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drawings/drawing2.xml" ContentType="application/vnd.openxmlformats-officedocument.drawing+xml"/>
  <Override PartName="/xl/slicers/slicer1.xml" ContentType="application/vnd.ms-excel.slicer+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hidePivotFieldList="1" defaultThemeVersion="166925"/>
  <mc:AlternateContent xmlns:mc="http://schemas.openxmlformats.org/markup-compatibility/2006">
    <mc:Choice Requires="x15">
      <x15ac:absPath xmlns:x15ac="http://schemas.microsoft.com/office/spreadsheetml/2010/11/ac" url="G:\8.3 Proyectos\Indicadores y reportes\Libro RV\"/>
    </mc:Choice>
  </mc:AlternateContent>
  <xr:revisionPtr revIDLastSave="0" documentId="13_ncr:1_{E50BF29E-CB17-442F-AFDA-E7A7CFA838B7}" xr6:coauthVersionLast="47" xr6:coauthVersionMax="47" xr10:uidLastSave="{00000000-0000-0000-0000-000000000000}"/>
  <bookViews>
    <workbookView minimized="1" xWindow="6012" yWindow="3012" windowWidth="11064" windowHeight="9348" activeTab="3" xr2:uid="{00000000-000D-0000-FFFF-FFFF00000000}"/>
  </bookViews>
  <sheets>
    <sheet name="sg5" sheetId="1" r:id="rId1"/>
    <sheet name="datos" sheetId="2" r:id="rId2"/>
    <sheet name="Registro" sheetId="3" r:id="rId3"/>
    <sheet name="Dashboard" sheetId="5" r:id="rId4"/>
    <sheet name="Tabla" sheetId="6" r:id="rId5"/>
  </sheets>
  <definedNames>
    <definedName name="_xlchart.v5.0" hidden="1">Tabla!$J$2</definedName>
    <definedName name="_xlchart.v5.1" hidden="1">Tabla!$J$3:$J$7</definedName>
    <definedName name="_xlchart.v5.2" hidden="1">Tabla!$K$2</definedName>
    <definedName name="_xlchart.v5.3" hidden="1">Tabla!$K$3:$K$7</definedName>
    <definedName name="_xlcn.WorksheetConnection_LRVindicadores.xlsxreporte31" hidden="1">reporte3[]</definedName>
    <definedName name="SegmentaciónDeDatos__Localidad">#N/A</definedName>
    <definedName name="SegmentaciónDeDatos_Años">#N/A</definedName>
    <definedName name="SegmentaciónDeDatos_Fecha_de_Registro">#N/A</definedName>
  </definedNames>
  <calcPr calcId="191029"/>
  <pivotCaches>
    <pivotCache cacheId="1271" r:id="rId6"/>
    <pivotCache cacheId="1281"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reporte3" name="reporte3" connection="WorksheetConnection_LRV indicadores.xlsx!reporte3"/>
        </x15:modelTables>
        <x15:extLst>
          <ext xmlns:x16="http://schemas.microsoft.com/office/spreadsheetml/2014/11/main" uri="{9835A34E-60A6-4A7C-AAB8-D5F71C897F49}">
            <x16:modelTimeGroupings>
              <x16:modelTimeGrouping tableName="reporte3" columnName="Fecha de Registro" columnId="Fecha de Registro">
                <x16:calculatedTimeColumn columnName="Fecha de Registro (año)" columnId="Fecha de Registro (año)" contentType="years" isSelected="1"/>
                <x16:calculatedTimeColumn columnName="Fecha de Registro (trimestre)" columnId="Fecha de Registro (trimestre)" contentType="quarters" isSelected="1"/>
                <x16:calculatedTimeColumn columnName="Fecha de Registro (índice de meses)" columnId="Fecha de Registro (índice de meses)" contentType="monthsindex" isSelected="1"/>
                <x16:calculatedTimeColumn columnName="Fecha de Registro (mes)" columnId="Fecha de Registro (mes)" contentType="months" isSelected="1"/>
              </x16:modelTimeGrouping>
              <x16:modelTimeGrouping tableName="reporte3" columnName="Hora" columnId="Hora">
                <x16:calculatedTimeColumn columnName="Hora (año)" columnId="Hora (año)" contentType="years" isSelected="1"/>
                <x16:calculatedTimeColumn columnName="Hora (trimestre)" columnId="Hora (trimestre)" contentType="quarters" isSelected="1"/>
                <x16:calculatedTimeColumn columnName="Hora (índice de meses)" columnId="Hora (índice de meses)" contentType="monthsindex" isSelected="1"/>
                <x16:calculatedTimeColumn columnName="Hora (mes)" columnId="Hora (mes)" contentType="months" isSelected="1"/>
              </x16:modelTimeGrouping>
            </x16:modelTimeGroupings>
          </ext>
        </x15:extLst>
      </x15:dataModel>
    </ext>
  </extLst>
</workbook>
</file>

<file path=xl/calcChain.xml><?xml version="1.0" encoding="utf-8"?>
<calcChain xmlns="http://schemas.openxmlformats.org/spreadsheetml/2006/main">
  <c r="Q211" i="3" l="1"/>
  <c r="Q204" i="3"/>
  <c r="Q206" i="3"/>
  <c r="Q208" i="3"/>
  <c r="A253" i="2" l="1"/>
  <c r="B253" i="2"/>
  <c r="C253" i="2"/>
  <c r="D253" i="2"/>
  <c r="O253" i="2" s="1"/>
  <c r="E253" i="2"/>
  <c r="F253" i="2"/>
  <c r="G253" i="2"/>
  <c r="H253" i="2"/>
  <c r="I253" i="2"/>
  <c r="J253" i="2"/>
  <c r="K253" i="2"/>
  <c r="L253" i="2"/>
  <c r="M253" i="2"/>
  <c r="N253" i="2"/>
  <c r="A251" i="2"/>
  <c r="B251" i="2"/>
  <c r="C251" i="2"/>
  <c r="D251" i="2"/>
  <c r="O251" i="2" s="1"/>
  <c r="E251" i="2"/>
  <c r="F251" i="2"/>
  <c r="G251" i="2"/>
  <c r="H251" i="2"/>
  <c r="I251" i="2"/>
  <c r="J251" i="2"/>
  <c r="K251" i="2"/>
  <c r="L251" i="2"/>
  <c r="M251" i="2"/>
  <c r="N251" i="2"/>
  <c r="A252" i="2"/>
  <c r="B252" i="2"/>
  <c r="C252" i="2"/>
  <c r="D252" i="2"/>
  <c r="O252" i="2" s="1"/>
  <c r="E252" i="2"/>
  <c r="F252" i="2"/>
  <c r="G252" i="2"/>
  <c r="H252" i="2"/>
  <c r="I252" i="2"/>
  <c r="J252" i="2"/>
  <c r="K252" i="2"/>
  <c r="L252" i="2"/>
  <c r="M252" i="2"/>
  <c r="N252" i="2"/>
  <c r="A231" i="2"/>
  <c r="B231" i="2"/>
  <c r="C231" i="2"/>
  <c r="D231" i="2"/>
  <c r="E231" i="2"/>
  <c r="F231" i="2"/>
  <c r="G231" i="2"/>
  <c r="H231" i="2"/>
  <c r="I231" i="2"/>
  <c r="J231" i="2"/>
  <c r="K231" i="2"/>
  <c r="L231" i="2"/>
  <c r="M231" i="2"/>
  <c r="N231" i="2"/>
  <c r="A232" i="2"/>
  <c r="B232" i="2"/>
  <c r="C232" i="2"/>
  <c r="D232" i="2"/>
  <c r="E232" i="2"/>
  <c r="F232" i="2"/>
  <c r="G232" i="2"/>
  <c r="H232" i="2"/>
  <c r="I232" i="2"/>
  <c r="J232" i="2"/>
  <c r="K232" i="2"/>
  <c r="L232" i="2"/>
  <c r="M232" i="2"/>
  <c r="N232" i="2"/>
  <c r="A233" i="2"/>
  <c r="B233" i="2"/>
  <c r="C233" i="2"/>
  <c r="D233" i="2"/>
  <c r="E233" i="2"/>
  <c r="F233" i="2"/>
  <c r="G233" i="2"/>
  <c r="H233" i="2"/>
  <c r="I233" i="2"/>
  <c r="J233" i="2"/>
  <c r="K233" i="2"/>
  <c r="L233" i="2"/>
  <c r="M233" i="2"/>
  <c r="N233" i="2"/>
  <c r="A234" i="2"/>
  <c r="B234" i="2"/>
  <c r="C234" i="2"/>
  <c r="D234" i="2"/>
  <c r="E234" i="2"/>
  <c r="F234" i="2"/>
  <c r="G234" i="2"/>
  <c r="H234" i="2"/>
  <c r="I234" i="2"/>
  <c r="J234" i="2"/>
  <c r="K234" i="2"/>
  <c r="L234" i="2"/>
  <c r="M234" i="2"/>
  <c r="N234" i="2"/>
  <c r="A235" i="2"/>
  <c r="B235" i="2"/>
  <c r="C235" i="2"/>
  <c r="D235" i="2"/>
  <c r="E235" i="2"/>
  <c r="F235" i="2"/>
  <c r="G235" i="2"/>
  <c r="H235" i="2"/>
  <c r="I235" i="2"/>
  <c r="J235" i="2"/>
  <c r="K235" i="2"/>
  <c r="L235" i="2"/>
  <c r="M235" i="2"/>
  <c r="N235" i="2"/>
  <c r="A236" i="2"/>
  <c r="B236" i="2"/>
  <c r="C236" i="2"/>
  <c r="D236" i="2"/>
  <c r="O236" i="2" s="1"/>
  <c r="E236" i="2"/>
  <c r="F236" i="2"/>
  <c r="G236" i="2"/>
  <c r="H236" i="2"/>
  <c r="I236" i="2"/>
  <c r="J236" i="2"/>
  <c r="K236" i="2"/>
  <c r="L236" i="2"/>
  <c r="M236" i="2"/>
  <c r="N236" i="2"/>
  <c r="A237" i="2"/>
  <c r="B237" i="2"/>
  <c r="C237" i="2"/>
  <c r="D237" i="2"/>
  <c r="O237" i="2" s="1"/>
  <c r="E237" i="2"/>
  <c r="F237" i="2"/>
  <c r="G237" i="2"/>
  <c r="H237" i="2"/>
  <c r="I237" i="2"/>
  <c r="J237" i="2"/>
  <c r="K237" i="2"/>
  <c r="L237" i="2"/>
  <c r="M237" i="2"/>
  <c r="N237" i="2"/>
  <c r="A238" i="2"/>
  <c r="B238" i="2"/>
  <c r="C238" i="2"/>
  <c r="D238" i="2"/>
  <c r="E238" i="2"/>
  <c r="F238" i="2"/>
  <c r="G238" i="2"/>
  <c r="H238" i="2"/>
  <c r="I238" i="2"/>
  <c r="J238" i="2"/>
  <c r="K238" i="2"/>
  <c r="L238" i="2"/>
  <c r="M238" i="2"/>
  <c r="N238" i="2"/>
  <c r="A239" i="2"/>
  <c r="B239" i="2"/>
  <c r="C239" i="2"/>
  <c r="D239" i="2"/>
  <c r="E239" i="2"/>
  <c r="F239" i="2"/>
  <c r="G239" i="2"/>
  <c r="H239" i="2"/>
  <c r="I239" i="2"/>
  <c r="J239" i="2"/>
  <c r="K239" i="2"/>
  <c r="L239" i="2"/>
  <c r="M239" i="2"/>
  <c r="N239" i="2"/>
  <c r="A240" i="2"/>
  <c r="B240" i="2"/>
  <c r="C240" i="2"/>
  <c r="D240" i="2"/>
  <c r="E240" i="2"/>
  <c r="F240" i="2"/>
  <c r="G240" i="2"/>
  <c r="H240" i="2"/>
  <c r="I240" i="2"/>
  <c r="J240" i="2"/>
  <c r="K240" i="2"/>
  <c r="L240" i="2"/>
  <c r="M240" i="2"/>
  <c r="N240" i="2"/>
  <c r="A241" i="2"/>
  <c r="B241" i="2"/>
  <c r="C241" i="2"/>
  <c r="D241" i="2"/>
  <c r="E241" i="2"/>
  <c r="F241" i="2"/>
  <c r="G241" i="2"/>
  <c r="H241" i="2"/>
  <c r="I241" i="2"/>
  <c r="J241" i="2"/>
  <c r="K241" i="2"/>
  <c r="L241" i="2"/>
  <c r="M241" i="2"/>
  <c r="N241" i="2"/>
  <c r="A242" i="2"/>
  <c r="B242" i="2"/>
  <c r="C242" i="2"/>
  <c r="D242" i="2"/>
  <c r="E242" i="2"/>
  <c r="F242" i="2"/>
  <c r="G242" i="2"/>
  <c r="H242" i="2"/>
  <c r="I242" i="2"/>
  <c r="J242" i="2"/>
  <c r="K242" i="2"/>
  <c r="L242" i="2"/>
  <c r="M242" i="2"/>
  <c r="N242" i="2"/>
  <c r="A243" i="2"/>
  <c r="B243" i="2"/>
  <c r="C243" i="2"/>
  <c r="D243" i="2"/>
  <c r="E243" i="2"/>
  <c r="F243" i="2"/>
  <c r="G243" i="2"/>
  <c r="H243" i="2"/>
  <c r="I243" i="2"/>
  <c r="J243" i="2"/>
  <c r="K243" i="2"/>
  <c r="L243" i="2"/>
  <c r="M243" i="2"/>
  <c r="N243" i="2"/>
  <c r="A244" i="2"/>
  <c r="B244" i="2"/>
  <c r="C244" i="2"/>
  <c r="D244" i="2"/>
  <c r="E244" i="2"/>
  <c r="F244" i="2"/>
  <c r="G244" i="2"/>
  <c r="H244" i="2"/>
  <c r="I244" i="2"/>
  <c r="J244" i="2"/>
  <c r="K244" i="2"/>
  <c r="L244" i="2"/>
  <c r="M244" i="2"/>
  <c r="N244" i="2"/>
  <c r="A245" i="2"/>
  <c r="B245" i="2"/>
  <c r="C245" i="2"/>
  <c r="D245" i="2"/>
  <c r="E245" i="2"/>
  <c r="F245" i="2"/>
  <c r="G245" i="2"/>
  <c r="H245" i="2"/>
  <c r="I245" i="2"/>
  <c r="J245" i="2"/>
  <c r="K245" i="2"/>
  <c r="L245" i="2"/>
  <c r="M245" i="2"/>
  <c r="N245" i="2"/>
  <c r="A246" i="2"/>
  <c r="B246" i="2"/>
  <c r="C246" i="2"/>
  <c r="D246" i="2"/>
  <c r="E246" i="2"/>
  <c r="F246" i="2"/>
  <c r="G246" i="2"/>
  <c r="H246" i="2"/>
  <c r="I246" i="2"/>
  <c r="J246" i="2"/>
  <c r="K246" i="2"/>
  <c r="L246" i="2"/>
  <c r="M246" i="2"/>
  <c r="N246" i="2"/>
  <c r="A247" i="2"/>
  <c r="B247" i="2"/>
  <c r="C247" i="2"/>
  <c r="D247" i="2"/>
  <c r="E247" i="2"/>
  <c r="F247" i="2"/>
  <c r="G247" i="2"/>
  <c r="H247" i="2"/>
  <c r="I247" i="2"/>
  <c r="J247" i="2"/>
  <c r="K247" i="2"/>
  <c r="L247" i="2"/>
  <c r="M247" i="2"/>
  <c r="N247" i="2"/>
  <c r="A248" i="2"/>
  <c r="B248" i="2"/>
  <c r="C248" i="2"/>
  <c r="D248" i="2"/>
  <c r="E248" i="2"/>
  <c r="F248" i="2"/>
  <c r="G248" i="2"/>
  <c r="H248" i="2"/>
  <c r="I248" i="2"/>
  <c r="J248" i="2"/>
  <c r="K248" i="2"/>
  <c r="L248" i="2"/>
  <c r="M248" i="2"/>
  <c r="N248" i="2"/>
  <c r="A249" i="2"/>
  <c r="B249" i="2"/>
  <c r="C249" i="2"/>
  <c r="D249" i="2"/>
  <c r="O249" i="2" s="1"/>
  <c r="E249" i="2"/>
  <c r="F249" i="2"/>
  <c r="G249" i="2"/>
  <c r="H249" i="2"/>
  <c r="I249" i="2"/>
  <c r="J249" i="2"/>
  <c r="K249" i="2"/>
  <c r="L249" i="2"/>
  <c r="M249" i="2"/>
  <c r="N249" i="2"/>
  <c r="A250" i="2"/>
  <c r="B250" i="2"/>
  <c r="C250" i="2"/>
  <c r="D250" i="2"/>
  <c r="E250" i="2"/>
  <c r="F250" i="2"/>
  <c r="G250" i="2"/>
  <c r="H250" i="2"/>
  <c r="I250" i="2"/>
  <c r="J250" i="2"/>
  <c r="K250" i="2"/>
  <c r="L250" i="2"/>
  <c r="M250" i="2"/>
  <c r="N250"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O242" i="2" l="1"/>
  <c r="O246" i="2"/>
  <c r="O240" i="2"/>
  <c r="O247" i="2"/>
  <c r="O245" i="2"/>
  <c r="O233" i="2"/>
  <c r="O241" i="2"/>
  <c r="O234" i="2"/>
  <c r="O250" i="2"/>
  <c r="O244" i="2"/>
  <c r="O248" i="2"/>
  <c r="O238" i="2"/>
  <c r="O231" i="2"/>
  <c r="O232" i="2"/>
  <c r="O235" i="2"/>
  <c r="O239" i="2"/>
  <c r="O243" i="2"/>
  <c r="S208" i="3"/>
  <c r="S209" i="3"/>
  <c r="S210" i="3"/>
  <c r="S211" i="3"/>
  <c r="S212" i="3"/>
  <c r="S203" i="3"/>
  <c r="S204" i="3"/>
  <c r="S205" i="3"/>
  <c r="S206" i="3"/>
  <c r="S207" i="3"/>
  <c r="S190" i="3"/>
  <c r="S191" i="3"/>
  <c r="S192" i="3"/>
  <c r="S193" i="3"/>
  <c r="S194" i="3"/>
  <c r="S195" i="3"/>
  <c r="S196" i="3"/>
  <c r="S197" i="3"/>
  <c r="S198" i="3"/>
  <c r="S199" i="3"/>
  <c r="S200" i="3"/>
  <c r="S201" i="3"/>
  <c r="S202" i="3"/>
  <c r="O190" i="3"/>
  <c r="P190" i="3" s="1"/>
  <c r="O191" i="3"/>
  <c r="P191" i="3" s="1"/>
  <c r="O192" i="3"/>
  <c r="P192" i="3" s="1"/>
  <c r="O193" i="3"/>
  <c r="P193" i="3" s="1"/>
  <c r="O194" i="3"/>
  <c r="P194" i="3" s="1"/>
  <c r="O195" i="3"/>
  <c r="P195" i="3" s="1"/>
  <c r="O196" i="3"/>
  <c r="P196" i="3" s="1"/>
  <c r="O197" i="3"/>
  <c r="P197" i="3" s="1"/>
  <c r="C132" i="6" l="1"/>
  <c r="C131" i="6"/>
  <c r="C134" i="6"/>
  <c r="A230" i="2" l="1"/>
  <c r="B230" i="2"/>
  <c r="C230" i="2"/>
  <c r="D230" i="2"/>
  <c r="E230" i="2"/>
  <c r="F230" i="2"/>
  <c r="G230" i="2"/>
  <c r="H230" i="2"/>
  <c r="I230" i="2"/>
  <c r="J230" i="2"/>
  <c r="K230" i="2"/>
  <c r="L230" i="2"/>
  <c r="N230" i="2"/>
  <c r="O230" i="2" l="1"/>
  <c r="C133" i="6"/>
  <c r="O182" i="3"/>
  <c r="P182" i="3" s="1"/>
  <c r="O180" i="3"/>
  <c r="P180" i="3" s="1"/>
  <c r="O181" i="3"/>
  <c r="P181" i="3" s="1"/>
  <c r="O183" i="3"/>
  <c r="P183" i="3" s="1"/>
  <c r="O184" i="3"/>
  <c r="P184" i="3" s="1"/>
  <c r="O185" i="3"/>
  <c r="P185" i="3" s="1"/>
  <c r="O186" i="3"/>
  <c r="P186" i="3" s="1"/>
  <c r="O187" i="3"/>
  <c r="P187" i="3" s="1"/>
  <c r="O188" i="3"/>
  <c r="P188" i="3" s="1"/>
  <c r="O189" i="3"/>
  <c r="P189" i="3" s="1"/>
  <c r="F183" i="6"/>
  <c r="F181" i="6"/>
  <c r="F182" i="6"/>
  <c r="F180" i="6"/>
  <c r="K6" i="6"/>
  <c r="K3" i="6"/>
  <c r="K5" i="6"/>
  <c r="K4" i="6"/>
  <c r="S2" i="3" l="1"/>
  <c r="S3" i="3"/>
  <c r="S4" i="3"/>
  <c r="S5"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I1" i="5" l="1"/>
  <c r="E183" i="6"/>
  <c r="E182" i="6"/>
  <c r="E181" i="6"/>
  <c r="E180" i="6"/>
  <c r="E179" i="6"/>
  <c r="F184" i="6" l="1"/>
  <c r="A226" i="2" l="1"/>
  <c r="B226" i="2"/>
  <c r="C226" i="2"/>
  <c r="D226" i="2"/>
  <c r="O226" i="2" s="1"/>
  <c r="E226" i="2"/>
  <c r="F226" i="2"/>
  <c r="G226" i="2"/>
  <c r="H226" i="2"/>
  <c r="I226" i="2"/>
  <c r="J226" i="2"/>
  <c r="K226" i="2"/>
  <c r="L226" i="2"/>
  <c r="N226" i="2"/>
  <c r="A227" i="2"/>
  <c r="B227" i="2"/>
  <c r="C227" i="2"/>
  <c r="D227" i="2"/>
  <c r="O227" i="2" s="1"/>
  <c r="E227" i="2"/>
  <c r="F227" i="2"/>
  <c r="G227" i="2"/>
  <c r="H227" i="2"/>
  <c r="I227" i="2"/>
  <c r="J227" i="2"/>
  <c r="K227" i="2"/>
  <c r="L227" i="2"/>
  <c r="N227" i="2"/>
  <c r="A228" i="2"/>
  <c r="B228" i="2"/>
  <c r="C228" i="2"/>
  <c r="D228" i="2"/>
  <c r="O228" i="2" s="1"/>
  <c r="E228" i="2"/>
  <c r="F228" i="2"/>
  <c r="G228" i="2"/>
  <c r="H228" i="2"/>
  <c r="I228" i="2"/>
  <c r="J228" i="2"/>
  <c r="K228" i="2"/>
  <c r="L228" i="2"/>
  <c r="N228" i="2"/>
  <c r="A229" i="2"/>
  <c r="B229" i="2"/>
  <c r="C229" i="2"/>
  <c r="D229" i="2"/>
  <c r="O229" i="2" s="1"/>
  <c r="E229" i="2"/>
  <c r="F229" i="2"/>
  <c r="G229" i="2"/>
  <c r="H229" i="2"/>
  <c r="I229" i="2"/>
  <c r="J229" i="2"/>
  <c r="K229" i="2"/>
  <c r="L229" i="2"/>
  <c r="N229" i="2"/>
  <c r="A225" i="2" l="1"/>
  <c r="B225" i="2"/>
  <c r="C225" i="2"/>
  <c r="D225" i="2"/>
  <c r="O225" i="2" s="1"/>
  <c r="E225" i="2"/>
  <c r="F225" i="2"/>
  <c r="G225" i="2"/>
  <c r="H225" i="2"/>
  <c r="I225" i="2"/>
  <c r="J225" i="2"/>
  <c r="K225" i="2"/>
  <c r="L225" i="2"/>
  <c r="N225" i="2"/>
  <c r="O172" i="3"/>
  <c r="P172" i="3" s="1"/>
  <c r="O173" i="3"/>
  <c r="P173" i="3" s="1"/>
  <c r="O174" i="3"/>
  <c r="P174" i="3" s="1"/>
  <c r="O175" i="3"/>
  <c r="P175" i="3" s="1"/>
  <c r="O176" i="3"/>
  <c r="P176" i="3" s="1"/>
  <c r="O177" i="3"/>
  <c r="P177" i="3" s="1"/>
  <c r="O178" i="3"/>
  <c r="P178" i="3" s="1"/>
  <c r="O179" i="3"/>
  <c r="P179" i="3" s="1"/>
  <c r="A222" i="2"/>
  <c r="B222" i="2"/>
  <c r="C222" i="2"/>
  <c r="D222" i="2"/>
  <c r="O222" i="2" s="1"/>
  <c r="E222" i="2"/>
  <c r="F222" i="2"/>
  <c r="G222" i="2"/>
  <c r="H222" i="2"/>
  <c r="I222" i="2"/>
  <c r="J222" i="2"/>
  <c r="K222" i="2"/>
  <c r="L222" i="2"/>
  <c r="N222" i="2"/>
  <c r="A223" i="2"/>
  <c r="B223" i="2"/>
  <c r="C223" i="2"/>
  <c r="D223" i="2"/>
  <c r="O223" i="2" s="1"/>
  <c r="E223" i="2"/>
  <c r="F223" i="2"/>
  <c r="G223" i="2"/>
  <c r="H223" i="2"/>
  <c r="I223" i="2"/>
  <c r="J223" i="2"/>
  <c r="K223" i="2"/>
  <c r="L223" i="2"/>
  <c r="N223" i="2"/>
  <c r="A224" i="2"/>
  <c r="B224" i="2"/>
  <c r="C224" i="2"/>
  <c r="D224" i="2"/>
  <c r="O224" i="2" s="1"/>
  <c r="E224" i="2"/>
  <c r="F224" i="2"/>
  <c r="G224" i="2"/>
  <c r="H224" i="2"/>
  <c r="I224" i="2"/>
  <c r="J224" i="2"/>
  <c r="K224" i="2"/>
  <c r="L224" i="2"/>
  <c r="N224" i="2"/>
  <c r="B131" i="6"/>
  <c r="C126" i="6"/>
  <c r="B134" i="6" l="1"/>
  <c r="B132" i="6"/>
  <c r="B133" i="6"/>
  <c r="O52" i="3"/>
  <c r="O53" i="3"/>
  <c r="O58" i="3"/>
  <c r="O92" i="3"/>
  <c r="O123" i="3"/>
  <c r="A221" i="2"/>
  <c r="B221" i="2"/>
  <c r="C221" i="2"/>
  <c r="D221" i="2"/>
  <c r="O221" i="2" s="1"/>
  <c r="E221" i="2"/>
  <c r="F221" i="2"/>
  <c r="G221" i="2"/>
  <c r="H221" i="2"/>
  <c r="I221" i="2"/>
  <c r="J221" i="2"/>
  <c r="K221" i="2"/>
  <c r="L221" i="2"/>
  <c r="N221" i="2"/>
  <c r="O3" i="3"/>
  <c r="O2" i="3"/>
  <c r="O4" i="3"/>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7" i="3"/>
  <c r="O38" i="3"/>
  <c r="O39" i="3"/>
  <c r="O40" i="3"/>
  <c r="O41" i="3"/>
  <c r="O42" i="3"/>
  <c r="O43" i="3"/>
  <c r="O44" i="3"/>
  <c r="O45" i="3"/>
  <c r="O46" i="3"/>
  <c r="O47" i="3"/>
  <c r="O48" i="3"/>
  <c r="O49" i="3"/>
  <c r="O50" i="3"/>
  <c r="O51" i="3"/>
  <c r="O54" i="3"/>
  <c r="O55" i="3"/>
  <c r="O56" i="3"/>
  <c r="O57"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A219" i="2"/>
  <c r="B219" i="2"/>
  <c r="C219" i="2"/>
  <c r="D219" i="2"/>
  <c r="O219" i="2" s="1"/>
  <c r="E219" i="2"/>
  <c r="F219" i="2"/>
  <c r="G219" i="2"/>
  <c r="H219" i="2"/>
  <c r="I219" i="2"/>
  <c r="J219" i="2"/>
  <c r="K219" i="2"/>
  <c r="L219" i="2"/>
  <c r="N219" i="2"/>
  <c r="A220" i="2"/>
  <c r="B220" i="2"/>
  <c r="C220" i="2"/>
  <c r="D220" i="2"/>
  <c r="O220" i="2" s="1"/>
  <c r="E220" i="2"/>
  <c r="F220" i="2"/>
  <c r="G220" i="2"/>
  <c r="H220" i="2"/>
  <c r="I220" i="2"/>
  <c r="J220" i="2"/>
  <c r="K220" i="2"/>
  <c r="L220" i="2"/>
  <c r="N220" i="2"/>
  <c r="K7" i="6"/>
  <c r="D121" i="6"/>
  <c r="F55" i="6"/>
  <c r="P2" i="3" l="1"/>
  <c r="D216" i="2"/>
  <c r="O216" i="2" s="1"/>
  <c r="A217" i="2"/>
  <c r="B217" i="2"/>
  <c r="C217" i="2"/>
  <c r="D217" i="2"/>
  <c r="O217" i="2" s="1"/>
  <c r="E217" i="2"/>
  <c r="F217" i="2"/>
  <c r="G217" i="2"/>
  <c r="H217" i="2"/>
  <c r="I217" i="2"/>
  <c r="J217" i="2"/>
  <c r="K217" i="2"/>
  <c r="L217" i="2"/>
  <c r="N217" i="2"/>
  <c r="A218" i="2"/>
  <c r="B218" i="2"/>
  <c r="C218" i="2"/>
  <c r="D218" i="2"/>
  <c r="O218" i="2" s="1"/>
  <c r="E218" i="2"/>
  <c r="F218" i="2"/>
  <c r="G218" i="2"/>
  <c r="H218" i="2"/>
  <c r="I218" i="2"/>
  <c r="J218" i="2"/>
  <c r="K218" i="2"/>
  <c r="L218" i="2"/>
  <c r="N218" i="2"/>
  <c r="C135" i="6" l="1"/>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A210" i="2"/>
  <c r="B210" i="2"/>
  <c r="C210" i="2"/>
  <c r="D210" i="2"/>
  <c r="E210" i="2"/>
  <c r="F210" i="2"/>
  <c r="G210" i="2"/>
  <c r="H210" i="2"/>
  <c r="I210" i="2"/>
  <c r="J210" i="2"/>
  <c r="K210" i="2"/>
  <c r="L210" i="2"/>
  <c r="N210" i="2"/>
  <c r="A211" i="2"/>
  <c r="B211" i="2"/>
  <c r="C211" i="2"/>
  <c r="D211" i="2"/>
  <c r="E211" i="2"/>
  <c r="F211" i="2"/>
  <c r="G211" i="2"/>
  <c r="H211" i="2"/>
  <c r="I211" i="2"/>
  <c r="J211" i="2"/>
  <c r="K211" i="2"/>
  <c r="L211" i="2"/>
  <c r="N211" i="2"/>
  <c r="A212" i="2"/>
  <c r="B212" i="2"/>
  <c r="C212" i="2"/>
  <c r="D212" i="2"/>
  <c r="O212" i="2" s="1"/>
  <c r="E212" i="2"/>
  <c r="F212" i="2"/>
  <c r="G212" i="2"/>
  <c r="H212" i="2"/>
  <c r="I212" i="2"/>
  <c r="J212" i="2"/>
  <c r="K212" i="2"/>
  <c r="L212" i="2"/>
  <c r="N212" i="2"/>
  <c r="A213" i="2"/>
  <c r="B213" i="2"/>
  <c r="C213" i="2"/>
  <c r="D213" i="2"/>
  <c r="O213" i="2" s="1"/>
  <c r="E213" i="2"/>
  <c r="F213" i="2"/>
  <c r="G213" i="2"/>
  <c r="H213" i="2"/>
  <c r="I213" i="2"/>
  <c r="J213" i="2"/>
  <c r="K213" i="2"/>
  <c r="L213" i="2"/>
  <c r="N213" i="2"/>
  <c r="A214" i="2"/>
  <c r="B214" i="2"/>
  <c r="C214" i="2"/>
  <c r="D214" i="2"/>
  <c r="O214" i="2" s="1"/>
  <c r="E214" i="2"/>
  <c r="F214" i="2"/>
  <c r="G214" i="2"/>
  <c r="H214" i="2"/>
  <c r="I214" i="2"/>
  <c r="J214" i="2"/>
  <c r="K214" i="2"/>
  <c r="L214" i="2"/>
  <c r="N214" i="2"/>
  <c r="A215" i="2"/>
  <c r="B215" i="2"/>
  <c r="C215" i="2"/>
  <c r="D215" i="2"/>
  <c r="O215" i="2" s="1"/>
  <c r="E215" i="2"/>
  <c r="F215" i="2"/>
  <c r="G215" i="2"/>
  <c r="H215" i="2"/>
  <c r="I215" i="2"/>
  <c r="J215" i="2"/>
  <c r="K215" i="2"/>
  <c r="L215" i="2"/>
  <c r="N215" i="2"/>
  <c r="A216" i="2"/>
  <c r="B216" i="2"/>
  <c r="C216" i="2"/>
  <c r="E216" i="2"/>
  <c r="F216" i="2"/>
  <c r="G216" i="2"/>
  <c r="H216" i="2"/>
  <c r="I216" i="2"/>
  <c r="J216" i="2"/>
  <c r="K216" i="2"/>
  <c r="L216" i="2"/>
  <c r="N216" i="2"/>
  <c r="N200" i="2"/>
  <c r="N201" i="2"/>
  <c r="N202" i="2"/>
  <c r="N203" i="2"/>
  <c r="N204" i="2"/>
  <c r="N205" i="2"/>
  <c r="N206" i="2"/>
  <c r="N207" i="2"/>
  <c r="N208" i="2"/>
  <c r="N209" i="2"/>
  <c r="O2" i="2"/>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N189" i="2"/>
  <c r="N190" i="2"/>
  <c r="N191" i="2"/>
  <c r="N192" i="2"/>
  <c r="N193" i="2"/>
  <c r="N194" i="2"/>
  <c r="N195" i="2"/>
  <c r="N196" i="2"/>
  <c r="N197" i="2"/>
  <c r="N198" i="2"/>
  <c r="N199" i="2"/>
  <c r="N187" i="2"/>
  <c r="N188" i="2"/>
  <c r="N186" i="2"/>
  <c r="A208" i="2"/>
  <c r="B208" i="2"/>
  <c r="C208" i="2"/>
  <c r="D208" i="2"/>
  <c r="E208" i="2"/>
  <c r="F208" i="2"/>
  <c r="G208" i="2"/>
  <c r="H208" i="2"/>
  <c r="I208" i="2"/>
  <c r="J208" i="2"/>
  <c r="K208" i="2"/>
  <c r="L208" i="2"/>
  <c r="A209" i="2"/>
  <c r="B209" i="2"/>
  <c r="C209" i="2"/>
  <c r="D209" i="2"/>
  <c r="E209" i="2"/>
  <c r="F209" i="2"/>
  <c r="G209" i="2"/>
  <c r="H209" i="2"/>
  <c r="I209" i="2"/>
  <c r="J209" i="2"/>
  <c r="K209" i="2"/>
  <c r="L209" i="2"/>
  <c r="A202" i="2"/>
  <c r="B202" i="2"/>
  <c r="C202" i="2"/>
  <c r="D202" i="2"/>
  <c r="E202" i="2"/>
  <c r="F202" i="2"/>
  <c r="G202" i="2"/>
  <c r="H202" i="2"/>
  <c r="I202" i="2"/>
  <c r="J202" i="2"/>
  <c r="K202" i="2"/>
  <c r="L202" i="2"/>
  <c r="A203" i="2"/>
  <c r="B203" i="2"/>
  <c r="C203" i="2"/>
  <c r="D203" i="2"/>
  <c r="E203" i="2"/>
  <c r="F203" i="2"/>
  <c r="G203" i="2"/>
  <c r="H203" i="2"/>
  <c r="I203" i="2"/>
  <c r="J203" i="2"/>
  <c r="K203" i="2"/>
  <c r="L203" i="2"/>
  <c r="A204" i="2"/>
  <c r="B204" i="2"/>
  <c r="C204" i="2"/>
  <c r="D204" i="2"/>
  <c r="E204" i="2"/>
  <c r="F204" i="2"/>
  <c r="G204" i="2"/>
  <c r="H204" i="2"/>
  <c r="I204" i="2"/>
  <c r="J204" i="2"/>
  <c r="K204" i="2"/>
  <c r="L204" i="2"/>
  <c r="A205" i="2"/>
  <c r="B205" i="2"/>
  <c r="C205" i="2"/>
  <c r="D205" i="2"/>
  <c r="E205" i="2"/>
  <c r="F205" i="2"/>
  <c r="G205" i="2"/>
  <c r="H205" i="2"/>
  <c r="I205" i="2"/>
  <c r="J205" i="2"/>
  <c r="K205" i="2"/>
  <c r="L205" i="2"/>
  <c r="A206" i="2"/>
  <c r="B206" i="2"/>
  <c r="C206" i="2"/>
  <c r="D206" i="2"/>
  <c r="E206" i="2"/>
  <c r="F206" i="2"/>
  <c r="G206" i="2"/>
  <c r="H206" i="2"/>
  <c r="I206" i="2"/>
  <c r="J206" i="2"/>
  <c r="K206" i="2"/>
  <c r="L206" i="2"/>
  <c r="A207" i="2"/>
  <c r="B207" i="2"/>
  <c r="C207" i="2"/>
  <c r="D207" i="2"/>
  <c r="E207" i="2"/>
  <c r="F207" i="2"/>
  <c r="G207" i="2"/>
  <c r="H207" i="2"/>
  <c r="I207" i="2"/>
  <c r="J207" i="2"/>
  <c r="K207" i="2"/>
  <c r="L207" i="2"/>
  <c r="A201" i="2"/>
  <c r="O206" i="2" l="1"/>
  <c r="O205" i="2"/>
  <c r="O208" i="2"/>
  <c r="O202" i="2"/>
  <c r="O211" i="2"/>
  <c r="O210" i="2"/>
  <c r="O204" i="2"/>
  <c r="O209" i="2"/>
  <c r="O203" i="2"/>
  <c r="O207" i="2"/>
  <c r="B201" i="2"/>
  <c r="C201" i="2"/>
  <c r="D201" i="2"/>
  <c r="O201" i="2" s="1"/>
  <c r="E201" i="2"/>
  <c r="F201" i="2"/>
  <c r="G201" i="2"/>
  <c r="H201" i="2"/>
  <c r="I201" i="2"/>
  <c r="J201" i="2"/>
  <c r="K201" i="2"/>
  <c r="L201" i="2"/>
  <c r="A194" i="2"/>
  <c r="B194" i="2"/>
  <c r="C194" i="2"/>
  <c r="D194" i="2"/>
  <c r="O194" i="2" s="1"/>
  <c r="E194" i="2"/>
  <c r="F194" i="2"/>
  <c r="G194" i="2"/>
  <c r="H194" i="2"/>
  <c r="I194" i="2"/>
  <c r="J194" i="2"/>
  <c r="K194" i="2"/>
  <c r="L194" i="2"/>
  <c r="A195" i="2"/>
  <c r="B195" i="2"/>
  <c r="C195" i="2"/>
  <c r="D195" i="2"/>
  <c r="O195" i="2" s="1"/>
  <c r="E195" i="2"/>
  <c r="F195" i="2"/>
  <c r="G195" i="2"/>
  <c r="H195" i="2"/>
  <c r="I195" i="2"/>
  <c r="J195" i="2"/>
  <c r="K195" i="2"/>
  <c r="L195" i="2"/>
  <c r="A196" i="2"/>
  <c r="B196" i="2"/>
  <c r="C196" i="2"/>
  <c r="D196" i="2"/>
  <c r="O196" i="2" s="1"/>
  <c r="E196" i="2"/>
  <c r="F196" i="2"/>
  <c r="G196" i="2"/>
  <c r="H196" i="2"/>
  <c r="I196" i="2"/>
  <c r="J196" i="2"/>
  <c r="K196" i="2"/>
  <c r="L196" i="2"/>
  <c r="A197" i="2"/>
  <c r="B197" i="2"/>
  <c r="C197" i="2"/>
  <c r="D197" i="2"/>
  <c r="O197" i="2" s="1"/>
  <c r="E197" i="2"/>
  <c r="F197" i="2"/>
  <c r="G197" i="2"/>
  <c r="H197" i="2"/>
  <c r="I197" i="2"/>
  <c r="J197" i="2"/>
  <c r="K197" i="2"/>
  <c r="L197" i="2"/>
  <c r="A198" i="2"/>
  <c r="B198" i="2"/>
  <c r="C198" i="2"/>
  <c r="D198" i="2"/>
  <c r="O198" i="2" s="1"/>
  <c r="E198" i="2"/>
  <c r="F198" i="2"/>
  <c r="G198" i="2"/>
  <c r="H198" i="2"/>
  <c r="I198" i="2"/>
  <c r="J198" i="2"/>
  <c r="K198" i="2"/>
  <c r="L198" i="2"/>
  <c r="A199" i="2"/>
  <c r="B199" i="2"/>
  <c r="C199" i="2"/>
  <c r="D199" i="2"/>
  <c r="O199" i="2" s="1"/>
  <c r="E199" i="2"/>
  <c r="F199" i="2"/>
  <c r="G199" i="2"/>
  <c r="H199" i="2"/>
  <c r="I199" i="2"/>
  <c r="J199" i="2"/>
  <c r="K199" i="2"/>
  <c r="L199" i="2"/>
  <c r="A200" i="2"/>
  <c r="B200" i="2"/>
  <c r="C200" i="2"/>
  <c r="D200" i="2"/>
  <c r="O200" i="2" s="1"/>
  <c r="E200" i="2"/>
  <c r="F200" i="2"/>
  <c r="G200" i="2"/>
  <c r="H200" i="2"/>
  <c r="I200" i="2"/>
  <c r="J200" i="2"/>
  <c r="K200" i="2"/>
  <c r="L200"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O179" i="2"/>
  <c r="O180" i="2"/>
  <c r="O159" i="2"/>
  <c r="O160" i="2"/>
  <c r="O161" i="2"/>
  <c r="O162" i="2"/>
  <c r="O163" i="2"/>
  <c r="O164" i="2"/>
  <c r="O165" i="2"/>
  <c r="O166" i="2"/>
  <c r="O167" i="2"/>
  <c r="O168" i="2"/>
  <c r="O169" i="2"/>
  <c r="O170" i="2"/>
  <c r="O171" i="2"/>
  <c r="O172" i="2"/>
  <c r="O173" i="2"/>
  <c r="O174" i="2"/>
  <c r="O175" i="2"/>
  <c r="O176" i="2"/>
  <c r="O177" i="2"/>
  <c r="O178" i="2"/>
  <c r="N159" i="2"/>
  <c r="A192" i="2"/>
  <c r="B192" i="2"/>
  <c r="C192" i="2"/>
  <c r="D192" i="2"/>
  <c r="O192" i="2" s="1"/>
  <c r="E192" i="2"/>
  <c r="F192" i="2"/>
  <c r="G192" i="2"/>
  <c r="H192" i="2"/>
  <c r="I192" i="2"/>
  <c r="J192" i="2"/>
  <c r="K192" i="2"/>
  <c r="L192" i="2"/>
  <c r="A193" i="2"/>
  <c r="B193" i="2"/>
  <c r="C193" i="2"/>
  <c r="D193" i="2"/>
  <c r="O193" i="2" s="1"/>
  <c r="E193" i="2"/>
  <c r="F193" i="2"/>
  <c r="G193" i="2"/>
  <c r="H193" i="2"/>
  <c r="I193" i="2"/>
  <c r="J193" i="2"/>
  <c r="K193" i="2"/>
  <c r="L193" i="2"/>
  <c r="A182" i="2"/>
  <c r="B182" i="2"/>
  <c r="C182" i="2"/>
  <c r="D182" i="2"/>
  <c r="E182" i="2"/>
  <c r="F182" i="2"/>
  <c r="G182" i="2"/>
  <c r="H182" i="2"/>
  <c r="I182" i="2"/>
  <c r="J182" i="2"/>
  <c r="K182" i="2"/>
  <c r="L182" i="2"/>
  <c r="A183" i="2"/>
  <c r="B183" i="2"/>
  <c r="C183" i="2"/>
  <c r="D183" i="2"/>
  <c r="E183" i="2"/>
  <c r="F183" i="2"/>
  <c r="G183" i="2"/>
  <c r="H183" i="2"/>
  <c r="I183" i="2"/>
  <c r="J183" i="2"/>
  <c r="K183" i="2"/>
  <c r="L183" i="2"/>
  <c r="A184" i="2"/>
  <c r="B184" i="2"/>
  <c r="C184" i="2"/>
  <c r="D184" i="2"/>
  <c r="E184" i="2"/>
  <c r="F184" i="2"/>
  <c r="G184" i="2"/>
  <c r="H184" i="2"/>
  <c r="I184" i="2"/>
  <c r="J184" i="2"/>
  <c r="K184" i="2"/>
  <c r="L184" i="2"/>
  <c r="A185" i="2"/>
  <c r="B185" i="2"/>
  <c r="C185" i="2"/>
  <c r="D185" i="2"/>
  <c r="E185" i="2"/>
  <c r="F185" i="2"/>
  <c r="G185" i="2"/>
  <c r="H185" i="2"/>
  <c r="I185" i="2"/>
  <c r="J185" i="2"/>
  <c r="K185" i="2"/>
  <c r="L185" i="2"/>
  <c r="A186" i="2"/>
  <c r="B186" i="2"/>
  <c r="C186" i="2"/>
  <c r="D186" i="2"/>
  <c r="O186" i="2" s="1"/>
  <c r="E186" i="2"/>
  <c r="F186" i="2"/>
  <c r="G186" i="2"/>
  <c r="H186" i="2"/>
  <c r="I186" i="2"/>
  <c r="J186" i="2"/>
  <c r="K186" i="2"/>
  <c r="L186" i="2"/>
  <c r="A187" i="2"/>
  <c r="B187" i="2"/>
  <c r="C187" i="2"/>
  <c r="D187" i="2"/>
  <c r="O187" i="2" s="1"/>
  <c r="E187" i="2"/>
  <c r="F187" i="2"/>
  <c r="G187" i="2"/>
  <c r="H187" i="2"/>
  <c r="I187" i="2"/>
  <c r="J187" i="2"/>
  <c r="K187" i="2"/>
  <c r="L187" i="2"/>
  <c r="A188" i="2"/>
  <c r="B188" i="2"/>
  <c r="C188" i="2"/>
  <c r="D188" i="2"/>
  <c r="O188" i="2" s="1"/>
  <c r="E188" i="2"/>
  <c r="F188" i="2"/>
  <c r="G188" i="2"/>
  <c r="H188" i="2"/>
  <c r="I188" i="2"/>
  <c r="J188" i="2"/>
  <c r="K188" i="2"/>
  <c r="L188" i="2"/>
  <c r="A189" i="2"/>
  <c r="B189" i="2"/>
  <c r="C189" i="2"/>
  <c r="D189" i="2"/>
  <c r="O189" i="2" s="1"/>
  <c r="E189" i="2"/>
  <c r="F189" i="2"/>
  <c r="G189" i="2"/>
  <c r="H189" i="2"/>
  <c r="I189" i="2"/>
  <c r="J189" i="2"/>
  <c r="K189" i="2"/>
  <c r="L189" i="2"/>
  <c r="A190" i="2"/>
  <c r="B190" i="2"/>
  <c r="C190" i="2"/>
  <c r="D190" i="2"/>
  <c r="O190" i="2" s="1"/>
  <c r="E190" i="2"/>
  <c r="F190" i="2"/>
  <c r="G190" i="2"/>
  <c r="H190" i="2"/>
  <c r="I190" i="2"/>
  <c r="J190" i="2"/>
  <c r="K190" i="2"/>
  <c r="L190" i="2"/>
  <c r="A191" i="2"/>
  <c r="B191" i="2"/>
  <c r="C191" i="2"/>
  <c r="D191" i="2"/>
  <c r="O191" i="2" s="1"/>
  <c r="E191" i="2"/>
  <c r="F191" i="2"/>
  <c r="G191" i="2"/>
  <c r="H191" i="2"/>
  <c r="I191" i="2"/>
  <c r="J191" i="2"/>
  <c r="K191" i="2"/>
  <c r="L191" i="2"/>
  <c r="A181" i="2"/>
  <c r="L181" i="2"/>
  <c r="K181" i="2"/>
  <c r="J181" i="2"/>
  <c r="I181" i="2"/>
  <c r="H181" i="2"/>
  <c r="G181" i="2"/>
  <c r="F181" i="2"/>
  <c r="E181" i="2"/>
  <c r="D181" i="2"/>
  <c r="C181" i="2"/>
  <c r="B181" i="2"/>
  <c r="N158" i="2"/>
  <c r="N157" i="2"/>
  <c r="N156" i="2"/>
  <c r="N155" i="2"/>
  <c r="N154" i="2"/>
  <c r="N153" i="2"/>
  <c r="N152" i="2"/>
  <c r="N151" i="2"/>
  <c r="N150" i="2"/>
  <c r="N149" i="2"/>
  <c r="N148" i="2"/>
  <c r="N147" i="2"/>
  <c r="N146" i="2"/>
  <c r="N145" i="2"/>
  <c r="N144" i="2"/>
  <c r="N143" i="2"/>
  <c r="N142" i="2"/>
  <c r="N141" i="2"/>
  <c r="N140" i="2"/>
  <c r="N139" i="2"/>
  <c r="O182" i="2" l="1"/>
  <c r="O184" i="2"/>
  <c r="O185" i="2"/>
  <c r="O183" i="2"/>
  <c r="O181" i="2"/>
  <c r="A148" i="2"/>
  <c r="B148" i="2"/>
  <c r="C148" i="2"/>
  <c r="D148" i="2"/>
  <c r="E148" i="2"/>
  <c r="F148" i="2"/>
  <c r="G148" i="2"/>
  <c r="H148" i="2"/>
  <c r="I148" i="2"/>
  <c r="J148" i="2"/>
  <c r="K148" i="2"/>
  <c r="L148" i="2"/>
  <c r="A149" i="2"/>
  <c r="B149" i="2"/>
  <c r="C149" i="2"/>
  <c r="D149" i="2"/>
  <c r="E149" i="2"/>
  <c r="F149" i="2"/>
  <c r="G149" i="2"/>
  <c r="H149" i="2"/>
  <c r="I149" i="2"/>
  <c r="J149" i="2"/>
  <c r="K149" i="2"/>
  <c r="L149" i="2"/>
  <c r="A150" i="2"/>
  <c r="B150" i="2"/>
  <c r="C150" i="2"/>
  <c r="D150" i="2"/>
  <c r="E150" i="2"/>
  <c r="F150" i="2"/>
  <c r="G150" i="2"/>
  <c r="H150" i="2"/>
  <c r="I150" i="2"/>
  <c r="J150" i="2"/>
  <c r="K150" i="2"/>
  <c r="L150" i="2"/>
  <c r="A151" i="2"/>
  <c r="B151" i="2"/>
  <c r="C151" i="2"/>
  <c r="D151" i="2"/>
  <c r="E151" i="2"/>
  <c r="F151" i="2"/>
  <c r="G151" i="2"/>
  <c r="H151" i="2"/>
  <c r="I151" i="2"/>
  <c r="J151" i="2"/>
  <c r="K151" i="2"/>
  <c r="L151" i="2"/>
  <c r="A152" i="2"/>
  <c r="B152" i="2"/>
  <c r="C152" i="2"/>
  <c r="D152" i="2"/>
  <c r="E152" i="2"/>
  <c r="F152" i="2"/>
  <c r="G152" i="2"/>
  <c r="H152" i="2"/>
  <c r="I152" i="2"/>
  <c r="J152" i="2"/>
  <c r="K152" i="2"/>
  <c r="L152" i="2"/>
  <c r="A153" i="2"/>
  <c r="B153" i="2"/>
  <c r="C153" i="2"/>
  <c r="D153" i="2"/>
  <c r="E153" i="2"/>
  <c r="F153" i="2"/>
  <c r="G153" i="2"/>
  <c r="H153" i="2"/>
  <c r="I153" i="2"/>
  <c r="J153" i="2"/>
  <c r="K153" i="2"/>
  <c r="L153" i="2"/>
  <c r="A154" i="2"/>
  <c r="B154" i="2"/>
  <c r="C154" i="2"/>
  <c r="D154" i="2"/>
  <c r="E154" i="2"/>
  <c r="F154" i="2"/>
  <c r="G154" i="2"/>
  <c r="H154" i="2"/>
  <c r="I154" i="2"/>
  <c r="J154" i="2"/>
  <c r="K154" i="2"/>
  <c r="L154" i="2"/>
  <c r="A155" i="2"/>
  <c r="B155" i="2"/>
  <c r="C155" i="2"/>
  <c r="D155" i="2"/>
  <c r="E155" i="2"/>
  <c r="F155" i="2"/>
  <c r="G155" i="2"/>
  <c r="H155" i="2"/>
  <c r="I155" i="2"/>
  <c r="J155" i="2"/>
  <c r="K155" i="2"/>
  <c r="L155" i="2"/>
  <c r="A156" i="2"/>
  <c r="B156" i="2"/>
  <c r="C156" i="2"/>
  <c r="D156" i="2"/>
  <c r="E156" i="2"/>
  <c r="F156" i="2"/>
  <c r="G156" i="2"/>
  <c r="H156" i="2"/>
  <c r="I156" i="2"/>
  <c r="J156" i="2"/>
  <c r="K156" i="2"/>
  <c r="L156" i="2"/>
  <c r="A157" i="2"/>
  <c r="B157" i="2"/>
  <c r="C157" i="2"/>
  <c r="D157" i="2"/>
  <c r="E157" i="2"/>
  <c r="F157" i="2"/>
  <c r="G157" i="2"/>
  <c r="H157" i="2"/>
  <c r="I157" i="2"/>
  <c r="J157" i="2"/>
  <c r="K157" i="2"/>
  <c r="L157" i="2"/>
  <c r="A158" i="2"/>
  <c r="B158" i="2"/>
  <c r="C158" i="2"/>
  <c r="D158" i="2"/>
  <c r="E158" i="2"/>
  <c r="F158" i="2"/>
  <c r="G158" i="2"/>
  <c r="H158" i="2"/>
  <c r="I158" i="2"/>
  <c r="J158" i="2"/>
  <c r="K158" i="2"/>
  <c r="L158" i="2"/>
  <c r="A147" i="2"/>
  <c r="B147" i="2"/>
  <c r="C147" i="2"/>
  <c r="D147" i="2"/>
  <c r="E147" i="2"/>
  <c r="F147" i="2"/>
  <c r="G147" i="2"/>
  <c r="H147" i="2"/>
  <c r="I147" i="2"/>
  <c r="J147" i="2"/>
  <c r="K147" i="2"/>
  <c r="L147" i="2"/>
  <c r="A143" i="2"/>
  <c r="B143" i="2"/>
  <c r="C143" i="2"/>
  <c r="D143" i="2"/>
  <c r="O143" i="2" s="1"/>
  <c r="E143" i="2"/>
  <c r="F143" i="2"/>
  <c r="G143" i="2"/>
  <c r="H143" i="2"/>
  <c r="I143" i="2"/>
  <c r="J143" i="2"/>
  <c r="K143" i="2"/>
  <c r="L143" i="2"/>
  <c r="A144" i="2"/>
  <c r="B144" i="2"/>
  <c r="C144" i="2"/>
  <c r="D144" i="2"/>
  <c r="E144" i="2"/>
  <c r="F144" i="2"/>
  <c r="G144" i="2"/>
  <c r="H144" i="2"/>
  <c r="I144" i="2"/>
  <c r="J144" i="2"/>
  <c r="K144" i="2"/>
  <c r="L144" i="2"/>
  <c r="A145" i="2"/>
  <c r="B145" i="2"/>
  <c r="C145" i="2"/>
  <c r="D145" i="2"/>
  <c r="E145" i="2"/>
  <c r="F145" i="2"/>
  <c r="G145" i="2"/>
  <c r="H145" i="2"/>
  <c r="I145" i="2"/>
  <c r="J145" i="2"/>
  <c r="K145" i="2"/>
  <c r="L145" i="2"/>
  <c r="A146" i="2"/>
  <c r="B146" i="2"/>
  <c r="C146" i="2"/>
  <c r="D146" i="2"/>
  <c r="E146" i="2"/>
  <c r="F146" i="2"/>
  <c r="G146" i="2"/>
  <c r="H146" i="2"/>
  <c r="I146" i="2"/>
  <c r="J146" i="2"/>
  <c r="K146" i="2"/>
  <c r="L146" i="2"/>
  <c r="A142" i="2"/>
  <c r="B142" i="2"/>
  <c r="C142" i="2"/>
  <c r="D142" i="2"/>
  <c r="O142" i="2" s="1"/>
  <c r="E142" i="2"/>
  <c r="F142" i="2"/>
  <c r="G142" i="2"/>
  <c r="H142" i="2"/>
  <c r="I142" i="2"/>
  <c r="J142" i="2"/>
  <c r="K142" i="2"/>
  <c r="L142" i="2"/>
  <c r="A134" i="2"/>
  <c r="B134" i="2"/>
  <c r="C134" i="2"/>
  <c r="D134" i="2"/>
  <c r="E134" i="2"/>
  <c r="F134" i="2"/>
  <c r="G134" i="2"/>
  <c r="H134" i="2"/>
  <c r="I134" i="2"/>
  <c r="J134" i="2"/>
  <c r="K134" i="2"/>
  <c r="L134" i="2"/>
  <c r="N134" i="2"/>
  <c r="A135" i="2"/>
  <c r="B135" i="2"/>
  <c r="C135" i="2"/>
  <c r="D135" i="2"/>
  <c r="E135" i="2"/>
  <c r="F135" i="2"/>
  <c r="G135" i="2"/>
  <c r="H135" i="2"/>
  <c r="I135" i="2"/>
  <c r="J135" i="2"/>
  <c r="K135" i="2"/>
  <c r="L135" i="2"/>
  <c r="N135" i="2"/>
  <c r="A136" i="2"/>
  <c r="B136" i="2"/>
  <c r="C136" i="2"/>
  <c r="D136" i="2"/>
  <c r="E136" i="2"/>
  <c r="F136" i="2"/>
  <c r="G136" i="2"/>
  <c r="H136" i="2"/>
  <c r="I136" i="2"/>
  <c r="J136" i="2"/>
  <c r="K136" i="2"/>
  <c r="L136" i="2"/>
  <c r="N136" i="2"/>
  <c r="A137" i="2"/>
  <c r="B137" i="2"/>
  <c r="C137" i="2"/>
  <c r="D137" i="2"/>
  <c r="E137" i="2"/>
  <c r="F137" i="2"/>
  <c r="G137" i="2"/>
  <c r="H137" i="2"/>
  <c r="I137" i="2"/>
  <c r="J137" i="2"/>
  <c r="K137" i="2"/>
  <c r="L137" i="2"/>
  <c r="N137" i="2"/>
  <c r="A138" i="2"/>
  <c r="B138" i="2"/>
  <c r="C138" i="2"/>
  <c r="D138" i="2"/>
  <c r="E138" i="2"/>
  <c r="F138" i="2"/>
  <c r="G138" i="2"/>
  <c r="H138" i="2"/>
  <c r="I138" i="2"/>
  <c r="J138" i="2"/>
  <c r="K138" i="2"/>
  <c r="L138" i="2"/>
  <c r="N138" i="2"/>
  <c r="A139" i="2"/>
  <c r="B139" i="2"/>
  <c r="C139" i="2"/>
  <c r="D139" i="2"/>
  <c r="O139" i="2" s="1"/>
  <c r="E139" i="2"/>
  <c r="F139" i="2"/>
  <c r="G139" i="2"/>
  <c r="H139" i="2"/>
  <c r="I139" i="2"/>
  <c r="J139" i="2"/>
  <c r="K139" i="2"/>
  <c r="L139" i="2"/>
  <c r="A140" i="2"/>
  <c r="B140" i="2"/>
  <c r="C140" i="2"/>
  <c r="D140" i="2"/>
  <c r="O140" i="2" s="1"/>
  <c r="E140" i="2"/>
  <c r="F140" i="2"/>
  <c r="G140" i="2"/>
  <c r="H140" i="2"/>
  <c r="I140" i="2"/>
  <c r="J140" i="2"/>
  <c r="K140" i="2"/>
  <c r="L140" i="2"/>
  <c r="A141" i="2"/>
  <c r="B141" i="2"/>
  <c r="C141" i="2"/>
  <c r="D141" i="2"/>
  <c r="O141" i="2" s="1"/>
  <c r="E141" i="2"/>
  <c r="F141" i="2"/>
  <c r="G141" i="2"/>
  <c r="H141" i="2"/>
  <c r="I141" i="2"/>
  <c r="J141" i="2"/>
  <c r="K141" i="2"/>
  <c r="L141" i="2"/>
  <c r="N133" i="2"/>
  <c r="N124" i="2"/>
  <c r="N125" i="2"/>
  <c r="N126" i="2"/>
  <c r="N127" i="2"/>
  <c r="N128" i="2"/>
  <c r="N129" i="2"/>
  <c r="N130" i="2"/>
  <c r="N131" i="2"/>
  <c r="N132" i="2"/>
  <c r="O113" i="2"/>
  <c r="N113" i="2"/>
  <c r="O114" i="2"/>
  <c r="N114" i="2"/>
  <c r="O115" i="2"/>
  <c r="N115" i="2"/>
  <c r="O116" i="2"/>
  <c r="N116" i="2"/>
  <c r="O117" i="2"/>
  <c r="N117" i="2"/>
  <c r="O118" i="2"/>
  <c r="N118" i="2"/>
  <c r="N119" i="2"/>
  <c r="N120" i="2"/>
  <c r="N121" i="2"/>
  <c r="N122" i="2"/>
  <c r="N123" i="2"/>
  <c r="O100" i="2"/>
  <c r="N100" i="2"/>
  <c r="O101" i="2"/>
  <c r="N101" i="2"/>
  <c r="O102" i="2"/>
  <c r="N102" i="2"/>
  <c r="O103" i="2"/>
  <c r="N103" i="2"/>
  <c r="O104" i="2"/>
  <c r="N104" i="2"/>
  <c r="O105" i="2"/>
  <c r="N105" i="2"/>
  <c r="O106" i="2"/>
  <c r="N106" i="2"/>
  <c r="O107" i="2"/>
  <c r="N107" i="2"/>
  <c r="O108" i="2"/>
  <c r="N108" i="2"/>
  <c r="O109" i="2"/>
  <c r="N109" i="2"/>
  <c r="O110" i="2"/>
  <c r="N110" i="2"/>
  <c r="O111" i="2"/>
  <c r="N111" i="2"/>
  <c r="O112" i="2"/>
  <c r="N112" i="2"/>
  <c r="N90" i="2"/>
  <c r="N91" i="2"/>
  <c r="N92" i="2"/>
  <c r="O93" i="2"/>
  <c r="N93" i="2"/>
  <c r="O94" i="2"/>
  <c r="N94" i="2"/>
  <c r="O95" i="2"/>
  <c r="N95" i="2"/>
  <c r="O96" i="2"/>
  <c r="N96" i="2"/>
  <c r="O97" i="2"/>
  <c r="N97" i="2"/>
  <c r="O98" i="2"/>
  <c r="N98" i="2"/>
  <c r="O99" i="2"/>
  <c r="N99" i="2"/>
  <c r="M88" i="2"/>
  <c r="N88" i="2"/>
  <c r="M89" i="2"/>
  <c r="N89" i="2"/>
  <c r="A128" i="2"/>
  <c r="B128" i="2"/>
  <c r="C128" i="2"/>
  <c r="D128" i="2"/>
  <c r="E128" i="2"/>
  <c r="F128" i="2"/>
  <c r="G128" i="2"/>
  <c r="H128" i="2"/>
  <c r="I128" i="2"/>
  <c r="J128" i="2"/>
  <c r="K128" i="2"/>
  <c r="L128" i="2"/>
  <c r="A129" i="2"/>
  <c r="B129" i="2"/>
  <c r="C129" i="2"/>
  <c r="D129" i="2"/>
  <c r="E129" i="2"/>
  <c r="F129" i="2"/>
  <c r="G129" i="2"/>
  <c r="H129" i="2"/>
  <c r="I129" i="2"/>
  <c r="J129" i="2"/>
  <c r="K129" i="2"/>
  <c r="L129" i="2"/>
  <c r="A130" i="2"/>
  <c r="B130" i="2"/>
  <c r="C130" i="2"/>
  <c r="D130" i="2"/>
  <c r="E130" i="2"/>
  <c r="F130" i="2"/>
  <c r="G130" i="2"/>
  <c r="H130" i="2"/>
  <c r="I130" i="2"/>
  <c r="J130" i="2"/>
  <c r="K130" i="2"/>
  <c r="L130" i="2"/>
  <c r="A131" i="2"/>
  <c r="B131" i="2"/>
  <c r="C131" i="2"/>
  <c r="D131" i="2"/>
  <c r="E131" i="2"/>
  <c r="F131" i="2"/>
  <c r="G131" i="2"/>
  <c r="H131" i="2"/>
  <c r="I131" i="2"/>
  <c r="J131" i="2"/>
  <c r="K131" i="2"/>
  <c r="L131" i="2"/>
  <c r="A132" i="2"/>
  <c r="B132" i="2"/>
  <c r="C132" i="2"/>
  <c r="D132" i="2"/>
  <c r="E132" i="2"/>
  <c r="F132" i="2"/>
  <c r="G132" i="2"/>
  <c r="H132" i="2"/>
  <c r="I132" i="2"/>
  <c r="J132" i="2"/>
  <c r="K132" i="2"/>
  <c r="L132" i="2"/>
  <c r="A133" i="2"/>
  <c r="B133" i="2"/>
  <c r="C133" i="2"/>
  <c r="D133" i="2"/>
  <c r="E133" i="2"/>
  <c r="F133" i="2"/>
  <c r="G133" i="2"/>
  <c r="H133" i="2"/>
  <c r="I133" i="2"/>
  <c r="J133" i="2"/>
  <c r="K133" i="2"/>
  <c r="L133" i="2"/>
  <c r="C1" i="5"/>
  <c r="F120" i="2"/>
  <c r="G120" i="2"/>
  <c r="H120" i="2"/>
  <c r="I120" i="2"/>
  <c r="J120" i="2"/>
  <c r="K120" i="2"/>
  <c r="L120" i="2"/>
  <c r="F121" i="2"/>
  <c r="G121" i="2"/>
  <c r="H121" i="2"/>
  <c r="I121" i="2"/>
  <c r="J121" i="2"/>
  <c r="K121" i="2"/>
  <c r="L121" i="2"/>
  <c r="F122" i="2"/>
  <c r="G122" i="2"/>
  <c r="H122" i="2"/>
  <c r="I122" i="2"/>
  <c r="J122" i="2"/>
  <c r="K122" i="2"/>
  <c r="L122" i="2"/>
  <c r="F123" i="2"/>
  <c r="G123" i="2"/>
  <c r="H123" i="2"/>
  <c r="I123" i="2"/>
  <c r="J123" i="2"/>
  <c r="K123" i="2"/>
  <c r="L123" i="2"/>
  <c r="F124" i="2"/>
  <c r="G124" i="2"/>
  <c r="H124" i="2"/>
  <c r="I124" i="2"/>
  <c r="J124" i="2"/>
  <c r="K124" i="2"/>
  <c r="L124" i="2"/>
  <c r="F125" i="2"/>
  <c r="G125" i="2"/>
  <c r="H125" i="2"/>
  <c r="I125" i="2"/>
  <c r="J125" i="2"/>
  <c r="K125" i="2"/>
  <c r="L125" i="2"/>
  <c r="F126" i="2"/>
  <c r="G126" i="2"/>
  <c r="H126" i="2"/>
  <c r="I126" i="2"/>
  <c r="J126" i="2"/>
  <c r="K126" i="2"/>
  <c r="L126" i="2"/>
  <c r="F127" i="2"/>
  <c r="G127" i="2"/>
  <c r="H127" i="2"/>
  <c r="I127" i="2"/>
  <c r="J127" i="2"/>
  <c r="K127" i="2"/>
  <c r="L127" i="2"/>
  <c r="L119" i="2"/>
  <c r="I119" i="2"/>
  <c r="J119" i="2"/>
  <c r="K119" i="2"/>
  <c r="H119" i="2"/>
  <c r="G119" i="2"/>
  <c r="F119" i="2"/>
  <c r="E120" i="2"/>
  <c r="E121" i="2"/>
  <c r="E122" i="2"/>
  <c r="E123" i="2"/>
  <c r="E124" i="2"/>
  <c r="E125" i="2"/>
  <c r="E126" i="2"/>
  <c r="E127" i="2"/>
  <c r="E119" i="2"/>
  <c r="D127" i="2"/>
  <c r="D120" i="2"/>
  <c r="D121" i="2"/>
  <c r="D122" i="2"/>
  <c r="D123" i="2"/>
  <c r="D124" i="2"/>
  <c r="D125" i="2"/>
  <c r="D126" i="2"/>
  <c r="D119" i="2"/>
  <c r="A126" i="2"/>
  <c r="B126" i="2"/>
  <c r="C126" i="2"/>
  <c r="A127" i="2"/>
  <c r="B127" i="2"/>
  <c r="C127" i="2"/>
  <c r="A120" i="2"/>
  <c r="B120" i="2"/>
  <c r="C120" i="2"/>
  <c r="A121" i="2"/>
  <c r="B121" i="2"/>
  <c r="C121" i="2"/>
  <c r="A122" i="2"/>
  <c r="B122" i="2"/>
  <c r="C122" i="2"/>
  <c r="A123" i="2"/>
  <c r="B123" i="2"/>
  <c r="C123" i="2"/>
  <c r="A124" i="2"/>
  <c r="B124" i="2"/>
  <c r="C124" i="2"/>
  <c r="A125" i="2"/>
  <c r="B125" i="2"/>
  <c r="C125" i="2"/>
  <c r="C119" i="2"/>
  <c r="B119" i="2"/>
  <c r="A119" i="2"/>
  <c r="N71" i="2"/>
  <c r="N72" i="2"/>
  <c r="N73" i="2"/>
  <c r="N74" i="2"/>
  <c r="N75" i="2"/>
  <c r="N76" i="2"/>
  <c r="N77" i="2"/>
  <c r="N78" i="2"/>
  <c r="N79" i="2"/>
  <c r="N80" i="2"/>
  <c r="N81" i="2"/>
  <c r="N82" i="2"/>
  <c r="N83" i="2"/>
  <c r="N84" i="2"/>
  <c r="N85" i="2"/>
  <c r="N86" i="2"/>
  <c r="M71" i="2"/>
  <c r="O71" i="2" s="1"/>
  <c r="M72" i="2"/>
  <c r="O72" i="2" s="1"/>
  <c r="M73" i="2"/>
  <c r="O73" i="2" s="1"/>
  <c r="M74" i="2"/>
  <c r="O74" i="2" s="1"/>
  <c r="M75" i="2"/>
  <c r="O75" i="2" s="1"/>
  <c r="M76" i="2"/>
  <c r="O76" i="2" s="1"/>
  <c r="M77" i="2"/>
  <c r="O77" i="2" s="1"/>
  <c r="M78" i="2"/>
  <c r="O78" i="2" s="1"/>
  <c r="M79" i="2"/>
  <c r="O79" i="2" s="1"/>
  <c r="M80" i="2"/>
  <c r="O80" i="2" s="1"/>
  <c r="M81" i="2"/>
  <c r="O81" i="2" s="1"/>
  <c r="M82" i="2"/>
  <c r="O82" i="2" s="1"/>
  <c r="M83" i="2"/>
  <c r="O83" i="2" s="1"/>
  <c r="M84" i="2"/>
  <c r="O84" i="2" s="1"/>
  <c r="M85" i="2"/>
  <c r="O85" i="2" s="1"/>
  <c r="M86" i="2"/>
  <c r="O86" i="2" s="1"/>
  <c r="I92" i="2"/>
  <c r="A88" i="2"/>
  <c r="B88" i="2"/>
  <c r="C88" i="2"/>
  <c r="D88" i="2"/>
  <c r="E88" i="2"/>
  <c r="F88" i="2"/>
  <c r="G88" i="2"/>
  <c r="H88" i="2"/>
  <c r="I88" i="2"/>
  <c r="J88" i="2"/>
  <c r="K88" i="2"/>
  <c r="L88" i="2"/>
  <c r="A89" i="2"/>
  <c r="B89" i="2"/>
  <c r="C89" i="2"/>
  <c r="D89" i="2"/>
  <c r="E89" i="2"/>
  <c r="F89" i="2"/>
  <c r="G89" i="2"/>
  <c r="H89" i="2"/>
  <c r="I89" i="2"/>
  <c r="J89" i="2"/>
  <c r="K89" i="2"/>
  <c r="L89" i="2"/>
  <c r="A90" i="2"/>
  <c r="B90" i="2"/>
  <c r="C90" i="2"/>
  <c r="D90" i="2"/>
  <c r="E90" i="2"/>
  <c r="F90" i="2"/>
  <c r="G90" i="2"/>
  <c r="H90" i="2"/>
  <c r="I90" i="2"/>
  <c r="J90" i="2"/>
  <c r="K90" i="2"/>
  <c r="L90" i="2"/>
  <c r="A91" i="2"/>
  <c r="B91" i="2"/>
  <c r="C91" i="2"/>
  <c r="D91" i="2"/>
  <c r="E91" i="2"/>
  <c r="F91" i="2"/>
  <c r="G91" i="2"/>
  <c r="H91" i="2"/>
  <c r="I91" i="2"/>
  <c r="J91" i="2"/>
  <c r="K91" i="2"/>
  <c r="L91" i="2"/>
  <c r="A92" i="2"/>
  <c r="B92" i="2"/>
  <c r="C92" i="2"/>
  <c r="D92" i="2"/>
  <c r="E92" i="2"/>
  <c r="F92" i="2"/>
  <c r="G92" i="2"/>
  <c r="H92" i="2"/>
  <c r="J92" i="2"/>
  <c r="K92" i="2"/>
  <c r="L92" i="2"/>
  <c r="N87" i="2"/>
  <c r="M87" i="2"/>
  <c r="L87" i="2"/>
  <c r="K87" i="2"/>
  <c r="J87" i="2"/>
  <c r="I87" i="2"/>
  <c r="H87" i="2"/>
  <c r="G87" i="2"/>
  <c r="F87" i="2"/>
  <c r="E87" i="2"/>
  <c r="D87" i="2"/>
  <c r="C87" i="2"/>
  <c r="B87" i="2"/>
  <c r="A87" i="2"/>
  <c r="O158" i="2" l="1"/>
  <c r="O119" i="2"/>
  <c r="O146" i="2"/>
  <c r="O150" i="2"/>
  <c r="O134" i="2"/>
  <c r="O151" i="2"/>
  <c r="O127" i="2"/>
  <c r="O137" i="2"/>
  <c r="O157" i="2"/>
  <c r="O88" i="2"/>
  <c r="O131" i="2"/>
  <c r="O135" i="2"/>
  <c r="O153" i="2"/>
  <c r="O92" i="2"/>
  <c r="O133" i="2"/>
  <c r="O145" i="2"/>
  <c r="O149" i="2"/>
  <c r="O120" i="2"/>
  <c r="O128" i="2"/>
  <c r="O138" i="2"/>
  <c r="O147" i="2"/>
  <c r="O124" i="2"/>
  <c r="O132" i="2"/>
  <c r="O136" i="2"/>
  <c r="O155" i="2"/>
  <c r="O154" i="2"/>
  <c r="O87" i="2"/>
  <c r="O144" i="2"/>
  <c r="O156" i="2"/>
  <c r="O148" i="2"/>
  <c r="O123" i="2"/>
  <c r="O91" i="2"/>
  <c r="O122" i="2"/>
  <c r="O130" i="2"/>
  <c r="O126" i="2"/>
  <c r="O89" i="2"/>
  <c r="O90" i="2"/>
  <c r="O121" i="2"/>
  <c r="O129" i="2"/>
  <c r="O125" i="2"/>
  <c r="O152"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83E7010-4FD7-4677-A04F-AC8CA406649C}"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95DED40-631C-4C58-8229-D6E3DE7BD204}" name="WorksheetConnection_LRV indicadores.xlsx!reporte3" type="102" refreshedVersion="8" minRefreshableVersion="5">
    <extLst>
      <ext xmlns:x15="http://schemas.microsoft.com/office/spreadsheetml/2010/11/main" uri="{DE250136-89BD-433C-8126-D09CA5730AF9}">
        <x15:connection id="reporte3" autoDelete="1">
          <x15:rangePr sourceName="_xlcn.WorksheetConnection_LRVindicadores.xlsxreporte31"/>
        </x15:connection>
      </ext>
    </extLst>
  </connection>
</connections>
</file>

<file path=xl/sharedStrings.xml><?xml version="1.0" encoding="utf-8"?>
<sst xmlns="http://schemas.openxmlformats.org/spreadsheetml/2006/main" count="9825" uniqueCount="2549">
  <si>
    <t xml:space="preserve">
Localidad</t>
  </si>
  <si>
    <t xml:space="preserve">
Correlativo</t>
  </si>
  <si>
    <t>Fecha de
Registro</t>
  </si>
  <si>
    <t>Tipo de
Documento</t>
  </si>
  <si>
    <t xml:space="preserve">
Documento</t>
  </si>
  <si>
    <t>Apellido
Paterno</t>
  </si>
  <si>
    <t>Apellido
Materno</t>
  </si>
  <si>
    <t xml:space="preserve">
Nombres</t>
  </si>
  <si>
    <t>Correo
Electrónico</t>
  </si>
  <si>
    <t xml:space="preserve">
Teléfono</t>
  </si>
  <si>
    <t xml:space="preserve">
Dirección</t>
  </si>
  <si>
    <t xml:space="preserve">
Servicio / Producto</t>
  </si>
  <si>
    <t>N° de
Contrato</t>
  </si>
  <si>
    <t xml:space="preserve">
Motivo</t>
  </si>
  <si>
    <t>Importe
Reclamado</t>
  </si>
  <si>
    <t xml:space="preserve">
Identificación (Descripción)</t>
  </si>
  <si>
    <t>Tipo de
Reclamo</t>
  </si>
  <si>
    <t>Descripción del
Reclamo</t>
  </si>
  <si>
    <t xml:space="preserve">
Pedido</t>
  </si>
  <si>
    <t>Menor
Edad</t>
  </si>
  <si>
    <t>Tipo de Documento
Apoderado</t>
  </si>
  <si>
    <t>Documento
Apoderado</t>
  </si>
  <si>
    <t xml:space="preserve">
Apoderado</t>
  </si>
  <si>
    <t>Correo Electrónico
Apoderado</t>
  </si>
  <si>
    <t>Teléfono
Apoderado</t>
  </si>
  <si>
    <t>Dirección
Apoderado</t>
  </si>
  <si>
    <t>Estado
Envío</t>
  </si>
  <si>
    <t>Fecha Envío
Correo</t>
  </si>
  <si>
    <t>Estado
Envío SAC</t>
  </si>
  <si>
    <t>Fecha Envío
Correo SAC</t>
  </si>
  <si>
    <t>Fecha de
Respuesta</t>
  </si>
  <si>
    <t>Hora de
Respuesta</t>
  </si>
  <si>
    <t xml:space="preserve">
Observaciones</t>
  </si>
  <si>
    <t xml:space="preserve">
País</t>
  </si>
  <si>
    <t>01-0000001</t>
  </si>
  <si>
    <t>RECIBIDO</t>
  </si>
  <si>
    <t>PERU</t>
  </si>
  <si>
    <t>DNI</t>
  </si>
  <si>
    <t>17534424</t>
  </si>
  <si>
    <t>MESTA</t>
  </si>
  <si>
    <t>DELGADO</t>
  </si>
  <si>
    <t>ESMILCINIA</t>
  </si>
  <si>
    <t>DELSMIG27@GMAIL.COM</t>
  </si>
  <si>
    <t>945372628</t>
  </si>
  <si>
    <t>CALLE 28 DE JULIO # 472 - LAMBAYEQUE</t>
  </si>
  <si>
    <t>SERVICIO</t>
  </si>
  <si>
    <t>DISCONFORMIDAD CON ATENCIÓN DEL PERSONAL</t>
  </si>
  <si>
    <t>EL DÍA DE HOY SE SEPARÓ LA SANTA MISA, LA CUAL SE CANCELÓ S/180 DESDE EL MES DE MARZO. LLAMÉ PARA COORDINAR DESDE LA SEMANA PASADA, COMPRENDÍ QUE HAY CAMBIO DE PERSONAL Y NO CONOCEN MOVIMIENTOS ANTERIORES. PERO HOY NOS FALTARON EL RESPETO Y DETALLO:
- LA HORA PARA LA SANTA MISA LA DAN UDS.
- SUS NORMAS LAS CONOCEN UDS.
- LA FAMILIA E INVITADOS LLEGAMOS 10 MINUTOS ANTES DE LA HORA Y NOS DEJARON EN LA CALLE PORQUE A LAS 9AM RECIÉN SE PUEDE INGRESAR. SIGNIFICA QUE EL SACERDOTE EMPIEZA LA MISA Y TODOS CORRIENDO UBICÁNDONOS. NO ES CULPA DE LOS TRABAJADORES, LA CULPA ES DE QUIENES NO PLANIFICAN PENSANDO EN EL USUARIO.
CREEN USTEDES CÓMO UN FAMILIAR SE SIENTE AL VER QUE SUS INVITADOS ESTÁN AFUERA Y NOS LES ABREN LA PUERTA, TENÍAMOS QUE REPARTIR LAS HOJAS DE LAS CANCIONES, COLOCAR EL CUADRO Y LA VIRGEN, PERO TODO COMO LOCOS. 
SI USTEDES COORDINAN Y DAN LA HORA DE LA SANTA MISA, NO ES CULPA DEL USUARIO Y LO MÍNIMO QUE SE DEBE HACER ES FACILITAR EL SERVICIO Y NO GENERAR TANTO MALESTAR. QUE LES COSTÓ PERMITIR EL INGRESO 15 MINUTOS ANTES Y ASÍ LA FAMILIA PODER ORGANIZARSE EN LA ATENCIÓN DESDE EL INGRESO A LA CAPILLA. 
PRESENTO ESTA QUEJA PARA QUE NO VUELVA A REPETIR Y DESEO QUE REFLEXIONEN ANTES DICHA SITUACIÓN QUE POR SUS NORMAS Y LA POCA CAPACIDAD DE ATENCIÓN GENERARON. ADEMÁS SOLICITO LAS DISCULPAS.</t>
  </si>
  <si>
    <t>QUEJA</t>
  </si>
  <si>
    <t>QUEJO A LOS DUEÑOS QUE ESTABLECEN NORMA AL PERSONAL SIN CONSIDERAR LA CALIDAD DEL SERVICIO EN LA ATENCIÓN</t>
  </si>
  <si>
    <t>SOLICITO DISCULPAS PÚBLICAS Y UN RESARCIMIENTO ANTE ESTE DAÑO PÚBLICO QUE GENERARON.</t>
  </si>
  <si>
    <t>NO</t>
  </si>
  <si>
    <t>Se presento la disculpa de caso , haciendo de conocimeinto de la clienta que se tomaran las acciones correctivas del caso.</t>
  </si>
  <si>
    <t>SEDE CHICLAYO</t>
  </si>
  <si>
    <t>01-0000002</t>
  </si>
  <si>
    <t>11111111</t>
  </si>
  <si>
    <t>MORA</t>
  </si>
  <si>
    <t>PEREZ</t>
  </si>
  <si>
    <t>JOSE</t>
  </si>
  <si>
    <t>MGONZALEZ@KUNAQ.PE</t>
  </si>
  <si>
    <t>ESTADO DE CUENTA</t>
  </si>
  <si>
    <t>PRUEBA RECAPTCHA</t>
  </si>
  <si>
    <t>RECLAMO</t>
  </si>
  <si>
    <t>PRUEBA</t>
  </si>
  <si>
    <t>SEDE SAN ANTONIO</t>
  </si>
  <si>
    <t>01-0000003</t>
  </si>
  <si>
    <t>PRUEBA RECAPTCHA 2</t>
  </si>
  <si>
    <t>01-0000004</t>
  </si>
  <si>
    <t>22222222</t>
  </si>
  <si>
    <t>MARIA</t>
  </si>
  <si>
    <t>COMPROBANTE DE PAGO</t>
  </si>
  <si>
    <t>PRUEBA RECAPTCHA 3</t>
  </si>
  <si>
    <t>01-0000005</t>
  </si>
  <si>
    <t>24002774</t>
  </si>
  <si>
    <t>GUTIERREZ</t>
  </si>
  <si>
    <t>VALENCIA</t>
  </si>
  <si>
    <t>YANETH</t>
  </si>
  <si>
    <t>VALEYANE10@YAHOO.ES</t>
  </si>
  <si>
    <t>980624275</t>
  </si>
  <si>
    <t>URB. TTIO Z-2-20</t>
  </si>
  <si>
    <t xml:space="preserve">SE TRATA DEL PERMANENTE HOSTIGAMIENTO Y DISCRIMINACIÓN POR NUESTRAS COSTUMBRES ANCESTRALES,  DE PARTE DEL PERSONAL DE SEGURIDAD, DEL CEMENTERIO DONDE MI PADRE SE ENCUENTRA DESCANSANDO, NO NOS PERMITEN ESCUCHAR  MUSICA DE NUESTRA TIERRA PUNO, NO PERMITE QUE MIS BEBES ENTREN EN SU COCHE DE BEBE, NOS HAN HECHADO DEL CEMENTERIO CON INTERVENCIÓN POLICIAL, SIN DEJARNOS PONER LAS FLORES QUE LLEVAMOS A NUESTRO PADRE, Y ESTO SE HA IDO DANDO SEMANA A SEMANA, YA HABIA INFORMADO DEL TEMA A LA SEÑORA ADMINISTRADORA DEL CEMENTERIO, CON ANTERIORIDAD, QUIEN NOS PROMETIO QUE TOMARIA ACCIONES, SIN EMBARGO CADA DOMINGO QUE VAMOS SE SIGUE REPITIENDO ESTA SITUACIÓN, RAZÓN POR LA QUE HEMOS TOMADO LA DECISIÓN DE RETIRAR LOS RESTOS DE MI SEÑOR PADRE A OTRO CEMENTERIO, PUES DESDE INICIO, NO NOS HAN PERMITIDO VELAR BAJO COSTUMBRES ANCESTRALES LOS RESTOS DE MI PADRE, POR ELLO NECESITAMOS SE NOS ALCANCE LA LISTA DE REQUISITOS PARA EL RETIRO Y TRASLADO AL CEMENTERIO ALMUDENA LOS RESTOS DE MI PADRE, ASÍ COMO COMUNICAR DE ESTA SITUACIÓN A LA ALTA DIRECCIÓN A FIN QUE CONOZCA QUE EN CEMENTERIO ESPERANZA ETERNA SE DISCRIMINA A LAS PERSONAS POR SU COLOR, APLICACIÓN DE COSTUMBRES, ETC, ASÍ COMO COMUNICAR QUE EN DICHO CEMENTERIO NO HAY NINGÚN REPRESENTANTE DE SU REPRESENTADA LOS DOMINGOS, DE TAL FORMA QUE NOS EXPONEN A QUE LOS SEÑORES DE SEGURIDAD HACEN LA LABOR DE ADMINISTRADORES, SINTIENDOSE CON DERECHO A SER MALCRIADOS, GROSEROS, HASTA INCLUSIVE LLEGAR A LEVANTAR LA MANO PARA QUERER GOLPEARNOS, COMO FUE ESTE ULTIMO DOMINGO, SOLO POR EL HECHO DE ESCUCHAR NUESTRA MÚSICA ANCESTRAL, DE TAL FORMA QUE TRAJO POLICÍAS PARA A EMPUJONES MANDARNOS A RETIRAR DE LAS INSTALACIONES DEL CEMENTERIO.
</t>
  </si>
  <si>
    <t xml:space="preserve">MAL TRATO, DISCRIMINACIÓN RACIAL, DISCRIMINACIÓN POR ESCUCHAR MÚSICA ANCESTRAL, AL PIE DEL NICHO DE MI PADRE EL DOMINGO 02 DE JULIO, RETIRO A EMPUJONES DEL PIE DEL NICHO DE MI PADRE POR PARTE DE POLICIAS TRAIDOS POR EL PERSONAL DE SEGURIDAD  DE SU REPRESENTADA, QUITANDONOS EL DERECHO A GOZAR DEL RECUERDO DE MI PADRE                                                                                                                                                                                                                                                                                                                                                                                                                                                                                                                                                                                                                                                                                                                                                                                                                                                                                                                                                                                                                                                                                                                                                                                                                                                                                                                                                                                                                                                                                                                                                                                                                                                                                                                                                   </t>
  </si>
  <si>
    <t>Se informo de las prohibiciones existentes dentro del contrato y reglamento interno del campo santo , ambos docuemntos de conocimiento del titular puesto que firman en conformidad de los mismos , a la respuesta se le adjunto una copia de dicho reglamento.</t>
  </si>
  <si>
    <t>SEDE CUSCO I</t>
  </si>
  <si>
    <t>01-0000006</t>
  </si>
  <si>
    <t>49745160</t>
  </si>
  <si>
    <t>MUÑOZ</t>
  </si>
  <si>
    <t>DE LA TORRE</t>
  </si>
  <si>
    <t>MARLENE</t>
  </si>
  <si>
    <t>MARCIAM_14@HOTMAIL.COM</t>
  </si>
  <si>
    <t>949817794</t>
  </si>
  <si>
    <t>PSJE. HORACIO GUTIÉRREZ 286</t>
  </si>
  <si>
    <t>0001001115</t>
  </si>
  <si>
    <t>350.0</t>
  </si>
  <si>
    <t xml:space="preserve">EL DÍA LUNES 18 DE JULIO SE PROGRAMÓ EL ENTIERRO DE MI HERMANA A HORAS 3:00PM. 
SIN EMBARGO, NO HUBO COORDINACIÓN DE SU REPRESENTADA CON EL SERVICIO FUNERAL “A PESAR QUE USTEDES RECOMIENDAN CON QUIENES TRABAJAN…” Y LAS MEDIDAS DE LA FOSA NO GUARDARON RELACIÓN CON LAS DEL ATAÚD, GENERANDO UNA FALTA GRAVE SEGÚN SUS NORMAS ADEMÁS DE RETRASO, DAÑO AL CAJÓN POR LAS RASPADURAS AL QUERER FORZAR, FALTA DE RESPETO E INCOMODIDAD A LOS DOLIENTES Y DEMÁS ACOMPAÑANTES, ENTRE OTROS ASPECTOS QUE INDIRECTAMENTE TUVIERON QUE SER MODIFICADOS. 
SU PERSONAL INCAPACITADO PARA BRINDAR ALTERNATIVAS DE SOLUCIÓN (GERENTE QUE ESTABA EN REUNIÓN Y NOS DEJOS CON INTERMEDIARIOS QUE TAMPOCO SOLUCIONABAN SOLO DILATABAN TIEMPO); LOS DOLIENTES NOS VALIMOS DEL SERVICIO EXTERNO (ARQUITECTO) PARA QUE IN SITO JUNTO A SU TÉCNICO OPERATIVO PUEDAN SOLUCIONAR EL INCONVENIENTE, GENERÁNDONOS GASTOS ADICIONALES; PUES SINO HACÍAMOS ELLO, EL PERSONAL SIMPLEMENTE FORZABA Y EL CAJÓN HIBA DE COSTADO QUERIENDO SORPRENDER A LOS DOLIENTES.
ACLARO QUE SU FORMATO TAMPOCO ACEPTA EL DNI ANTEPUESTO CON EL CERO, DEBIENDO SER CONSIDERADO. (04074516)
</t>
  </si>
  <si>
    <t xml:space="preserve">RECONSIDERACIÓN ECONÓMICA, POR LOS GASTOS DEMANDADOS. “POR ESE RETRASO, TUVIMOS QUE AGREGAR HORAS DE SERVICIO DE LA ORQUESTA QUE NOS ESPERABA, ASÍ MISMO, PROLONGAR TIEMPOS DE CONTRATA DE NUESTRO PERSONAL QUE YA TENÍAN PLANIFICADO DESARROLLAR ACTIVIDADES DE ACUERDO A NUESTRAS COSTUMBRES”
PARA LO FUTURO, BRINDARNOS SERVICIO CON PROFESIONAL QUE TENGA EXPERIENCIA EN ESTAS ACTIVIDADES. SU PERSONALES INCAPACITADOS, NO SOLUCIONAN MÁS POR EL CONTRARIO GENERA IMPOTENCIA E INTRANSIGENCIA. 
ESPERAMOS TAMBIÉN, QUE NO SE REPITA TAL SITUACIÓN DESASTROSA. 
</t>
  </si>
  <si>
    <t>Se informo de las especificaciones de las medidas de feretro ,estas se encuentran  dentro del contrato y reglamento interno del campo santo , ambos docuemntos de conocimiento del titular puesto que firman en conformidad de los mismos , a la respuesta se le adjunto una copia de dicho reglamento.</t>
  </si>
  <si>
    <t>01-0000007</t>
  </si>
  <si>
    <t>23925457</t>
  </si>
  <si>
    <t>YABAR</t>
  </si>
  <si>
    <t>VIDAL</t>
  </si>
  <si>
    <t>ROGER URIEL</t>
  </si>
  <si>
    <t>JH682100@GMAIL.COM</t>
  </si>
  <si>
    <t>VILLA EL PERIODISTA A-4</t>
  </si>
  <si>
    <t>0000004595</t>
  </si>
  <si>
    <t>OTROS</t>
  </si>
  <si>
    <t>HACE UN AÑO Y MEDIO SEPLUTE A MI FAMILIAR Y HASTA EL MOMENTO NO LE COLOCARON LA PLACA DE MARMOL, VARIAS OPORTUNIDADES  ME ATENDIERON EN CAMPOSANTO ME DIJERON QUE LO COLOCARÍAN PERO HASTA MOMENTO NADA, ESTOY MUY INCOMODO. Y SOLICITO SE COLOQUE LA PLACA PARA ESTE SABADO. 23-07 DADO QUE MIS FAMILIARES VISITARAN LA TUMBA</t>
  </si>
  <si>
    <t>COLOCAR LA PLACA EN EL MINIMO PLAZO.</t>
  </si>
  <si>
    <t>Se procedio con instalar la lapida del beneficiario.</t>
  </si>
  <si>
    <t>SEDE CUSCO II</t>
  </si>
  <si>
    <t>01-0000008</t>
  </si>
  <si>
    <t>23979468</t>
  </si>
  <si>
    <t>ESPINOZA</t>
  </si>
  <si>
    <t>SOTO</t>
  </si>
  <si>
    <t>YESENIA IVETT</t>
  </si>
  <si>
    <t>YESENIAIVETT@GMAIL.COM</t>
  </si>
  <si>
    <t>990414155</t>
  </si>
  <si>
    <t>URB. SAN FRANCISCO D - 6 DPTO 301</t>
  </si>
  <si>
    <t>PAGO POR UN ESPACIO EN EL SINERARIO B-01-01  EN EL CEMENTERIO JARDINES DE LA LUZ DE POROY, CON TODOS LOS SERVICIOS, INCLUIDA LA PLACA DE MÁRMOL, SEGÚN CONSTA EN EL CONTRATO. EL ENTIERRO SE HA LLEVADO A CABO EN EL MES DE MARZO.</t>
  </si>
  <si>
    <t>NO SE HA CUMPLIDO CON LA INSTALACIÓN DE LA PLACA DE MARMOL, SEGÚN CONTRATO, DESDE EL MES DE MARZO A LA FECHA, A PESAR QUE EL MES PASADO SE PRESENTO EL RECLAMO DE MANERA PRESENCIAL</t>
  </si>
  <si>
    <t>INSTALACIÓN INMEDIATA DE LA PLACA DE MÁRMOL EN EL NICHO DE JOSE HENRY ESPINOZA SOTO</t>
  </si>
  <si>
    <t>Se establecio el compromiso ;de instalar la lapida del beneficiario en  no mas de 10 dias.</t>
  </si>
  <si>
    <t>01-0000009</t>
  </si>
  <si>
    <t>20106883</t>
  </si>
  <si>
    <t>CAMARENA</t>
  </si>
  <si>
    <t>ENIO NICANOR</t>
  </si>
  <si>
    <t>YAURI</t>
  </si>
  <si>
    <t>ENIO_YAURI@YAHOO.ES</t>
  </si>
  <si>
    <t>913553160</t>
  </si>
  <si>
    <t>JR. JORGE CHAVEZ 224</t>
  </si>
  <si>
    <t>DISCONFORME POR EL CUIDADO DE LOS FLOREROS, YA QUE ES LA TERCERA VEZ QUE NO ENCUENTRO LOS MISMOS EN LA SEPULTURA DE MI DIFUNTO; Y ESTE TIENE UN PRECIO, ASI MISMO EN ADMINISTRACION MANIFIESTAN QUE NO ES RESPONSABILIDAD DEL CAMPO SANTO EL CUIDADO DEL LOS MISMOS.</t>
  </si>
  <si>
    <t>IDEM ARRIBA</t>
  </si>
  <si>
    <t>RESPONSABILIZARSE DEL CUIDADO DE LOS FLOREROS YA QUE SE ENCUENTRAN DENTRO DEL CAMPO SANTO</t>
  </si>
  <si>
    <t>Tiempo de entrega de lapida 10 dias</t>
  </si>
  <si>
    <t>01-0000010</t>
  </si>
  <si>
    <t>46612768</t>
  </si>
  <si>
    <t>QUISPE</t>
  </si>
  <si>
    <t>CCENTE</t>
  </si>
  <si>
    <t>ROCIO PATRICIA</t>
  </si>
  <si>
    <t>ROCIOQCC@GMAIL.COM</t>
  </si>
  <si>
    <t>985220711</t>
  </si>
  <si>
    <t>AV. FERROCARRIL N° 1465</t>
  </si>
  <si>
    <t>0000010575</t>
  </si>
  <si>
    <t xml:space="preserve">EN MI ESPACIO QUE AUN ME ENCUENTRO PAGANDO EN EL CAMPOSANTO TENGO DOS DIFUNTOS ENTERRADOS A LO QUE HACE MAS DE UN AÑO VENGO RECLAMANDO QUE EL CAMPOSANTO ESPERANZA ETERNA  NO COLOCA EL NOMBRE DE MI SEGUNDO DIFUNTO CUYO NOMBRE ES HILARIO QUISPE ACUÑA  CON FECHA DE DEFUNCIÓN 20/06/2020. ESTO NOS VIENE AFECTANDO TANTO PSICOLÓGICA Y SENTIMENTALMENTE. YA QUE VIENEN JUGANDO CON NUESTRAS EMOCIONES Y MI PERSONA COMO MIS FAMILIARES VIENE RECIBIENDO TRATAMIENTO PSICOLÓGICO POR ESTAS IRREPARABLES PERDIDAS Y EL CAMPOSANTO AHONDA MAS NUESTRO DOLOR. A LO QUE SOLICITO QUE EL CAMPOSANTO REALICE LA COLOCACIÓN DEL NOMBRE EN LA PIDA YA QUE E UN SERVICIO POR EL CUAL SE PAGO EN EL MOMENTO DE UTILIZAR EL ESPACIO DONDE TENGO DOS DIFUNTOS: LA SRA. ANALIDA QUISPE CCENTE CON FECHA DE DEFUNCION DEL 25/05/2020 Y EL SR. HILARIO QUISPE ACUÑA CON FECHA DE DEFUNCION DEL 20/06/2020  EN EL TIEMPO MAS PRONTO POSIBLE. </t>
  </si>
  <si>
    <t>SOLICITO QUE EL CAMPOSANTO REALICE LA COLOCACIÓN DEL NOMBRE EN LA PIDA YA QUE ES UN SERVICIO POR EL CUAL SE PAGO EN EL MOMENTO DE UTILIZAR EL ESPACIO DONDE TENGO DOS DIFUNTOS: LA SRA. ANALIDA QUISPE CCENTE CON FECHA DE DEFUNCIÓN DEL 25/05/2020 Y EL SR. HILARIO QUISPE ACUÑA CON FECHA DE DEFUNCIÓN DEL 20/06/2020  EN EL TIEMPO MAS PRONTO POSIBLE.  FALTA EL NOMBRE DE ESTE ULTIMO. Y ADEMAS DE ELLO SOLICITO SE HAGA CARGO DE LOS GASTOS DEL TRATAMIENTO PSICOLÓGICO QUE VIENEN OCASIONANDO A MI PERSONA.</t>
  </si>
  <si>
    <t>Se realizo la solicitud de regrabado de lapida , tiempo limite 20 dias</t>
  </si>
  <si>
    <t>01-0000011</t>
  </si>
  <si>
    <t>80564627</t>
  </si>
  <si>
    <t>RAMOS</t>
  </si>
  <si>
    <t>CABALLON</t>
  </si>
  <si>
    <t xml:space="preserve">LUIS ALBERTO </t>
  </si>
  <si>
    <t>LUISALBERTORAMOS1976@GMAIL.COM</t>
  </si>
  <si>
    <t>964059214</t>
  </si>
  <si>
    <t>JR. PARRA DEL RIEGO 1263</t>
  </si>
  <si>
    <t>PRODUCTO</t>
  </si>
  <si>
    <t>EL MOTIVO DE MI RECLAMO RADICA EN QUE EL 0DÍA DE HOY 7 DE AGOSTO DEL AÑO EN CURSO, ENCONTRÉ PARA MI INGRATA SORPRESA, LA LAPIDA DE MI SEÑOR PADRE PEDRO RAMOS ROBLES CON CÓDIGO 02E-16-10-04 ROTA POR LA MITAD SIENDO INDUDABLE QUE DICHO PERCANCE Y PERJUICIO FUE CAUSADO POR PERSONAL OPERARIO DEL CEMENTERIO, TODA VEZ QUE FUE PARCHADO CON CEMENTO BLANCO PARA DISIMULAR LA ROTURA, ASÍ MISMO SOBRE SU BASE EXISTE CEMENTO CON SECADO RECIENTE CON LA QUE SE HA FIJADO LA LAPIDA ROTA SOBRE LA SUPERFICIE, POR LO EXPUESTO QUEDA COMPROBADO QUE EL CAUSANTE DEL SUCESO EN COMENTO ES IMPUTABLE AL PERSONAL DE LA EMPRESA, PUES LA REMOCION DE LA LAPIDA PARA EL COLOCADO DE CEMENTO RECIENTE HA PROVOCADO EL PERJUICIO DESCRITO, POR LO QUE SE DEBERÁ DE REPONER DICHA LAPIDA CON UNO NUEVO EN LA BREVEDAD POSIBLE Y BAJO RESPONSABILIDAD.</t>
  </si>
  <si>
    <t>ROTURA DE LAPIDA POR PARTE DE PERSONAL DEL CEMENTERIO CONFORME SE HA EXPUESTO EN EL RUBRO DESCRIPCIÓN.EL MOTIVO DE MI RECLAMO RADICA EN QUE EL DÍA DE HOY 7 DE AGOSTO DEL AÑO EN CURSO, ENCONTRÉ PARA MI INGRATA SORPRESA, LA LAPIDA DE MI SEÑOR PADRE PEDRO RAMOS ROBLES CON CÓDIGO 02E-16-10-04 ROTA POR LA MITAD SIENDO INDUDABLE QUE DICHO PERCANCE Y PERJUICIO FUE CAUSADO POR PERSONAL OPERARIO DEL CEMENTERIO, TODA VEZ QUE FUE PARCHADO CON CEMENTO BLANCO PARA DISIMULAR LA ROTURA, ASÍ MISMO SOBRE SU BASE EXISTE CEMENTO CON SECADO RECIENTE CON LA QUE SE HA FIJADO LA LAPIDA ROTA SOBRE LA SUPERFICIE, POR LO EXPUESTO QUEDA COMPROBADO QUE EL CAUSANTE DEL SUCESO EN COMENTO ES IMPUTABLE AL PERSONAL DE LA EMPRESA, PUES LA REMOCION DE LA LAPIDA PARA EL COLOCADO DE CEMENTO RECIENTE HA PROVOCADO EL PERJUICIO DESCRITO, POR LO QUE SE DEBERÁ DE REPONER DICHA LAPIDA CON UNO NUEVO EN LA BREVEDAD POSIBLE Y BAJO RESPONSABILIDAD.</t>
  </si>
  <si>
    <t>QUE SE RESTITUYA CON UNA NUEVA LÁPIDA Y SE SANCIONE AL PERSONAL QUE RESULTE RESPONSABLE DE MANERA ADMINISTRATIVA.</t>
  </si>
  <si>
    <t>Se realizo el envio de confeccion de lapida nueva , tiempo limite 20 dias</t>
  </si>
  <si>
    <t>SEDE CORONA DEL FRAILE</t>
  </si>
  <si>
    <t>01-0000012</t>
  </si>
  <si>
    <t>46831903</t>
  </si>
  <si>
    <t xml:space="preserve">CASACHAGUA </t>
  </si>
  <si>
    <t xml:space="preserve">HUINCHO </t>
  </si>
  <si>
    <t xml:space="preserve">YUREMA DANIELA </t>
  </si>
  <si>
    <t>TRANSPORTESCASACHAGUA@OUTLOOK.ES</t>
  </si>
  <si>
    <t>944644525</t>
  </si>
  <si>
    <t xml:space="preserve">JR. SAN ANTONIO #680 HUANCAYO </t>
  </si>
  <si>
    <t xml:space="preserve">BUENAS TARDES, K LAS FLORES K DEJO O SE COLOCA EN LOS FLOREROS EN MI ESPACIO DESAPARECE Y NO LLEGA ASTA EL DÍA DOMINGO LA RAZÓN NO LO SÉ, MIENTRAS DE  LOS VECINOS SI ESTÁN AHÍ, LUEGO LA FECHA DE NACIMIENTO DE MI MADRE ESTA MAL ESTA PUESTO 31/10/1961 Y DEBE SER 30/10/1961 POR FAVOR AGRADECERÉ MUCHO K LO QUE COREGIERAN </t>
  </si>
  <si>
    <t xml:space="preserve">BUENAS TARDES, K LAS FLORES K DEJO O SE COLOCA EN LOS FLOREROS EN MI ESPACIO DESAPARECE Y NO LLEGA ASTA EL DÍA DOMINGO LA RAZÓN NO LO SÉ, MIENTRAS DE  LOS VECINOS SI ESTÁN AHÍ, LUEGO LA EN LA LÁPIDA FECHA DE NACIMIENTO DE MI MADRE ESTA MAL ESTA PUESTO 31/10/1961 Y DEBE SER 30/10/1961 POR FAVOR AGRADECERÉ MUCHO K LO QUE COREGIERAN </t>
  </si>
  <si>
    <t xml:space="preserve">QUE NO LO SAQUEN LAS FLORES
QUE CAMBIEN LA FECHA DE NACIMIENTO DE LA LÁPIDA DE MI MADRE </t>
  </si>
  <si>
    <t>Se informa de las normas de cementerio dentro de las cuales esta el retiro de las flores semanalmente , ademas de informar que los datos brindados del error en fecha de sepultura de familiar no pueden ser valiados al no ofrecer informacion suficiente.</t>
  </si>
  <si>
    <t>01-0000013</t>
  </si>
  <si>
    <t>42354763</t>
  </si>
  <si>
    <t xml:space="preserve">RAYMUNDO </t>
  </si>
  <si>
    <t xml:space="preserve">GALVÁN </t>
  </si>
  <si>
    <t xml:space="preserve">MARISOL DOLORES </t>
  </si>
  <si>
    <t>MARISOLRG_30@HOTMAIL.COM</t>
  </si>
  <si>
    <t>993860081</t>
  </si>
  <si>
    <t>PJ.SAN MARCOS NRO 163</t>
  </si>
  <si>
    <t xml:space="preserve">LA CAUSA DE MI RECLAMO ES QUE EN LOS NICHOS ANTIGUOS ESTÁN PRESENTANDO DETERIORO Y CUENTAN CON  LAS ESCALERAS  MALOGRADA 
NO CUENTA CON UNA BUEN SERVICIO ESCALERAS YA QUE SON  GRANDES DE BUEN TAMAÑO Y PESADOS  PARA SU TRASLADO SI UNA PERSONA ADULTA LLEGA AL LUGAR A PODER COLOCAR FLORES A SUS DIFUNTOS IMPOSIBLE QUE PUEDA HACERLO SOLO.
TAMBIÉN QUE NO CUENTA LO SUFICIENTE  PARA CUANDO HAY FESTIVIDADES INCOMODIDAD ABSOLUTA. 
MAL ESTADO DE LIMPIEZA EN LOS PASILLOS </t>
  </si>
  <si>
    <t>QUE DEN SOLUCIÓN A LA BREVEDAD</t>
  </si>
  <si>
    <t>Se informa de la programacion de mejoras para le mes de noviembre , colocando dos nuevas escaleras , ademas de la coordinacion de mejoras en la limpieza del area.</t>
  </si>
  <si>
    <t>01-0000014</t>
  </si>
  <si>
    <t>42702022</t>
  </si>
  <si>
    <t>NINAMANGO</t>
  </si>
  <si>
    <t>CONDOR</t>
  </si>
  <si>
    <t>MICHAEL MARX</t>
  </si>
  <si>
    <t>SAGAZ_002@HOTMAIL.COM</t>
  </si>
  <si>
    <t>9926611110</t>
  </si>
  <si>
    <t xml:space="preserve">AVENIDA PALIAN 698 </t>
  </si>
  <si>
    <t xml:space="preserve">AL DARME CUENTA QUE EN EL NICHO DE MI PAPÁ, FALATAVA EL RECIPIENTE DE FLORES, FUI A LAS OFICINAS PARA QUE ME REPONGAN, PERO ME QUERÍAN COBRAR, LE DIJE QUE UNA PERSONA QUE ESTABA EN EL CAMPOSANTO ME MENCIONO QUE NO DEBERÍA PAGAR, POR EL CUAL HICE EL RECLAMO, PERO LA ENCARGADA LIZ HUAMAN, NO QUISO AYUDARME, LE PEDÍ QUE ME COMUNIQUE CON LA ADMINISTRADOARA PERO SE NEGÓ A HACERLO, INCLUSO ME DIJO QUE LA ADMINISTRADORA NO TENÍA OFICINA EN EL CEMENTERIO, DESPUÉS DE INSISTIR, RECIÉN LA LLAMO. LA ADMINISTRADORA GUADALUPE CHANCA SE NEGÓ A AYUDARME, NO ES LA PRIMERA VEZ QUE LOS ENCARGADOS DEL CAMPOSANTO ME FALTAN EL RESPETO, EL DÍA DEL ENTIERRO DE MI PADRE SE EQUIVOCARON EN LA MEDIDA DEL SARCÓFAGO DE CEMENTO Y CUANDO FUI A RECLAMAR ME DIJERON QUE CAMBIE DE ATAUD, YA ESTOY CANSADO DEL MAL TRATO DE ESTE CEMENTERIO Y SOBRE TODO DE SUS ENCARGADOS, HARÉ PÚBLICA ESTA DENUNCIA EN MIS REDES Y ESPERO QUE LAS PERSONAS DEJEN DE CONFIAR EN ESTE CEMENTERIO. </t>
  </si>
  <si>
    <t xml:space="preserve">MALA ATENCIÓN DE LA ADMINISTRACIÓN </t>
  </si>
  <si>
    <t xml:space="preserve">NO PUEDE SER POSIBLE QUE PARA VENDER LOS NICHOS TE TRATEN DE UNA MANERA AMABLE, PERO DESPUÉS TE FALTEN EL RESPETO, YO ME ENCARGARE DE HACER PÚBLICO ESTO Y ME TOMARÉ MI TIEMPO PARA PARARME AL LADO DE SU CASETA DE INFORMACIÓN Y A CADA PERSONA QUE QUIERA EL SERVICIO LE DIRÉ COMO TRATAN A SUS CLIENTES. </t>
  </si>
  <si>
    <t>Se informa de las condiciones de entrega de floreros al momento del sepelio , ademas de que la adquisiciond e uno nuevo representa un costo que debe ser asumido por el cliente.</t>
  </si>
  <si>
    <t>01-0000015</t>
  </si>
  <si>
    <t>01-0000016</t>
  </si>
  <si>
    <t>01-0000017</t>
  </si>
  <si>
    <t>01-0000018</t>
  </si>
  <si>
    <t>01-0000019</t>
  </si>
  <si>
    <t>01-0000020</t>
  </si>
  <si>
    <t>01-0000021</t>
  </si>
  <si>
    <t>01-0000022</t>
  </si>
  <si>
    <t>40553657</t>
  </si>
  <si>
    <t>HUAIRA</t>
  </si>
  <si>
    <t>CHARAPAQUI</t>
  </si>
  <si>
    <t>NERYA</t>
  </si>
  <si>
    <t>NERYH180@GMAIL.COM</t>
  </si>
  <si>
    <t>964400583</t>
  </si>
  <si>
    <t>JR. MARIA ARGUEDAS 119</t>
  </si>
  <si>
    <t>0000009425</t>
  </si>
  <si>
    <t>GESTIÓN DE COBRANZAS</t>
  </si>
  <si>
    <t>ME INDICA LA EMPRESA Q DEBO 3 MESES</t>
  </si>
  <si>
    <t>ENVIARON MSJ DE TEXTO INDICANDO QUE DEBO 3 MESES  Y QUE PROCEDERAN A UN PROCESO DE ANULACION, MI PERSONA HA TENIDO Q VIAJAR DE LIMA A HYO PARA VER ESTA SITUACION PORQUE TENGO AL DIA MIS PAGOS. Y ME INDICAN EN OFICINA QUE FUE UN ERROR. ES LAMENTABLE ESTE TIPO DE INFORMACION INCOMODA  Y GENERA GASTO PARA EL CLIENTE Q SE ENCUENTRA FUERA DE LA CIUDAD.</t>
  </si>
  <si>
    <t>ESE TIPO DE ERRORES DEBEN SER ASUMIDAS POR LA EMPRESA,POR LOS GASTOS QUE OCASIONA AL CLIENTE  DE VIAJAR, DEBEN PAGAR EL PASAJE</t>
  </si>
  <si>
    <t>Se informa a la cliente de el mensaje emitido por error se corrigio a los 22 minutos. De enviado el correo , se ofrecen als disculpas del caso.</t>
  </si>
  <si>
    <t>01-0000023</t>
  </si>
  <si>
    <t>19887232</t>
  </si>
  <si>
    <t xml:space="preserve">MEJIA </t>
  </si>
  <si>
    <t xml:space="preserve">QUINTANILLA </t>
  </si>
  <si>
    <t>ALCIDES</t>
  </si>
  <si>
    <t>JMEJIA2151@HOTMAIL.COM</t>
  </si>
  <si>
    <t>954008060</t>
  </si>
  <si>
    <t>JR JAVIER HERAUD 103</t>
  </si>
  <si>
    <t xml:space="preserve">EL PERSONAL DEL CAMPO SANTO NOS ESTÁ AMENAZANDO EN RETIRAR LA LÁPIDA QUE SE ESTÁ COLOCANDO, DE REALIZAR DICHO ACTO ESTAREMOS PROCEDIENDO A DENUNCIAR A LA EMPRESA. ES PRECISO REFERIR QUE AL MOMENTO DE HACER EL CONTRATO NO SE HA CONTEMPLADO NI MENCIONADO NINGÚN ITEM AL RESPECTO, ASIMISMO, ES PRECISO REFERIR QUE SE EVIDENCIA OTRAS LAPIDAS CON CARACTERÍSTICAS DIFERENTES Y SIMILARES AL QUE ESTAMOS CONSIGNANDO. ESPERANDO QUE POR EL BIEN DE LLEVAR UNA RELACIÓN ADECUADA ENTRE LOS USUARIOS Y EL CAMPO SANTO, ES PRECISO REFERIR QUE AGRADECEREMOS NO REALIZAR NINGÚN RETIRO. 
QUEDÓ DE SU RESPUESTA CON LA CONFIANZA QUE HASTA EL DÍA DE HOY EL CAMPO SANTO HA VENIDO MOSTRANDO. 
SALUDOS
ALCIDES MEJIA QUINTANILLA </t>
  </si>
  <si>
    <t xml:space="preserve">AMENAZA CON RETIRO DE LAPIDA </t>
  </si>
  <si>
    <t>01</t>
  </si>
  <si>
    <t>Se informa a cliente que dentro de las consideraciones del reglamento interno se advierte que existe un formato establecido para la lapida y que algun articulo externo no puede ser resguardado por nosotros.</t>
  </si>
  <si>
    <t>01-0000024</t>
  </si>
  <si>
    <t>40245228</t>
  </si>
  <si>
    <t>NALDONADO</t>
  </si>
  <si>
    <t>LOPEZ</t>
  </si>
  <si>
    <t>JESSICA MALDONADO LOPEZ</t>
  </si>
  <si>
    <t>JESSICAMALDONADOLOPEZ@GMAIL.COM</t>
  </si>
  <si>
    <t>AV. LOS PROCERES 697</t>
  </si>
  <si>
    <t>0000008411</t>
  </si>
  <si>
    <t>NECESITO EL ESTADO DE CUENTA DE MI CONTRATO POR HABERLO RESUELTO EN LOS PAGOS Q SE HACEN SOLO ENTRGAN RECIBO</t>
  </si>
  <si>
    <t>SOLO ENTREGAN RECIBOS Y LOS PAGOS NO SON INGRESADOS AL SISTEMA Y MAS CUANDO LOS ANCIANOS PAGAN NO ENVIAN EL  ESTADO DE CUENTA A LOS SEGUMDO TITULARES PARA SABER COMO VA EN LOS PAGOS</t>
  </si>
  <si>
    <t>SOMOS SEGUNDOS TITULARES Y MOS DEBIERON LLAMAR POR TELEFONO PARA SABER EL ESTADO DE CUENTA</t>
  </si>
  <si>
    <t>Se informa que toda informacion es compartida con el titular , al estar amparados en la ley N°29733 de proteccion de datos</t>
  </si>
  <si>
    <t>01-0000025</t>
  </si>
  <si>
    <t>46374088</t>
  </si>
  <si>
    <t xml:space="preserve">SULLUCHUCO </t>
  </si>
  <si>
    <t>OJOSE</t>
  </si>
  <si>
    <t xml:space="preserve">KATIA PAMELA </t>
  </si>
  <si>
    <t>KATIASULLUCHUCO@GMAIL.COM</t>
  </si>
  <si>
    <t>938250472</t>
  </si>
  <si>
    <t xml:space="preserve">AV GENERAL CÓRDOBA 626 HUANCÁN </t>
  </si>
  <si>
    <t xml:space="preserve">HAN CERRADO EL ESPACIO DONDE ESTÁ ENTERRADA MI FAMILIAR SIN PREVIO AVISO </t>
  </si>
  <si>
    <t xml:space="preserve">CUANDO VAN A ENTERRAR A ALGUNA PERSONA AVISAR A LOS FAMILIARES QUE SE ENCUENTRAN AL LADO DEL NUEVO ENTIERRO YA QUE TAPAN TODA LA ZONA ALREDEDOR DEL ESPACIO Y NO NOS PERMITE COLOCAR LAS RESPECTIVAS FLORES EN EL ESPACIO CORRESPONDIENTE.
EN SU DEFECTO AVISAR A LAS PERSONAS PERJUDICADAS PARA PREVER NUESTRO TIEMPO Y PODER VISITAR EN OTRO MOMENTO. YA QUE CIERRAN EL ESPACIO SI NUESTRO CONSENTIMIENTO O PREVIO AVISO. </t>
  </si>
  <si>
    <t xml:space="preserve">COMUNICAR PREVIAMENTE AL FAMIAR PERJUDICADO PARA PODER VISITAR EN OTRO MOMENTO </t>
  </si>
  <si>
    <t>Se ofrece las disculpas del caso y se informa que se tomara en consideracion la observacion brindada.</t>
  </si>
  <si>
    <t>01-0000026</t>
  </si>
  <si>
    <t>01-0000027</t>
  </si>
  <si>
    <t>71516903</t>
  </si>
  <si>
    <t xml:space="preserve">BUENDIA </t>
  </si>
  <si>
    <t>TAIPE</t>
  </si>
  <si>
    <t>KEVIN JHONATAN</t>
  </si>
  <si>
    <t>KEVIN_JHONATAN@HOTMAIL.COM</t>
  </si>
  <si>
    <t>954986964</t>
  </si>
  <si>
    <t>ABANCAY 910 SAN CARLOS</t>
  </si>
  <si>
    <t xml:space="preserve">JARDINERO EXTRAVIADO </t>
  </si>
  <si>
    <t xml:space="preserve">DESDE ABRIL EL FLORERO FUE ROTO POR LOS USUARIOS DE LAS ESCALERAS Y HASTA LA FECHA NO FUE REPUESTO. </t>
  </si>
  <si>
    <t>REPONER LOS FLOREROS Y JARDINERA EL NICHO PERTENECIENTE A EDGAR ANGEL BUENDIA VERA, PABELLÓN 2. COLUMNA 28 FILA 1</t>
  </si>
  <si>
    <t xml:space="preserve">Se informa que se colocara una nueva jardinera antes del 28 de noviembre </t>
  </si>
  <si>
    <t>01-0000028</t>
  </si>
  <si>
    <t>47687185</t>
  </si>
  <si>
    <t>JULLCARIMA</t>
  </si>
  <si>
    <t>LÁZARO</t>
  </si>
  <si>
    <t xml:space="preserve">MARÍA ELENA </t>
  </si>
  <si>
    <t>MJULCARIMALAZARO@GMAIL.COM</t>
  </si>
  <si>
    <t>950491761</t>
  </si>
  <si>
    <t xml:space="preserve">AV.TAHUANTINSUYO SN CHILCA </t>
  </si>
  <si>
    <t>SIENDO HOY 1 DE NOVIEMBRE DEL AÑO EN CURSO, Y L PERSONAL DE SEGURIDAD DEL CAMPOSANTO ESPERANZA ETERNA -HUANCAYO.  ME ABORDAN PARA HACER DE CONOCIMIENTO Q NO PUEDEN INGRESAR MASCOTAS A LAS INSTALACIONES. SIN EMBARGO MI PERSONA ESPERO FUERA POR MÁS DE 2 HORAS. ACATANDO LAS NORMAS. AL PERCATARME DE Q ESTA NORMA NO SE CUMPLÍA DEBIDAMENTE CON TODAS LAS PERSONAS ME APERSONE A RECLAMAR EL PORQ LA MEDIDA ES SOLO CON ALGUNAS PERSONAS Y NO CON TODAS.A LO  Q HUBO UNA RESPUESTA AGRESIVA  Y CASI LLEGANDO A LA AGRESIÓN FISICA . SOLICITO A SU DESPACHO TOME LAS MEDIDAS CORRESPONDIENTES ANTE ESTE ACONTECIMIENTO Y Q EL PERSONAL  INVOLUCRADO SEA SANCIONADO.  NO NO ACATAR LAS NORMAS POR IGUALDAD CON LOS USUARIOS.</t>
  </si>
  <si>
    <t>Q BRINDEN EL SERVICIO DE ATENCIÓN AL USUARIO PERSONAS CAPACITADAS Y SE INVOLUCREN AL 100% EN SU LABOR DESENPEÑADA.</t>
  </si>
  <si>
    <t xml:space="preserve">Se informa al cliente que de acuerdo a las norma del camposanto el ingreso de mascotas esta prohibido , asi mismo se expresa las disculpas del caso de haber sentido algun tipo de maltrato. </t>
  </si>
  <si>
    <t>01-0000029</t>
  </si>
  <si>
    <t>01-0000030</t>
  </si>
  <si>
    <t>MALTRATO AL CLIENTE ENVIANDO MSJES  Q NO CORRESPONDE</t>
  </si>
  <si>
    <t>SEGUN LA CARTA ENVIADA EL 22 DE OCTUBRE CON RESPECTO A MI RECLAMO, ES TOTALMENTE FALSO SU RESPUESTA PORQUE JAMAS EL 06 DE OCT LLEGO EL MSJE DE CORRECCION(TENGO EVIDENCIA) MOTIVO POR EL CUAL HE TENIDO Q VIAJAR. ESTA SITUACION SON REITERADAS OPORTUNIDADES NO VERIFICAN EL ESTADO DEL CLIENTE QUE SE ENCUENTRA AL DIA EN SUS PAGOS.NO LES IMPORTA GENERAR EL MALESTAR DEL CLIENTE. NO ACEPTAN LOS MALTRATOS QUE NOS DAN UDS. COMO EMPRESA. ES LAMENTABLE QUE ESTA SITUACION VIVIMOS TODOS LOS MESES PORQ NO TIENEN EMPLEADOS PACITADOS PARA VERIFICAR DEUDAS DE LOS CLIENTES. SINO NO SE RECTANTAN PROCEDERE A DENUNCIAR A INDECOPI</t>
  </si>
  <si>
    <t>YA BASTA DE LOS MALTRATOS A LOS CLIENTES,RECONOSAN SUS ERRORES. CON UN DISCULPAS NO SE SOLUCIONA NADA.</t>
  </si>
  <si>
    <t>01-0000031</t>
  </si>
  <si>
    <t>23861387</t>
  </si>
  <si>
    <t>CRUZ</t>
  </si>
  <si>
    <t>MIRANDA</t>
  </si>
  <si>
    <t>FIDEL</t>
  </si>
  <si>
    <t>FIDEL_CRUZ@HOTMAIL.COM</t>
  </si>
  <si>
    <t>984619952</t>
  </si>
  <si>
    <t>URB. LARAPA    I - 2 - 7</t>
  </si>
  <si>
    <t>0026992700</t>
  </si>
  <si>
    <t>PLACAS PARA SEPULTURA</t>
  </si>
  <si>
    <t>CON FECHA 06 DE JUNIO DEL 2002 SE SOLICITÓ DOS PLACAS O LÁPIDAS PARA LAS SEPULTURAS DE ELÍAS CRUZ CÓRDOVA Y VICTORIA MIRANDA DE CRUZ , LOS CONTARTOS SON EL 2699 Y EL 2700. AL MOMENTO DEL CONTRATO ME DIJERON QUE SE COLOCARÍAN ENTRE 30 Y 45 DÍAS. SIN EMBARGO YO FUI DESPUÉS DE 60 DÍAS Y NO SE COLOCARON, Y LO PUSE EN CONOCIMIENTO DEL PERSONAL DE APOYO DEL PARQUE, LUEGO RETORNÉ DESPUES DE 90 DÍAS (PRIMERA SEMANA DE SETIEMBRE) Y TAMPOCO COLOCARON LAS LÁPIDAS, FINALMENTE LUEGO DE HABER RECLAMADO AL PERSONAL DEL PARQUE, A MEDIADOS DE SETIEMBRE COLOCARON UNA LÁPIDA CORRESPONDIENTE A VICTORIA MIRANDA, Y SE OLVIDARON LA OTRA LÁPIDA DE ELÍAS CRUZ. EN FECHA 03 DE OCTUBRE ESTUVE EN EL CAMPO SANTO Y AÚN NO SE HABÍA COLOCADO LA LÁPIDA FALTANTE, LO CUAL FUE PUESTO EN CONOCIMIENTO DE OTRO PERSONAL DE APOYO, QUIEN AMABLEMENTE ME ATENDIÓ, Y ME COMUNICO QUE EN LOS SIGUIENTES DÍAS SE COLOCARÍA, PUES YA HABÍA HECHO LAS GESTIONES NECESARIAS. NO OBSTANTE HOY 04 DE NOVIEMBRE AUN NO HAY LÁPIDA PARA ELÍAS CRUZ CÓRDOVA, POR LO QUE ME SIENTO MUY FASTIDIADO CON EL SERVICIO DE LA EMPRESA ESPERANZA ETERNA. ASIMISMO QUIERO QUEJARME POR LA ATENCIÓN PÉSIMA DE LA SEÑORA RAYDA VARGAS, QUIEN TUVO UN TRATO MUY DESCORTÉS, INDICANDO QUE ELLA NO TIENE LAS LÁPIDAS Y NO ES SU RESPONSABILIDAD, LO CUAL ME MOLESTÓ MUCHO MÁS, Y LE INDIQUÉ QUE ME QUEJARÍA, A LO QUE ME RESPONDIÓ EN UN TONO DE PODER Y JERARQUÍA COMO SI NO LE IMPORTARA, "VAYA A QUEJARSE"; LO ÚLTIMO INDIGNA, PORQUE ESTOY SOLICITANDO UN SERVICIO Y NO UN FAVOR.</t>
  </si>
  <si>
    <t>SOLICITO LA ATENCIÓN NECESARIA A QUIEN CORRESPONDA, PARA QUE LA LAPIDA FALTANTE SE COLOQUE CON PRONTITUD.</t>
  </si>
  <si>
    <t xml:space="preserve">Se informa que la lapida sera intalada dnetro de 15 dias , despues de ingresado su reclamo </t>
  </si>
  <si>
    <t>01-0000032</t>
  </si>
  <si>
    <t>44575209</t>
  </si>
  <si>
    <t xml:space="preserve">VELASQUEZ </t>
  </si>
  <si>
    <t xml:space="preserve">BENAVIDES </t>
  </si>
  <si>
    <t xml:space="preserve">JUAN LUCIANO </t>
  </si>
  <si>
    <t>JJVELASQUEZ0102@GMAIL.COM</t>
  </si>
  <si>
    <t>956380164</t>
  </si>
  <si>
    <t xml:space="preserve">CP CERRO ALEGRE LA ALAMEDA </t>
  </si>
  <si>
    <t>0000201135</t>
  </si>
  <si>
    <t xml:space="preserve">
SOY PROPIETARIO DE DOS FOSAS EN EL ESPERANZA ETERNA DE LA PROVINCIA DE CAÑETE, UNA DE ELLAS YA OCUPADA CON UN MIEMBRO FAMILIAR UBICADO HACIA UNA ESQUINA DERECHA DEL CEMENTERIO, VISITO LA FOSA DE MI PADRE FALLECIDO SEMANAL Y HE CONSTATADO QUE EL GRASS QUE RODEA ESA FOSA ESTÁ SECO, "SÓLO ESE LUGAR", AL PARECER NO LLEGA LA MANGUERA DE AGUA CON LA QUE RIEGAN O NO SE CUAL SEA EL PROBLEMA, OTRO... NO REALIZAN BIEN LA LIMPIEZA YA QUE CADA VEZ QUE LLEGO ENCUENTRO EN ESA ESQUINA BASURA QUE EL AIRE LLEVA, POR ÚLTIMO... LA FOSA D MI PADRE SE UBICA DEBAJO DE UN ÁRBOL Y TODO ESE LUGAR SE HALLA LLENO DE EXCREMENTOS DE AVES, MOTIVO POR EL CUAL CUANDO LLEGAMOS D VISITA NO PODEMOS NI SENTARNOS EN EL GRASS. ESPERO SU ATENCIÓN Y PRONTA RESPUESTA. GRACIAS </t>
  </si>
  <si>
    <t xml:space="preserve">
SOY PROPIETARIO DE DOS FOSAS EN EL ESPERANZA ETERNA DE LA PROVINCIA DE CAÑETE, UNA DE ELLAS YA OCUPADA CON UN MIEMBRO FAMILIAR HACIA UNA ESQUINA DERECHA DEL CEMENTERIO, VISITO LA FOSA DE MI PADRE FALLECIDO SEMANAL Y HE CONSTATADO QUE EL GRASS QUE RODEA ESA FOSA ESTÁ SECO, "SÓLO ESE LUGAR", AL PARECER NO LLEGA LA MANGUERA DE AGUA CON LA QUE RIEGAN O NO SE CUAL SEA EL PROBLEMA, OTRO... NO REALIZAN BIEN LA LIMPIEZA YA QUE CADA VEZ QUE LLEGO ENCUENTRO EN ESA ESQUINA BASURA QUE EL AIRE LLEVA, POR ÚLTIMO... LA FOSA D MI PADRE SE UBICA DEBAJO DE UN ÁRBOL Y TODO ESE LUGAR SE HALLA LLENO DE EXCREMENTOS DE AVES, MOTIVO POR EL CUAL CUANDO LLEGAMOS D VISITA NO PODEMOS NI SENTARNOS EN EL GRASS. ESPERO SU ATENCIÓN Y PRONTA RESPUESTA. GRACIAS </t>
  </si>
  <si>
    <t>Se gestionara el mantenimiento del area</t>
  </si>
  <si>
    <t>SEDE CAÑETE</t>
  </si>
  <si>
    <t>01-0000033</t>
  </si>
  <si>
    <t>42890234</t>
  </si>
  <si>
    <t xml:space="preserve">CRISOSTOMO </t>
  </si>
  <si>
    <t xml:space="preserve">AROTINCO </t>
  </si>
  <si>
    <t xml:space="preserve">MIRIAM </t>
  </si>
  <si>
    <t>R_PILAR07@HOTMAIL.COM</t>
  </si>
  <si>
    <t>967160164</t>
  </si>
  <si>
    <t xml:space="preserve">LA QUEBRADA </t>
  </si>
  <si>
    <t>0005030135</t>
  </si>
  <si>
    <t xml:space="preserve">BUENOS DÍAS REALICE EL PAGO DE DOS CUOTAS EN EL MISMO MES POR ERROR Y DESEO LA DEVOLUCIÓN DEL DINERO A MI CUENTA. PRESENTE LOS REQUISITOS POR WASAP AL NÚMERO DE OFICINA EL DEPÓSITO LO REALICE POR EL APP DEL BBVA EL DÍA 3 DE NOVIEMBRE EL NÚMERO DE OPERACION SON 2022-11030006000005 EL IMPORTE DE S/.189.57
EL OTRO DEPÓSITO ES 2022-11030006000005 POR EL IMPORTE DE S/.189.57
EL TOTAL ES DE S/378.50 LA SRTA DE OFICINA ME INDICA QUE ESTO DEMORA PERO SI YA ISIERON EL COBRO DEBEN DE VERIFICALO.
</t>
  </si>
  <si>
    <t>LLAMO A OFICINA Y NO RESPONDE ME INDICARON QUE ENVIÉ LOS REQUISITOS Y AHORA ME DICEN K ESTE TRÁMITE DEMORA.</t>
  </si>
  <si>
    <t>DEVOLUCIÓN DE DINERO DE DOS DEPÓSITOS YA QUE FUE UN ERROR POR SU PROPIA EMPRESA AL NO ACTUALIZAR EL PAGO AL INSTANTE CUANDO UNO PAGA LA CUOTA PUNTUAL.</t>
  </si>
  <si>
    <t>Se informa que es el procedimiento dentor del sistema bancario el que define el tiempo de atención el que define el tiempo de devolución.</t>
  </si>
  <si>
    <t>01-0000034</t>
  </si>
  <si>
    <t>41999707</t>
  </si>
  <si>
    <t xml:space="preserve">LAZARO </t>
  </si>
  <si>
    <t xml:space="preserve">CASTRO </t>
  </si>
  <si>
    <t>ROSANA</t>
  </si>
  <si>
    <t>ROCHI58@HOTMAIL.COM</t>
  </si>
  <si>
    <t>958723037</t>
  </si>
  <si>
    <t>JR.ANTONIO DE  ZELA 075</t>
  </si>
  <si>
    <t>DEBERÍAN ALQUILAR  CARPAS</t>
  </si>
  <si>
    <t>QUE PORFAVOR ALQUILEN LAS CARPAS. PORQUE ES MUY NECESARIO  E IMPORTANTE  ,NO ME HACEN CASO  HASTA EL.MOMENTO.</t>
  </si>
  <si>
    <t>1</t>
  </si>
  <si>
    <t xml:space="preserve">Se informa que si es posible alquilar toldos , sin embargo esto dependera de que no se cruce con un sepelio </t>
  </si>
  <si>
    <t>01-0000035</t>
  </si>
  <si>
    <t>01-0000036</t>
  </si>
  <si>
    <t>01-0000037</t>
  </si>
  <si>
    <t>32734432</t>
  </si>
  <si>
    <t xml:space="preserve">ZÚÑIGA </t>
  </si>
  <si>
    <t>QUEZADA</t>
  </si>
  <si>
    <t>MARÍA YSABEL</t>
  </si>
  <si>
    <t>YSAMR_72@HOTMAIL.COM</t>
  </si>
  <si>
    <t>986859839</t>
  </si>
  <si>
    <t>URBANIZACIÓN SAN RAFAEL J4 LOTE 20</t>
  </si>
  <si>
    <t>0009001203</t>
  </si>
  <si>
    <t>COBRO NO INFORMADO EN PROFORMA CONSULTADA CON ANTERIORIDAD</t>
  </si>
  <si>
    <t>SE ME PIDIÓ DE INICIAL 3700 POR UN PAQUETE DOBLE PERO SE ENTREGA UNA BOLETA DE 3000 POR INICIAL SOLICITO SE ME REEMBOLSE A CUOTA LOS 700 ADICIONALES PORQUE NO SE ME INFORMO QUE ESA DIFERENCIA IRÍA A OTRO SERVICIO. ADEMÁS SOLICITO SE ME COBRE EL INTERÉS SOLO POR EL SALDO FINANCIADO Y NO POR EL DINERO QUE YA PAGUE</t>
  </si>
  <si>
    <t xml:space="preserve">SE PASE A CUOTA EL MONTO 700 SOLES </t>
  </si>
  <si>
    <t>Se informa a cliente que durante los informes entregados de parte del consejero , se explico que la distribucion de gastos respondia a la inciial por la compra y el pago por servicio de inhumación.</t>
  </si>
  <si>
    <t>SEDE CHIMBOTE</t>
  </si>
  <si>
    <t>01-0000038</t>
  </si>
  <si>
    <t>20884191</t>
  </si>
  <si>
    <t>ZEVALLOS</t>
  </si>
  <si>
    <t>MEDRANO</t>
  </si>
  <si>
    <t xml:space="preserve">IZABEL </t>
  </si>
  <si>
    <t>JAIME.ILZE2020@GMAIL.COM</t>
  </si>
  <si>
    <t>931164419</t>
  </si>
  <si>
    <t>AV. LAS PALMERAS MZ. R LT. 5 YANACANCHA - PASCO - PASCO</t>
  </si>
  <si>
    <t>0000008657</t>
  </si>
  <si>
    <t>EN LA PRIMERA OCASION EN EL MES DE OCTUBRE 2022 CONSULTE RESPECTO AL CAMBIO DE TITULARIDAD DE MI ESPOSO, POR LO QUE ME DIERON REQUISITOS QUE EL DIA 9 DE DICIEMBRE  2022, TRAJE A FIN DE REALIZAR DICHO TRAMITE SIN EMBARGO POR LA MALA ATENCION ME SOLICITAN CERTIFICADO DE EXHUMACION Y CARTA PODER DEL CONSULADO PARA REALIZAR DICHO TRAMITE PESE QUE SOY LA HEREDERA LEGAL DE MI ESPOSO Y FIGURA ,I NOMBRE DEL CONTRATO, POR LO QUE EL PERSONAL NO ENTIENDE PRETENDIENDO QUE VUELVA UNA VEZ MS EL DIA DE HOY 10 PARA COORDINAR CON LA ADMINISTRADORA QUIEN ME DIJERON QUE ESTARIA EL DIA DE HOY SIN EMBARGO NO SE ENCUENTRA PESE HABER SEÑALADO LA HORA 10 AM QU RETORNARIA, NO OBTENIENDO NIGUNA  RESPUESTA PESE QUE CUENTO CON TODA LA DOCUMENTACION QUE SE REQUIERE, OCASIONADO GASTOS PORRR QUE SOY DE OTRA CIUDAD ASI COMO PERJUICIO MORAL Y DAÑO EMOCIONAL POR LA PESIMA ATENCION QUE SE ME BRINDO LOS DIAS 09 Y 10 DE DICIEMBTR 2022</t>
  </si>
  <si>
    <t>SANCION EJEMPLAR AL PERSONAL POR LA MALA ATENCION</t>
  </si>
  <si>
    <t>SOLICITO QUE ME DEN SOLUCION INMEDIATA</t>
  </si>
  <si>
    <t>Una vez analizado su requerimiento y realizando las investigaciones pertinentes, le informamos que lamentamos el servicio prestado, le ofrecemos nuestras más sinceras disculpas, se está procediendo a tomar las medidas correctivas.</t>
  </si>
  <si>
    <t>01-0000039</t>
  </si>
  <si>
    <t>20029201</t>
  </si>
  <si>
    <t>GALINDEZ</t>
  </si>
  <si>
    <t>VERIZUETA</t>
  </si>
  <si>
    <t>LUZ HERLINDA</t>
  </si>
  <si>
    <t>PAOLAR.40@HOTMAIL.COM</t>
  </si>
  <si>
    <t>964658661</t>
  </si>
  <si>
    <t>CALLE SAN SEBASTIAN 224</t>
  </si>
  <si>
    <t>0005009561</t>
  </si>
  <si>
    <t xml:space="preserve">NO ES POSIBLE QUE DESAPAREZCA LA LATITA QUE SE PONE LAS FLORES Y MENCIOBEN QUE DEBEMOS COMPRAR DE LA CSLLE OTRO  CUAL ES LA RESPONSABILIDAD DE CAMPOSANTO EN LA SEGURIDAD   </t>
  </si>
  <si>
    <t xml:space="preserve">DNO ES POSIBLE QUE DESAPAREZCA LA LATITA QUE SE PONE LAS FLORES Y MENCIOBEN QUE DEBEMOS COMPRAR DE LA CSLLE OTRO  CUAL ES LA RESPONSABILIDAD DE CAMPOSANTO EN LA SEGURIDAD   </t>
  </si>
  <si>
    <t xml:space="preserve">QUW HAYA MAS SEGURIDAD </t>
  </si>
  <si>
    <t>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 los floreros son colocados por cuenta de la empresa por única vez al momento del sepelio; a la vez se le informa que toda solicitud o reposición de floreros tiene un costo le informamos que estamos tomando en cuenta su sugerencia.</t>
  </si>
  <si>
    <t>01-0000040</t>
  </si>
  <si>
    <t>73880750</t>
  </si>
  <si>
    <t>VENTURA</t>
  </si>
  <si>
    <t>FERNÁNDEZ</t>
  </si>
  <si>
    <t>ANDERSSON ALDAIR</t>
  </si>
  <si>
    <t>TORINO.42@HOTMAIL.COM</t>
  </si>
  <si>
    <t>934754853</t>
  </si>
  <si>
    <t>28 DE JULIO 767</t>
  </si>
  <si>
    <t>0007001130</t>
  </si>
  <si>
    <t>YO: ANDERSSON ALDAIR VENTURA FERNÁNDEZ CON DNI: 73880750 VENGO CON MI DERECHO A RECLAMO POR LA DISCONFORMIDAD RELACIONADA A LOS PRODUCTOS Y SERVICIOS FUNERARIOS PRESTADOS POR PARTE DE LA EMPRESA ESPERANZA ETERNA.</t>
  </si>
  <si>
    <t>BUEN DÍA SEÑORES DE LA EMPRESA ESPERANZA ETERNA, LA FAMILIA VENTURA SAMAMÉ ESTÁ TOTALMENTE INDIGNADÍSIMA, POR EL MAL MOMENTO Y LOS SERVICIOS PRESTADOS EL DÍA 14/12/2022, NEGLIGENCIA TOTAL POR PARTE DEL PERSONAL DE LA EMPRESA AL NO INDAGAR LAS MEDIDAS NECESARIAS DEL SARCÓFAGO PARA EL DEBIDO ENTIERRO DE NUESTRA MADRE, POR OTRO LADO NO SER CAPACES DE DAR UNA SOLUCIÓN EN EL DEBIDO MOMENTO, ESTO GENERÓ UN MALESTAR TOTAL EN LA FAMILIA Y DE NO RESPONDER Y ATENDER NUESTRO PEDIDO PROCEDEREMOS A DENUNCIARLOS PÚBLICAMENTE YA QUE TENEMOS MATERIAL AUDIO-VISUAL DEL HECHO SUCEDIDO Y DEMANDARLOS POR SU NEGLIGENCIA Y UN SIN FIN DE ACTOS IMPÍOS Y PENOSOS POR PARTE DE SU PERSONAL, LLEVANDO ASÍ MÁS DOLOR HACÍA LA FAMILIA QUE ESE MOMENTO LO ÚNICO QUE QUERÍA ERA CONSUELO POR LA PÉRDIDA DE NUESTRA MADRE. DICHO ESTO ESPERAMOS SU RESPUESTA, SIN MÁS QUE AGREGAR ME RETIRO.</t>
  </si>
  <si>
    <t>LAS DEBIDAS DISCULPAS POR PARTE DE LA EMPRESA HACÍA LA FAMILIA VENTURA SAMAMÉ Y UNA REPARACIÓN MONETARIA POR EL DAÑO MATERIAL Y PSICOLÓGICO POR PARTE DE LA EMPRESA HACÍA NUESTRA FAMILIA.</t>
  </si>
  <si>
    <t>Una vez analizado su requerimiento y realizando las investigaciones pertinentes, le informamos que lamentamos el servicio prestado, le ofrecemos nuestras más sinceras disculpas se está procediendo a tomar las medidas correctivas.</t>
  </si>
  <si>
    <t>SEDE LAMBAYEQUE</t>
  </si>
  <si>
    <t>01-0000041</t>
  </si>
  <si>
    <t>20904007</t>
  </si>
  <si>
    <t>CASTILLO</t>
  </si>
  <si>
    <t>CORDOVA</t>
  </si>
  <si>
    <t>DELSSI ABIGAIL</t>
  </si>
  <si>
    <t>DELSSIABI22@HOTMAIL.COM</t>
  </si>
  <si>
    <t>937523511</t>
  </si>
  <si>
    <t>0000010218</t>
  </si>
  <si>
    <t>CUOTA MAL  SISTEMATIZADA.</t>
  </si>
  <si>
    <t xml:space="preserve">EL DÍA 23 DE DICIEMBRE ABONE LA CUOTA DEL MES, QUE ESTABA ATRASADA EN LA CAJA HUANCAYO DEL DISTRITO DE JUNÍN, PARA PONERME AL DÍA , ES EL CASO QUE POSTERIOR A ESE DÍA SIGO RECIBIENDO EL MENSAJE QUE DEBO DICHA CUOTA, ME COMUNIQUE CON UNA DE LAS SRTAS. DE LA EMPRESA Y ME DIJO QUE NO FIGURABA EL PAGO AFIRMANDO QUE DEBO TENER EL BOUCHER DE PAGO, LE EXPLIQUE QUE POR FIESTAS NAVIDEÑAS EL BOUCHER LO DEJE EN LA PROVINCIA DE CHANCHAMAYO, ME ACERQUE A LA OFICINA Y LA STRA. PAMELA DIJO QUE DEBO LLAMAR AL CAJA HYO, O SI NO PRESENTAR EL BOUCHER PARA EVIDENCIAR EL PAGO Y SI PAGO DEBO HACERLO CON EL NUMERO DE CONTRATO Y NO CON DNI.
</t>
  </si>
  <si>
    <t xml:space="preserve">EL MOTIVO DE MI RECLAMO ES QUE  SIENDO USTEDES UNA EMPRESA SERIA DEBE ESTAR TODO SISTEMATIZADO ASÍ SE PAGUE CON DNI Y/O NÚMERO DE CONTRATO YA QUE SUELE SUCEDER ACCIDENTES COMO ROBO, PERDIDA DE DICHO BOUCHER; ADEMÁS DEBEN CAPACITAR A LOS BANCOS, CAJAS CON LOS QUE TIENE CONVENIO EL MODO DE COBRAR YA QUE ESTE INCONVENIENTE LE ESTA SUCEDIENDO  A SUS  CLIENTES, Y QUE TIENEN QUE PAGAR DOS VECES LA MISMA CUOTA. SU EMPRESA DEBE TENER PLAN DE EMERGENCIA FRENTE A LOS DIVERSOS ERRORES QUE SE ENCUENTRAN EN EL TRANSCURSO DE SU SERVICIO, MI PERSONA SE HA VISTO AFECTADA YA QUE TENIA QUE VIAJAR PERSONALMENTE A AL LUGAR DE LA OFICINA Y EL TRATO TELEFÓNICO QUE RECIBÍ CUANDO LLAME FUE PÉSIMO, ME CORTARON LA LLAMADA AL PEDIR ORIENTACIÓN. 
TAMBIÉN ELEVO LA PREGUNTA, POR FAVOR ORIENTARME ¿PODEMOS DENUNCIAR A INFOCORP POR DOBLE COBRO?, ESPERO SU RESPUESTA A MI RECLAMO Y PREGUNTA.
</t>
  </si>
  <si>
    <t>Una vez analizado su requerimiento y realizando las investigaciones pertinentes, le informamos que, al trabajar dentro del sistema bancario, nos encontramos supeditados a sus procedimientos de actualización de data y ello de acuerdo al banco puede ser inmediata o tomar más tiempo. Sin embargo, estamos haciendo todo lo posible por mejorar dicho procedimiento, del mismo modo le informamos que la razón de que al momento de pagar sea con el número de contrato es debido a que muchos clientes cuentan con más de un contrato y de ser el caso que solo se solicite con su DNI se pueda asignar el pago al contrato equivocado, es importante identificar el número de operación a fin de validar el pago.  Con respecto a su pregunta de la posibilidad de denuncia le informamos que desconocemos los procedimientos exactos de INFOCORP, recomendamos comunicarse directamente con la institución y pueda obtener mayores alcances.</t>
  </si>
  <si>
    <t>01-0000042</t>
  </si>
  <si>
    <t>20066204</t>
  </si>
  <si>
    <t>MARAVI</t>
  </si>
  <si>
    <t>BRAÑES</t>
  </si>
  <si>
    <t xml:space="preserve">ROSA LIZ </t>
  </si>
  <si>
    <t>ROSALIZ30MM@GMAIL.COM</t>
  </si>
  <si>
    <t>954463302</t>
  </si>
  <si>
    <t xml:space="preserve">PJE GALVEZ DURAND N 672 </t>
  </si>
  <si>
    <t>AL PONER LA LAPIDA SE COLOCO MAL Y NO ES DEL MATERIAL  QUE SE PAGO, SE PIDE SE HAGA LA CORRECCIÓN YA QUE PARECIA HECHO POR PERSONAS QUE NO SABÍAN DEL TEMA, ESTABA DESNIVELAD, PEGADO COMO SEA;   LO VOLVIERON A COLOCAR Y AHORA ESTA DESPEGADO UNA DE LAS JARDINERAS ME SIENTO ESTAFADA YA QUE YO REALICE EL PAGO EN FORMA OPORTUNA Y SOLICITE SE ME COMUNIQUE CUANDO LO VAN A REALIZAR Y NO SE DIGNARON EN DARME UNA LLAMADA. CON RESPECTO A LA LAPIDA YA SE ENCUENTRA CON FISURAS RAYADURA EN LA PARTE INTERNA QUISIERA SOLICITAR QUE CORRIJAN DICHO MAL SERVICIO O YA QUE ME ENCUENTRO INCOMODA  Y ESTAFADA.</t>
  </si>
  <si>
    <t>EL RECLAMO ES POR PESIMO SERVICIO DE ESCALERAS: EN LOS PABELLONES ANTIGUOS DE NUESTRA SEÑORA DE GUADALUPE EXISTE UNA SOLA ESCALERA Y EN MAL ESTADO, SIN EMBARGO EN LOS NUEVOS PABELLONES HAY 12 ESCALERAS EN UN MUY BUEN ESTADO, ES OBVIO QUE ESTO NO ES JUSTO Y ES PELIGROSISIMO PARA LA INTEGRIDAD DEL USUARIO.</t>
  </si>
  <si>
    <t xml:space="preserve">QUE SE CORRIJA ESE PROBLEMA A LA BREVEDAD POSIBLE DE LO CONTRARIO USTEDES SE HARAN RESPONSABLES DE CUALQUIER TIPO DE ACCIDENTE INDEPENDIENTEMENTE DE LA GRAVEDAD </t>
  </si>
  <si>
    <t>Una vez analizado su requerimiento y realizando las investigaciones pertinentes, le informamos que se procedió con la gestión del mantenimiento de la lápida en mención a fin de subsanar las observaciones mencionadas , así también se informa que como camposanto tenemos establecido cronogramas para la implementación de mejoras , dentro de ellas se tomara en consideración las observaciones mencionadas .</t>
  </si>
  <si>
    <t>01-0000043</t>
  </si>
  <si>
    <t>19856525</t>
  </si>
  <si>
    <t>VILLANUEVA</t>
  </si>
  <si>
    <t>MARIA ELENA</t>
  </si>
  <si>
    <t>MARY.MARAVI@HOTMAIL.COM</t>
  </si>
  <si>
    <t>964445525</t>
  </si>
  <si>
    <t>PSJ. STOP 156 SECTOR 01</t>
  </si>
  <si>
    <t xml:space="preserve">ESTIMADOS.
POR EL PRESENTE HAGO LLEGAR MI RECLAMO, ACERCA DE LAS MISAS PRESTADAS EN EL CAMPOSANTO-SEDE SAN ANTONIO-HUANCAYO, PUESTO QUE ACTUALMENTE SE DA EN UNA CARPA ABIERTA DONDE NOS ENCONTRAMOS EXPUESTOS A LAS LLUVIAS Y VIENTOS FUERTES PROPIOS DE LA ZONA, PROPICIANDO A QUE LAS MISAS NO SE CONCLUYAN ADECUADAMENTE NI CON EL RESPETO QUE SE MERECE A CADA FAMILIAR. POR LO TANTO, SE SUGIERE HABILITAR UNA CARPA CERRADA Y BAJAR EL MONTO DEL SERVICIO, YA QUE ES SOLO UNA CARPA Y NO UNA INFRAESTRUCTURA ADECUADA PARA EL ACONTECIMIENTO. </t>
  </si>
  <si>
    <t>DISCONFORMIDAD EN EL LUGAR DONDE SE DAN LAS MISAS-CARPAS ABIERTAS, EN TODO CASO SE DEBERÍA DISMINUIR EL COSTO QUE SE CONSIDERA ELEVADO POR EL SERVICIO NO ADECUADO.</t>
  </si>
  <si>
    <t>UN NUEVO AMBIENTE ADECUADO PARA MISAS, CONFORME AL TIPO DE CLIMA DE LA ZONA.</t>
  </si>
  <si>
    <t>Se informa a cliente que se tienen programados trabajos de mejora en plegaria , durante el mes de febrero.</t>
  </si>
  <si>
    <t>01-0000044</t>
  </si>
  <si>
    <t>REBOTADO</t>
  </si>
  <si>
    <t>40867171</t>
  </si>
  <si>
    <t>GUTARRA</t>
  </si>
  <si>
    <t>GARCIA</t>
  </si>
  <si>
    <t>JUAN ALBERTO</t>
  </si>
  <si>
    <t>EST.JURIDICO.505@GMAIL</t>
  </si>
  <si>
    <t>967907800</t>
  </si>
  <si>
    <t>PJE. VICTOR MENDOZA 232 CHILCA HUANCAYO</t>
  </si>
  <si>
    <t>0000011157</t>
  </si>
  <si>
    <t xml:space="preserve">SE ME RESCINDIO EL CONTRATO, POR FALTA DE PAGO, YA QUE ANTES DE ELLO EXISTE VARIAS RECLAMACIONES A LA CENTRAL DE COBRO POR VIOLACION AL   ESPACIO DE SEPULTURA , POR HABER REALIZADO PERSONAL DE ESPERANZA, CAMINO DE PERSONAS Y VEHICULO POR EL ESPACIO DE SEPULTURA DE MI SEÑOR PADRE FALLECIDO  Y NO HABIDO OBTENIDO RESPUESTA PARA LA SOLUCIÓN AL HABER MALOGRADO ALGUNOS FLOREROS QUE FUERON REPONIDOS POR FAMILIRES DEL TITULAR, ASIMISMO NO SE RECIBIO NINGUNA NOTIFICACION  DE LA RECISION DEL CONTRATO HASTA LA FECHA PERO YA EN LA CENTRAL NOS INFORMAN QUE YA NO EXISTE CONTRATO, ADEMÁS A ELLO PERSONAL ENCARGADA LA ADMINISTRADORA  SRTA.  GUADALUPE CHANCA NOS REFIRIÓ QUE TODO TRAMITE SE REALIZA EN LIMA NO DANDO MAS INFORMACIÓN DE LA NOTIFICACIÓN Y DOCUMENTACIÓN DEL CONTRATO, ADEMÁS QUE EN LIMA  PERSONAL DE RECAUDACIÓN  ES UN BUZÓN DE VOZ, DESCONOCIENDO SUS DATOS Y NO DARNOS SU NUMERO DEL ENCARGADO, ASIMISMO INSITU SE CONSTATO LOS HUELLAS Y VESTIGIOS DE LOS DAÑOS OCASIONADOS POR PERSONAL DEL MISMO CEMENTERIO ESPERANZA ETERNA INDICANDO QUE SE LLAME A LIMA PARA LA INFORMACIÓN DEBIDA, HECHO QUE CAUSA INCOMODIDAD A MI PERSONA Y FAMILIARES POR INCUMPLIMIENTO DEL CONTRATO Y VIOLAR LA MEMORIA DE MI SR. PADRE. </t>
  </si>
  <si>
    <t>NO CUMPLIR CON EL CONTRATO AL VIOLAR Y EL ESPACIO DE SEPULTURA , UTILZANDO COMO VIA Y CAMINO POR LOS TRABAJAORES DEL CEMENTERIO.</t>
  </si>
  <si>
    <t>SE RESTITUYA MI CONTRATO  Y EL ESPACIO DE SEPULTURA DE MI PADRE SE RESPETE.</t>
  </si>
  <si>
    <t>Una vez analizado su requerimiento y realizando las investigaciones pertinentes, le  informamos que lamentamos el servicio prestado, así también que se procedió a reactivar el contrato en mención, así como la gestión del programa de mantenimiento del espacio de sepultura.</t>
  </si>
  <si>
    <t>01-0000045</t>
  </si>
  <si>
    <t>23368441</t>
  </si>
  <si>
    <t>PEDROZA</t>
  </si>
  <si>
    <t>DE ZAMBRANO</t>
  </si>
  <si>
    <t>EUDOSIA</t>
  </si>
  <si>
    <t>ARQ_PETER3@HOTMAIL.COM</t>
  </si>
  <si>
    <t>URB EDEN MZ F OTE 3</t>
  </si>
  <si>
    <t>0000004498</t>
  </si>
  <si>
    <t>HURTO DE LAPIDA DE MI MADRE</t>
  </si>
  <si>
    <t xml:space="preserve">HURTO DE LAPIDA </t>
  </si>
  <si>
    <t>REPOSICION</t>
  </si>
  <si>
    <t>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t>
  </si>
  <si>
    <t>01-0000046</t>
  </si>
  <si>
    <t>20106995</t>
  </si>
  <si>
    <t>ESPINAL</t>
  </si>
  <si>
    <t>KARINA</t>
  </si>
  <si>
    <t>NUEVASTENDENCIASPERU2030@GMAIL.COM</t>
  </si>
  <si>
    <t>964663001</t>
  </si>
  <si>
    <t>JR.PARRA DEL RIEGO 375-OF 306-EL TAMBO-FRENTE AL PODER JUDCIAL</t>
  </si>
  <si>
    <t>0000009941</t>
  </si>
  <si>
    <t>ROBO  REITERADO DE FLORERO ADOZADO</t>
  </si>
  <si>
    <t>RECLAMO DE FLOREROS DE MARMOL</t>
  </si>
  <si>
    <t>REPOSICIÓN INMEDIATA DEL FLORERO ADOZADO, YA QUE ANTERIORMENTE SUSTRAJERON 2 JARRONES DE CRISTAL LUEGO 2 JARRONES DE LOZA. LOS MISMOS QUE NUNCA ME RECONOCIERON. POR LO QUE EN ARAS DE LA SOLUCION ARMONIOSA EXIJO LA REPOSICIÓN DE LO SOLICITADO. YA QUE EN DICIEMBRE 21 DEL AÑO 2022, LA TRABAJADORA PAMELA ME SOLICITÓ FOTOS DEL ROBO Y ME ENVIÓ LA INFORMACIÓN DE HABER SIDO RESUELTO. Y QUE RETORNO DE  LOS ESTADOS UNIDOS A VISITAR A MI AMADO, PADRE ESTÁ EN LAS MISMAS CONDICIONES. ANTES DE UN PROCESO PENAL POR ROBO SISTEMÁTICO EXIJO SE SOLUCIONE.</t>
  </si>
  <si>
    <t>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 Del mismo modo le recordamos que dentro del reglamento interno del camposanto adjunto , en su apartado N°48, señala: “La Administración no se hará´ responsable por la pérdida de jarrones, floreros o flores artificiales u otros similares ya que estos NO ESTÁN PERMITIDOS en el Camposanto”</t>
  </si>
  <si>
    <t>01-0000047</t>
  </si>
  <si>
    <t>04072874</t>
  </si>
  <si>
    <t>ALCANTARA</t>
  </si>
  <si>
    <t>DAGA</t>
  </si>
  <si>
    <t>MARIA DEL PILAR</t>
  </si>
  <si>
    <t>MQ1008270@GMAIL.COM</t>
  </si>
  <si>
    <t>986049909</t>
  </si>
  <si>
    <t>JR  EL HANGAR NRO 193</t>
  </si>
  <si>
    <t>0000005505</t>
  </si>
  <si>
    <t>LAPIDA ROTA POR DIFERENTES PARTES QUE SE ENCONTRO LA CUAL SOLICITAMOS QUE NOS RECONOZCA EL MONTO QUE GASTAREMOS .
GRACIAS POR SU ATENCION Y COMPRENSION</t>
  </si>
  <si>
    <t>REPOSICION DE LA LAPIDA</t>
  </si>
  <si>
    <t>01-0000048</t>
  </si>
  <si>
    <t>74352111</t>
  </si>
  <si>
    <t>LANDA</t>
  </si>
  <si>
    <t>ORE</t>
  </si>
  <si>
    <t>BEATRIZ MASSYEL</t>
  </si>
  <si>
    <t>MASS2418@GMAIL.COM</t>
  </si>
  <si>
    <t>948724409</t>
  </si>
  <si>
    <t>ORQUÍDEAS 2631</t>
  </si>
  <si>
    <t>0002104530</t>
  </si>
  <si>
    <t>MAUSOLEO VERTICAL EN LA PLATAFORMA SEÑOR DE LOS MILAGROS.</t>
  </si>
  <si>
    <t>BUENOS DÍAS, COMPRÉ UN MAUSOLEO VERTICAL EN LA PLATAFORMA SEÑOR DE LOS MILAGROS EL DÍA 23/12/2022. LOS ASESORES DE VENTAS RICARDO CANTORIN Y LINA (NO RECUERDO EL APELLIDO) ME INDICARON QUE ME ENTREGARÍAN EL PRODUCTO COMO MÁXIMO UN MES DESPUÉS DE FIRMADO EL CONTRATO. AL DÍA DE HOY 25/01/2023 NI SIQUIERA HAN EMPEZADO CON LA CONSTRUCCIÓN Y YA ME CORRESPONDE PAGAR LA PRIMERA CUOTA ASOCIADA A ESTE PRODUCTO, ME ENCUENTRO BASTANTE INCÓMODA Y SORPRENDIDA POR LA FALTA DE COMPROMISO DE LA INSTITUCIÓN YA QUE AL NO CUMPLIR CON LOS PLAZOS ESTABLECIDOS, NO PUEDO REALIZAR EL TRASLADO DEL CUERPO DE MI ESPOSO, QUIEN POR EL MOMENTO DESCANSA EN UN NICHO PRESTADO.</t>
  </si>
  <si>
    <t>1. EXPLICACIÓN DEL CASO.
2. CALENDARIZACIÓN PROGRAMADA DE LA CONSTRUCCIÓN DEL MAUSOLEO.
3. RECÁLCULO Y REPROGRAMACIÓN DE PAGOS DE CUOTAS.</t>
  </si>
  <si>
    <t>Una vez analizado su requerimiento y realizando las investigaciones pertinentes, le informamos que: • A razón de los conflictos sociales a nivel nacional, la importación, traslado de mármol y personal requerido para el enchapado y construcción de mausoleo, se tuvieron demoras en los tiempos de atención del proveedor, son condiciones fuera del control sin embargo ya se realizaron los esfuerzos para que el servicio sea prestado a la brevedad. • Se tiene programado el arribo del personal y materiales de trabajo, para el miércoles 15 de febrero, teniendo culminada la construcción y enchapado la primera semana de marzo. •  Para poder realizar la reprogramación de sus pagos, puede acercarse a oficinas y presentar su solicitud a fin de darle la solución pertinente.</t>
  </si>
  <si>
    <t>01-0000049</t>
  </si>
  <si>
    <t>01-0000050</t>
  </si>
  <si>
    <t>45877396</t>
  </si>
  <si>
    <t xml:space="preserve">TOVAR </t>
  </si>
  <si>
    <t>PALOMINO</t>
  </si>
  <si>
    <t>YULY</t>
  </si>
  <si>
    <t>YULY_27810@HOTMAIL.COM</t>
  </si>
  <si>
    <t>259</t>
  </si>
  <si>
    <t>NINGUNO</t>
  </si>
  <si>
    <t>BUENAS TARDES, EL PRESENTE RECLAMO ES PORQUE SU EMPRESA ME LLAMA INSISTENTEMENTE A MI NÚMERO DE CELULAR CUANDO YO EN NINGÚN MOMENTO HE FIRMADO ALGÚN CONTRATO CON SU EMPRESA. ASIMISMO, AL USAR MI NÚMERO DE CELULAR SIN QUE YO HAYA FIRMADO ALGÚN CONTRATO CON USTEDES, ES EVIDENTE QUE SE VIENE TRATANDO MIS DATOS PERSONALES TALES COMO: NOMBRES Y APELLIDOS Y NÚMERO DE CELULAR Y MI DOMICILIO, SIN MI AUTORIZACIÓN. EN ESE SENTIDO, PIDO QUE ELIMINE TODOS MIS DATOS PERSONALES DE SU BASE DE DATOS, TODA VEZ QUE NO TENGO NINGÚN TIPO DE VÍNCULO CONTRACTUAL CON SU EMPRESA, CASO CONTRARIO ME VERÉ OBLIGADA A DENUNCIAR ESTE HECHO ANTE LA AUTORIDAD NACIONAL DE PROTECCIÓN DE DATOS PERSONALES DEL MINJUS E INDECOPI Y ASIMISMO, UNA DENUNCIA PENAL ANTE EL MINISTERIIO PÚBLICO POR EL ACOSO CONSTANTE DE SUS LLAMADAS Y MENSAJES. 
AUTORIZO EL TRATAMIENTO DE MIS DATOS PERSONALES SOLO PARA LA ATENCIÓN DEL PRESENTE RECLAMO</t>
  </si>
  <si>
    <t>01-0000051</t>
  </si>
  <si>
    <t>43925257</t>
  </si>
  <si>
    <t xml:space="preserve">ESPINOZA </t>
  </si>
  <si>
    <t>ZUNIGA</t>
  </si>
  <si>
    <t>JIMMY JOEL</t>
  </si>
  <si>
    <t>FERROBAMBA2019@GMAIL.COM</t>
  </si>
  <si>
    <t>932273582</t>
  </si>
  <si>
    <t>APV ROSAURA A-6</t>
  </si>
  <si>
    <t>0000002645</t>
  </si>
  <si>
    <t>BUENAS TARDES RECLAMO LA BURLA DE QUE HE SIDO OBJETO YA QUE TENÍA UNA DEUDA POR LETRA QUE VENCIÓ EN EL MES DE DICIEMBRE ALÓ CUAL ME ACERQUE ALA OFICINA Y CONTACTE CON LA ASESORA PARA BRINDARME UNA SOLUCIÓN YA QUE PERDÍ MI TRABAJO Y CON LA CRISIS ACTUAL QUE SE VIVE TU E PROBLEMAS PARA PAGAR DICHA LETRA ALÓ CUAL ACCEDIERON Y ME INDICARON QUE ME AYUDARÍAN PARA NO PAGAR LA MORA DE DICHA LETRA ALÓ CUAL SOLICITE AMI HERMANO ME AYUDARA PARA EL IR ALA OFICINA YA QUE MI PERSONA ME ENCUENTRO VARADO EN LA CARRETERA POR LOS PAROS ALÓ CUAL MI HERMANO SE APROXIMÓ ALA OFICINA PARA PAGAR DICHA LETRA ALÓ CUAL LE RECIBIERON SU TARJETA DE DÉBITO Y LE COBRARON EL MONTO DE LA LETRA MÁS LA MORA CUANDO SE HABIA SOLICITADO LA EXONERACIÓN DE DICHA MORA NO OBSTANTE BURLÁNDOSE DE MI Y APROVECHANDO LA BUENA FE DE MI HERMANO SE COBRARON TODO VULNERANDO MIS DERECHOS Y HUMILLANDOME DE LA PEOR FORMA YA QUE ANTES DE TODO HABÍA CONVERSADO PERO NO LES INTERESO NADA Y APROVECHARON QUE MI HERMANO LES DIO SU TARJETA SE COBRARON TODO SIN IMPORTAR LA DISKE SOLUCIÓN QUE ME DABA ESPERANZA ETERNA QUE AL FINAL NUNCA SE REALIZÓ Y SE BURLARON DE MI TODO ESTO EN EL CONTEXTO DE LA CRISIS AGOBIANTE QUE PASA EL PAÍS Y SON IMPORTAR QUE LES HABÍA EXPLICADO MI ISTUCION Y Q ME ENCONTRABA SIN TRABAJO POR LO CUAL SOLICITE EL APOYO LO CUAL ME INDICARON QUE SI PERO AL FINAL OBRARON DE OTRA FORMA LO CUAL LO SIENTO COMO UNA HUMILLACIÓN POR LO CUAL SOLICITO SE ME PUEDA DAR UNA SOLUCIÓN YA QUE EN ESTE TIEMPO EÑ DINERO ES LO Q MENOS AHÍ AGRADESCO SU ATENCION</t>
  </si>
  <si>
    <t xml:space="preserve">BURLA HACIA MI PERSONA </t>
  </si>
  <si>
    <t>DEVOLUCIÓN DE DICHO DINERO</t>
  </si>
  <si>
    <t>01-0000053</t>
  </si>
  <si>
    <t>47640978</t>
  </si>
  <si>
    <t>HINOSTROZA</t>
  </si>
  <si>
    <t>GERI</t>
  </si>
  <si>
    <t>RUTH SUSAN</t>
  </si>
  <si>
    <t>RUTHHG91@GMAIL.COM</t>
  </si>
  <si>
    <t>942895347</t>
  </si>
  <si>
    <t>JR. MARISCAL CACERES N°1768</t>
  </si>
  <si>
    <t>0005027961</t>
  </si>
  <si>
    <t xml:space="preserve">SE CONSULTO ACERCA DE LOS PORTAFLORERO DEL NICHO COMPRADO, PERO EL PRSONAL NO DA RESPUESTA ADUCIENDO QUE NO ES RESPONSABILIDAD DEL CEMENTERIO LA EXTRACCION POR PARTE DEL PERSONAL, YA QUE HACE POCO ENTERRARON AL COSTADO DONDE POSIBLEMENTE LO EXTRAJERON, PORQ LA TIERRA ESA REMOVIDA, SI UNO COMPRA UN NICHO SOLO SE DEBE HACER EL MANTEMIENTO Y NO AFECTAR A LOS VECINOS CUANDO SE REALICE ENTIERROS DENTRO DEL MISMO NICHO. </t>
  </si>
  <si>
    <t>RECLAMO POR ROBO DE PORTAFLORERO</t>
  </si>
  <si>
    <t>DEVOLUCION O REPOSICION DEL BIEN</t>
  </si>
  <si>
    <t>01-0000052</t>
  </si>
  <si>
    <t>01-0000054</t>
  </si>
  <si>
    <t>Total general</t>
  </si>
  <si>
    <t>2022</t>
  </si>
  <si>
    <t>Jul</t>
  </si>
  <si>
    <t>Ago</t>
  </si>
  <si>
    <t>Set</t>
  </si>
  <si>
    <t>Oct</t>
  </si>
  <si>
    <t>Nov</t>
  </si>
  <si>
    <t>Dic</t>
  </si>
  <si>
    <t>Total 2022</t>
  </si>
  <si>
    <t>2023</t>
  </si>
  <si>
    <t>Ene</t>
  </si>
  <si>
    <t>Feb</t>
  </si>
  <si>
    <t>Total 2023</t>
  </si>
  <si>
    <t>Etiquetas de columna</t>
  </si>
  <si>
    <t>Cuenta de Fecha de
Registro</t>
  </si>
  <si>
    <t>Etiquetas de fila</t>
  </si>
  <si>
    <t>01-0000055</t>
  </si>
  <si>
    <t>45078087</t>
  </si>
  <si>
    <t>CERRON</t>
  </si>
  <si>
    <t xml:space="preserve">ROSA LUZ </t>
  </si>
  <si>
    <t>ROSSITA2307@GMAIL.COM</t>
  </si>
  <si>
    <t>942934955</t>
  </si>
  <si>
    <t>AV. BOLOGNESI 210</t>
  </si>
  <si>
    <t>0922633119</t>
  </si>
  <si>
    <t>SIENDO LAS 12.28PM REALIZANDO UNA VISITA ME DOY CUENTA QUE EN EL TERRENO ADQUIRIDO EN EL CAMPO SANTO ESPERANZA ETERNA PABELLON CRISTO REY, HAGO LLEGAR MI QUEJA POR EL MOTIVO DE QUE HICIERON  LAS PLANTACIONES DE RETAMAS CHINAS E HICIERON ACCESO DE INGRESO EN LA TUMBA DE MI ESPOSO, POR LO QUE LA GENTE HACE USO DE  ESE ACCESO PERJUDICANDO A LA TUMBA Y DAÑANDO LAS FLORES QUE SE LLEVA CADA VISITA QUE REALIZAMOS POR LO QUE PIDO SE CIERRE ESE ACCESO YA QUE ME MOLESTA QUE NO ME HAGAN CASO CADA VEZ QUE SE REALIZA UN RECLAMO PERSONAL, 
PIDO POR FAVOR QUE SE ME ACCEDA A MI PETICION, GRACIAS.</t>
  </si>
  <si>
    <t>SIENDO LAS 12.28PM REALIZANDO UNA VISITA ME DOY CUENTA QUE EN EL TERRENO ADQUIRIDO EN EL CAMPO SANTO ESPERANZA ETERNA PABELLON CRISTO REY, HAGO LLEGAR MI QUEJA POR EL MOTIVO DE QUE HICIERON  LAS PLANTACIONES DE RETAMAS CHINAS E HICIERON ACCESO DE INGRESO EN LA TUMBA DE MI ESPOSO, POR LO QUE LA GENTE HACE USO DE  ESE ACCESO PERJUDICANDO A LA TUMBA Y DAÑANDO LAS FLORES QUE SE LLEVA CADA VISITA QUE REALIZAMOS.</t>
  </si>
  <si>
    <t>POR LO QUE PIDO SE CIERRE ESE ACCESO YA QUE ME MOLESTA QUE NO ME HAGAN CASO CADA VEZ QUE SE REALIZA UN RECLAMO PERSONAL, 
PIDO POR FAVOR QUE SE ME ACCEDA A MI PETICION, GRACIAS.</t>
  </si>
  <si>
    <t>Una vez analizado su requerimiento y realizando las investigaciones pertinentes, le informamos que se inició la programación de trabajos de mantenimiento a su sepultura además del mejor método de cercado del área en mención.</t>
  </si>
  <si>
    <t>01-0000056</t>
  </si>
  <si>
    <t>01-0000057</t>
  </si>
  <si>
    <t>41168856</t>
  </si>
  <si>
    <t>GONZALES</t>
  </si>
  <si>
    <t>CHIHUAN</t>
  </si>
  <si>
    <t>TANIA ZARUMA</t>
  </si>
  <si>
    <t>THAMI_GCH@HOTMAIL.COM</t>
  </si>
  <si>
    <t>949955610</t>
  </si>
  <si>
    <t>JR.ANTONIO DE ZELA N°116</t>
  </si>
  <si>
    <t xml:space="preserve">
BOLETA DE VENTA B039-0002208 
SE PAGO POR UNA LAPIDA INDIVIDUAL PARA MI PADRE EL 05/12/22</t>
  </si>
  <si>
    <t xml:space="preserve">YA HA PASADO MAS DE 60 DIAZ DE HABER CANCELADO PARA LA COMPRA DE UNA LAPIDA INDIVUAL LA CUAL ESTAN DEMORANDO MUCHO Y AL NO DAR RESPUESTA Y FECHA DE CUANDO SERA QUE VA A PONER LA LAPIDA DESEO HACER MI RECLAMO POR UN MAL SERVICIO Y MALA INFORMACION PORUQE ME DIJERON DE 30 A 45  DIAZ 
LUEGO DE 45 A 60 DIAZ Y HOY ME DICE LA SEÑORITA QUE ME ATENCIO QUE NO SABE PORUQE LA DEMORA PORFAVOR NESECITO UNA RAPIDA ATENCION PARA QUE LA LAPIDA DE MI PAPA PUEDA ESTAR COLOCADA A LA BREVEDAD POSIBLE .
BOLETA DE VENTA B039-0002208 </t>
  </si>
  <si>
    <t>Una vez analizado su requerimiento y realizando las investigaciones pertinentes, le informamos que, a razón de inconvenientes de importación de material del proveedor se tuvieron significativos retrasos, sin embargo, se realizó la gestión de la pronta instalación de la lápida de su beneficiario, teniendo como fecha de instalación programada el día lunes 13 de marzo</t>
  </si>
  <si>
    <t>01-0000058</t>
  </si>
  <si>
    <t>45376660</t>
  </si>
  <si>
    <t xml:space="preserve">ARROYO </t>
  </si>
  <si>
    <t>VILCAPOMA</t>
  </si>
  <si>
    <t xml:space="preserve">YRASEMA </t>
  </si>
  <si>
    <t>HINOSTROZAURIEL@GMAIL.COM</t>
  </si>
  <si>
    <t>936188038</t>
  </si>
  <si>
    <t>JR. TORRE TORRE 364</t>
  </si>
  <si>
    <t xml:space="preserve">EL DIA 14/02/2023 SOLICITE OCUPAR MI ESPACIO CANCELADO EN EL PABELLON APOSTOL SANTIAGO, PARA LO CUAL ENTREGE LOS DOCUMENTOS Y LA SEÑORITA DE VENTANILLA EXIGIO EL PAGO DE DERECHO DE EXUMACION PARA PODER PROGRAMAR LA HORA DEL ENTIERRO, SIN EMBARGO NO SE CUMPLIO LO SOLICITADO ALEGANDO QUE NO HAY PERSONAL SIN RESPUESTA, Y PONIENDO COMO UNA ALTERNATIVA ADQUIRIR UN NICHO </t>
  </si>
  <si>
    <t xml:space="preserve">VINE A PEDIR UNA PRORROGA POR LOS DOCUMENTOS LO CUAL NO FUE ATENDIDA POR LA SEÑORITA ELIZABET DANDONOS UN CELULAR QUE NO RECIBIA LLAMADAS Y ES MAS LA SEÑORITA NO SE LLAMABA ELIZABET, CAMBIANDO DE NOMBRE A IZAMAR, ES MAS NO SE ESTARIA CUMPLIENDO EL ART. 49 CAPITULO III DE LAS INHUMACIONES </t>
  </si>
  <si>
    <t>Una vez analizado su requerimiento y realizando las investigaciones pertinentes, le informamos que lamentamos el servicio prestado, le ofrecemos nuestras más sinceras disculpas se está procediendo a tomar las medidas correctivas</t>
  </si>
  <si>
    <t>01-0000059</t>
  </si>
  <si>
    <t>YULY MILAGROS</t>
  </si>
  <si>
    <t>965444067</t>
  </si>
  <si>
    <t>AV. JUAN PABLO FERNANDINI 929</t>
  </si>
  <si>
    <t>BUENAS TARDES. ESTE ES MI SEGUNDO RECLAMO QUE PRESENTÓ ANTE SU EMPRESA. EN LA RESPUESTA QUE SE ME DIÓ AL PRIMER RECLAMO INDICARON QUE ELIMINARÍAN TODOS MIS DATOS DE SU BASE DE DATOS A FIN DE EVITAR CON EL ACOSO DE SU EMPRESA.
EL DÍA DE HOY RECIBÍ UNA LLAMADA DEL NÚMERO 974197222 BUSCANDO A UNA PERSONA QUE NO SOY YO, LE INDIQUÉ QUE POR FAVOR, DEJE DE LLAMARME YA QUE YO NUNCA FIRME UN CONTRATO CON SU EMPRESA Y AL PARECER ESTÁN TRATANDO MIS DATOS PERSONALES, COMO ES MI NÚMERO DE CELULAR, SIN MI AUTORIZACIÓN, SIN EMBARGO, LA PERSONA QUIEN LLAMO DE MANERA PREPOTENTE Y MALCRIADA ME DIJO QUE ESE ERA EL NÚMERO QUE TENÍAN REGISTRADO Y ME HABLÓ COMO SI YO FUERA LA PERSONA A QUIEN BUSCA, DESCONOCIENDO QUE YO LE HABÍA INFORMADO QUE YA HICE UNA RECLAMO EN EL LIBRO DE RECLAMACIONES DE SU EMPRESA, INFORMACIÓN QUE NO HIZO MAYOR CASO, POR EL CONTRARIO, TUVO UN TRATO DESCORTÉS Y ME CORTÓ LA LLAMADA, INMEDIATA A ESO ME ENVIO MENSAJES DEL NÚMERO 85999 Y AVISOS DE PAGA TU DEUDA QUE APARECÍA EN MI CELULAR, ASIMISMO, LLAMADAS INSISTENTES DEL NÚMERO 905801859, 905793704, 905801944.
POR ESO MOTIVO VUELVO A REALIZAR MI SEGUNDA QUEJA PORQUE EVIDENCIÓ QUE NO ELIMINARON MIS DATOS DE SUS BASE DE DATOS Y ME ESTÁN ACOSANDO.
ASIMISMO, INFORMÓ QUE NO SOLUCIONAR INMEDIATAMENTE MI RECLAMO Y CESAR EL ACOSO EN LLAMADAS, MENSAJES, AVISOS, ME VERÉ EN LA OBLIGACIÓN DE DENUNCIARLO ANTE INDECOPI Y A LA AUTORIDAD DE PROTECCIÓN DE DATOS PERSONALES DEL MINJUS.</t>
  </si>
  <si>
    <t>Una vez analizado su requerimiento y realizando las investigaciones pertinentes, le informamos que verifico que existe un contrato firmado donde se tiene registrado el número de celular en mención.</t>
  </si>
  <si>
    <t>01-0000061</t>
  </si>
  <si>
    <t>01-0000060</t>
  </si>
  <si>
    <t>01-0000062</t>
  </si>
  <si>
    <t>URB. CORONA DEL FRAILE MZ "C" LT 14</t>
  </si>
  <si>
    <t>INEFICIENCIA DE COMO COBRAN LAS AGENCIAS BANCARIAS .</t>
  </si>
  <si>
    <t>BUENAS TARDES,  ESTA ES LAS SEGUNDA VEZ QUE USO EL LIBRO DE RECLAMACIONES PARA HACER LLEGAR MI INSATISFACCIÓN POR LA FORMA DE COBRO QUE USTEDES REALIZAN, LE DETALLO LOS SIGUIENTE:
EL MES DE DICIEMBRE DEL AÑO 2022  PAGUE EN LA PROVINCIA JUNÍN EN LA OFICINA DE LA CAJA HUANCAYO Y NO PUDIERON INGRESAR MI CÓDIGO DE CONTRATO ASÍ ES QUE ESTABA FIGURANDO COMO MOROSA Y NO PUDE PAGAR EL MES DE ENERO PORQUE ME COBRABAN DE DOS MESES MAS MORA, LO MISMO SUCEDE CON EL PAGO DEL MES DE ENERO HASTA EL MOMENTO  DEL RECLAMO FIGURO COMO MOROSA Y CUANDO QUISE PAGAR LA CUOTA DEL MES DE FEBRERO ME QUISIERON COBRAR LOS DOS MESES (ENERO Y FEBRERO) MAS MORA ,  VALE DECIR QUE ESTA VEZ PAGUE LA CUOTA EN LA PROVINCIA DE CHANCHAMAYO EN LA MISMA AGENCIA , PORQUE ESTA CERCA A MI DOMICILIO, CUANDO LE DICTÉ  EN ESTA ULTIMA AGENCIA EL CÓDIGO DE MI CONTRATO ME DIJERON QUE NO INGRESABA  Y QUE NO SE PODÍA DIGITAR  ASÍ QUE SOLO INGRESARON MI NÚMERO DE DNI.  ADEMÁS DE TODO ESTO LLEGA A MI CELULAR LOS MENSAJES QUE ESTOY ATRASADA EN LOS PAGOS , LAS LLAMADAS A PESAR QUE ENVIÉ AL BOUCHER DE PAGO A LOS SIGUIENTES NÚMEROS PARA QUE ME CONSIDEREN 974197222 Y 994374187,  ENVIANDO EL BOUCHER POR WHATSAAP A ESTOS MISMOS NÚMEROS,EL PAGO LO REALICE 6 DE FEBRERO PORQUE TENIA QUE ACERCARME A LA OFICINA PRINCIPAL DE HYO A REGULARIZAR EL PRIMER INCONVENIENTE.
MI PEDIDO ES: QUE FORTALEZCAN A TODO EL PERSONAL DE LAS AGENCIAS BANCARIAS A NIVEL NACIONAL YA QUE SOY UNA PERSONA QUE VIAJA CONSTANTEMENTE  Y TENGA ESTE INCONVENIENTE , PORQUE USTEDES COMO EMPRESA DEBEN GARANTIZAR LA EFICACIA Y EFICIENCIA DE LAS INSTITUCIONES CON  QUIENES TIENEN CONVENIO  Y NO PERJUDICAR A LOS USUARIOS YA QUE TENGO QUE LLEGAR A HYO PARA ACÉRCAME A LA OFICINA A REGULARIZAR DICHO PAGO  (REPITO VIAJO CONSTANTEMENTE)</t>
  </si>
  <si>
    <t>Una vez analizado su requerimiento y realizando las investigaciones pertinentes, le informamos que, al trabajar dentro del sistema bancario, nos encontramos supeditados a sus procedimientos de actualización de data y ello de acuerdo al banco puede ser inmediata o tomar más tiempo. Sin embargo, estamos haciendo todo lo posible por mejorar dicho procedimiento.</t>
  </si>
  <si>
    <t>01-0000063</t>
  </si>
  <si>
    <t>42448492</t>
  </si>
  <si>
    <t xml:space="preserve">FLORES </t>
  </si>
  <si>
    <t>GALINDO</t>
  </si>
  <si>
    <t>JESENIA</t>
  </si>
  <si>
    <t>JESJRO@HOTMAIL.COM</t>
  </si>
  <si>
    <t>916994144</t>
  </si>
  <si>
    <t xml:space="preserve">JR. HUAYTAPALLANA N° 321 </t>
  </si>
  <si>
    <t>0002104316</t>
  </si>
  <si>
    <t>EL MAUSOLEO DE MI PADRE ESTA INUNDADO DE AGUA NO SABEMOS SI SE ESTA PUDRIENDO, ESTA EN MUY MALAS CONDICIONES , DETERIORADO POR COMPLETO, SE VINO HACIENDO LA QUEJA DESDE QUE FUE ENTERRADO Y AHORA ESTA DRENANDO AGUA DE ADENTRO DEL MICHO, SE CAYO LOS ADORNOS, EL NOMBRE QUE LE PUSIERON NO SE NOTA, SE DIO A CONOCER A VARIOS TRABAJADORES EL CUAL NINGUNO HIZO CASO A NUESTRO MALESTAR, COMO SI FUERA UNA BURLA ... LE TOMARON FOTOS ADUCIENDO QUE ELLOS HARÍAN LLEGAR NUESTRA INCOMODIDAD Y SIN EMBARGO NO HICIERON NI EL MAS MÍNIMO COMENTARIO DE ESTE PROBLEMA,  NOS ENCONTRAMOS EN UN GRAN PROBLEMA Y DILEMA DE NO SABER SI MI PADRE SE ESTA PUDRIENDO DENTRO QUEREMOS PEDIR QUE NOS GARANTICEN EN QUE CONDICIONES ESTA, Y PEDIR ASÍ QUE CUMPLAN CON ENTREGAR EL PRODUCTO EN LAS CONDICIONES QUE OFRECIERON SIN INCUMPLIR NINGUNO, YA QUE SOMOS TAMBIÉN TRATADOS DE MUY MALA MANERA, COMO SI FUÉRAMOS DELINCUENTES, NO DEJAN INGRESAR NADA SE QUEJAN Y VIGILAN TODO, YA NO SE PUEDE HACER NINGÚN MOVIMIENTO SI NO ESTAMOS VIGILADOS,  QUEREMOS SER ATENDIDOS A NUESTRO RECLAMO, PEDIMOS QUE NOS SOLUCIONES CUANTO ANTES PORQUE ESTA SALIENDO EL AGUA DEL  MISMO MAUSOLEO, NOS ENCONTRAMOS MUY PREOCUPADOS Y QUEREMOS JUSTICIA.</t>
  </si>
  <si>
    <t>QUIERO SABER EN QUE CONDICIONES SE ENCUENTRA EL CADÁVER DE MI PADRE, YA QUE DE SU NICHO ESTA SALIENDO AGUA NO SABEMOS SI ESTA PODRIDO O COMO ESTA. QUEREMOS QUE VEAN EN QUE CONDICIONES ES CONSTRUIDO YA QUE EL PRODUCTO ESTA MUY DETERIORADO QUE CAMBIEN EL COLOR DE SU NOMBRE QUE NO SE NOTA.</t>
  </si>
  <si>
    <t>Una vez analizado su requerimiento y realizando las investigaciones pertinentes, le informamos que lamentamos el servicio prestado, le ofrecemos nuestras más sinceras disculpas se está procediendo a tomar las medidas correctivas. Se procederá a realizar las siguientes actividades. ? Verificación física de las observaciones señaladas. ? Repintado de lapida. ? Subsanación de observaciones identificadas. Se le enviara un informe con las condiciones encontrada en no más de 7 días a partir de la respuesta emitida.</t>
  </si>
  <si>
    <t>01-0000064</t>
  </si>
  <si>
    <t>04002897</t>
  </si>
  <si>
    <t xml:space="preserve">VERASTEGUI </t>
  </si>
  <si>
    <t>ALVINO</t>
  </si>
  <si>
    <t xml:space="preserve">AYDEE </t>
  </si>
  <si>
    <t>EVELYN.LADERAV@GMAIL.COM</t>
  </si>
  <si>
    <t>963640515</t>
  </si>
  <si>
    <t>JR CALIXTO 181 - DPTO 602</t>
  </si>
  <si>
    <t xml:space="preserve">EL PERSONAL QUE REALIZA EL MANTENIMIENTO DE LOS ESPACIOS, PASA POR ENCIMA DE LA LÁPIDA DE MI ESPOSO JESÚS CRISOLOGO LADERA BLANCAS, MALOGRANDO LAS FLORES, ARREGLOS FLORALES, TODO EL ESPACIO ESTA LLENO DE BARRO, ENCIMA DE LA LAPIDA TENIA UNA FOTOGRAFÍA, QUE HEMOS ENCONTRADO TIRADO AL COSTADO, SOLICITAMOS LA REUBICACIÓN INMEDIATA O SOLUCIÓN, SIENDO ESTA PROPIEDAD PRIVADA POR LA QUE ACTUALMENTE VENIMOS PAGANDO.
DESDE HACE 6 MESES VENGO PRESENTADO LA QUEJA Y RECLAMO SIN TENER NINGUNA RESPUESTA DEL PERSONAL INCOMPETENTE DE LA OFICINA, 
EN REITERADAS VECES CONVERSE CON EL PERSONAL QUE REALIZA EL MANTENIMIENTO INDICANDO QUE ELLOS SOLO CUMPLEN ORDENES DE SUS JEFES INMEDIATOS Y QUE NO TIENEN OTRA VÍA POR DONDE PASAR. 
SI ES LA ÚNICA VÍA PARA QUE NOS VENDIERON EN ESTA ZONA
SOLICITAMOS UNA RESPUESTA Y/O SOLUCIÓN INMEDIATA A FIN DE PROCEDER LEGALMENTE EN OTRAS INSTANCIAS.   </t>
  </si>
  <si>
    <t>Una vez analizado su requerimiento y realizando las investigaciones pertinentes, le informamos que; se iniciaran los procesos de mejora requerido para el mantenimiento general del espacio de sepultura. Se inició la gestión del mantenimiento del área de sepultura en mención, a fin de reestablecer el buen estado de espacio de sepultura.</t>
  </si>
  <si>
    <t>01-0000065</t>
  </si>
  <si>
    <t>16477390</t>
  </si>
  <si>
    <t xml:space="preserve">BALDERRAMA </t>
  </si>
  <si>
    <t>ESPARZA</t>
  </si>
  <si>
    <t>DEBORATH MAYRA</t>
  </si>
  <si>
    <t>DEBORATHBALDERRAMA1@HOTMAIL.COM</t>
  </si>
  <si>
    <t>988107997</t>
  </si>
  <si>
    <t xml:space="preserve">CA. VEINTIOCHO DE JULIO N° 233 - PPJJ MURO Y DIEGO FERRE </t>
  </si>
  <si>
    <t>0000300278</t>
  </si>
  <si>
    <t>PERSONAL DE LIMPIEZA (BERTA GAMARRA) CAUSÓ MOLESTIAS DURANTE MI ESTADÍA EN LAS OFICINAS UBICADAS EN CALLE LA PLATA 185 URB. SAN EDUARDO DESDE QUE ME ABRIERON LA PUERTA EMPEZÓ A GRITAR A UNA DE LAS CONSEJERAS COMO AL SR CONDUCTOR QUE AMABLEMENTE ME HICIERON PASAR PARA PODER HACER MI PAGO. ME SENTÍ OFENDIDA Y CON MUCHA INCOMODIDAD DURANTE LA ESPERA</t>
  </si>
  <si>
    <t>MEJORA EN ATENCIÓN POR PARTE DE ESA TRABAJADORA</t>
  </si>
  <si>
    <t>01-0000066</t>
  </si>
  <si>
    <t>43997683</t>
  </si>
  <si>
    <t>ZEGARRA</t>
  </si>
  <si>
    <t>WALTER</t>
  </si>
  <si>
    <t>WALTZECO@GMAIL.COM</t>
  </si>
  <si>
    <t>947443743</t>
  </si>
  <si>
    <t>AV. PROLONGACION IQUITOS 2515</t>
  </si>
  <si>
    <t>0005021922</t>
  </si>
  <si>
    <t>ME LLAMAN ALGUNAS VECES Y ME ENVIAN MENSAJES REITERADOS SOBRE UN CONTRATO PARA QUE SE PAGUE</t>
  </si>
  <si>
    <t>ME ALCANZARON A DAR EL NOMBRE DE LA PERSONA DIFUNTA Y NO LA CONOZCO.</t>
  </si>
  <si>
    <t>POR FAVOR ACTUALIZAR SU BASE DE DATOS Y DEJAR DE LLAMAR Y ENVIAR MENSAJES, NO TENGO NINGUN PRODUCTO CON UDS Y NO DESEO ADQUIRILOS. POR ÚLTIMO EL LINK DE TRATAMIENTO DE LOS DATOS PERSONALES, TERMINOS Y CONDICIONES, NO FUNCIONAN, SE PERCIBE POCA SERIEDAD EN LA EMPRESA</t>
  </si>
  <si>
    <t>Una vez analizado su requerimiento y realizando las investigaciones pertinentes, le informamos que verifico que existe un contrato firmado donde se tiene registrado el número de celular en mención. Se inició la gestión de la actualización de datos del contrato en mención a fin de evitarle mayores inconvenientes.</t>
  </si>
  <si>
    <t>01-0000067</t>
  </si>
  <si>
    <t>21261393</t>
  </si>
  <si>
    <t>FABIAN</t>
  </si>
  <si>
    <t>MONTES</t>
  </si>
  <si>
    <t>EDITH ELIZABETH</t>
  </si>
  <si>
    <t>EDITHFABIANMONTES2@GMAIL.COM</t>
  </si>
  <si>
    <t>954956843</t>
  </si>
  <si>
    <t>JR. RICARDO MENENDEZ # 1070</t>
  </si>
  <si>
    <t>0005001242</t>
  </si>
  <si>
    <t xml:space="preserve">ME ENCUENTRO DEPOSITANDO PUNTUALMENTE MIS CUOTAS DE ACUERDO AL CONTRATO PARTIR DEL MES DE AGOSTO DEL 2022 NO FIGURA EN EL SISTEMA  DE ESPERANZA ETERNA GENERANDO MALESTAR E INCOMODIDAD EN MI PERSONA A COMUNICARME CON MI ASESORA DE VENTA ROCIO ESPINOZA ME INDICA QUE VA SOLUCIONAR PERO NO HAY SOLUCION, AAL HACER LO PAGOS ME SALE QUE NO TENGO DEUDAS A MI INSISTENCIA CON LA ASESOR DE VENTAS ME DA UN CODIGO DE INVERSIONES MUYA Y FIGURA UN MONTO QUE PERTENECE A OTRO MES , ESTUVE PAGANDO INICIALMENTE A CAJA HUANCAYO HASTA DICIEMBRE 2022 Y ENERO DEL 2023 EN EL BCP PAGO EFECTIVO , PERO CONTINUA APARENCIENDO QUE SIGO CON DEUDA PERO LA SUSCRITA ESTA AL DIA, Y A LA FECHA EN EL MARZO NO SE COMO SE HARA EL PAGO. SOLICITO LA SOLUCION INMEDIATA A MI CASO DE LO CONTRARIO HARE VALER LEGALMENTE. </t>
  </si>
  <si>
    <t>SOLUCION INMEDIATA A MI CASO Y LA EXONERACIÓN DE LAS MORAS CORRESPONDIENTES DE CADA PAGO.</t>
  </si>
  <si>
    <t>Una vez analizado su requerimiento y realizando las investigaciones pertinentes, le informamos que, el 07/03/2023 se realizó la validación de todos los abonos realizados por caja Huancayo , los mismos que se encuentran ingresados , de tener algún pago sin validar , puede acercarse con el comprobante de pago para la validación e ingreso , en caso de no contar con el comprobante puede facilitar el importe, fecha y banco , para realizar una búsqueda adicional .</t>
  </si>
  <si>
    <t>01-0000068</t>
  </si>
  <si>
    <t>01-0000069</t>
  </si>
  <si>
    <t>21241658</t>
  </si>
  <si>
    <t xml:space="preserve">INGAROCA </t>
  </si>
  <si>
    <t>SANTOS</t>
  </si>
  <si>
    <t>BERTHA GONZALA</t>
  </si>
  <si>
    <t>MAGGGGIMI1@GMAIL.COM</t>
  </si>
  <si>
    <t>JR. ABANCAY 590 SAN CARLOS</t>
  </si>
  <si>
    <t xml:space="preserve">EN EL MES DE NOVIEMBRE HE SOLICITADO LA VENTA DE LAPIDA DE MARMOL  QUE HASTA EL MOMENTO NO SE REALIZA LA ENTREGA DEL MISMO, CAUSANDO MOLESTIAS.  SOLICITO LA DEVOLUCION DEL DINERO POR LA INEFICIENCIAY LA DEMORA DE MAS DE 4 MESES. </t>
  </si>
  <si>
    <t xml:space="preserve">EN EL MES DE NOVIEMBRE HE SOLICITADO LA VENTA DE LAPIDA DE MARMOL  QUE HASTA EL MOMENTO NO SE REALIZA LA ENTREGA DEL MISMO, CAUSANDO MOLESTIAS.  SOLICITO LA DEVOLUCION DEL DINERO POR LA INEFICIENCIA Y LA DEMORA DE MAS DE 4 MESES. </t>
  </si>
  <si>
    <t>DEVOLUCION DEL DINERO.</t>
  </si>
  <si>
    <t>Se realizo la instalacion de la lapida en la fecha acordada , por administración</t>
  </si>
  <si>
    <t>01-0000070</t>
  </si>
  <si>
    <t>44207649</t>
  </si>
  <si>
    <t>DURAN</t>
  </si>
  <si>
    <t>CINTIA FIRELA</t>
  </si>
  <si>
    <t>XXXX@GMAIL.COM</t>
  </si>
  <si>
    <t>903030230</t>
  </si>
  <si>
    <t>PSJE ANDALUZ 141</t>
  </si>
  <si>
    <t>0000003672</t>
  </si>
  <si>
    <t>MAL MATENIMENTO DE SU ESPACIO  DONDE ESTA ENTERRADO MI FAMILIAR ME ACERQUE HACE 15 DIAS PARA QUE LE HAGAN EL MANTENIMIENTO EL CUAL  LE HECHARON ABONO Y HOY 10 DE MARZO LO ENCONTRE SUCIO Y SIN AMNTENIMIENTO NO ME PARECE POR QUE UNO PAGA POR EL SEWRVICIO</t>
  </si>
  <si>
    <t>MAL MANTENIMIENTO TRABAJAAR CON ANTICIPACION YA QUE SEPARE UNA MISA Y QUEDO INCOMODA CONB MIS  INVITADOS</t>
  </si>
  <si>
    <t>SOLUCIONAR LO ANTES POSIBLE EL MANTENIMIENTO Y DARME UNA SOLUCION EN COLOCAR POR MAÑANA UN PASTO ARTIFICIAL   NO ME DIERON ESTA SOLUCION</t>
  </si>
  <si>
    <t>01-0000071</t>
  </si>
  <si>
    <t>19826604</t>
  </si>
  <si>
    <t>ENRIQUEZ</t>
  </si>
  <si>
    <t>MALLMA</t>
  </si>
  <si>
    <t>JENY ALICIA</t>
  </si>
  <si>
    <t>JE_MA_@YAHOO.ES</t>
  </si>
  <si>
    <t>916623771</t>
  </si>
  <si>
    <t>PJE DURAN N 109 -CHILCA HUANCAYO</t>
  </si>
  <si>
    <t>0001001681</t>
  </si>
  <si>
    <t xml:space="preserve">DEVOLUCIÓN TOTAL DEL PAGO DE LA MISA QUE ASCIENDE A 130 SOLES </t>
  </si>
  <si>
    <t xml:space="preserve">MI DISCONFORMIDAD HA SIDO EL CAMBIO DE HORARIO DE LA PROGRAMACION DEL SEPELIO Y  LA MISA EN 2 OPORTUNIDADES.
EL DÍA 13 DE ESTE MES SOLO SE REALIZÓ UNA PARALITURGIA HABIENDO PROGRAMADO Y COBRADO LA SUMA DE 130 SOLES POR UNA MISA, DICHA PARALITURGIA FUE EFECTUADO POR EL SEÑOR MARINO ASCENCIO EL CUAL NO ES SACERDOTE, ES  CASADO, TIENE HIJOS Y SE PRESENTÓ CON UN ATUENDO SUCIO. ESTANDO DISCONFORME CON LA CANTIDAD QUE NO HICIERON CANCELAR, POR LO CUAL LE SOLICITAMOS LA DEVOLUCIÓN DEL PAGO ADICIONANDO LOS DAÑOS Y PERJUICIOS.
EL SEÑOR JHON RAMON QUE ES EL INTERMEDIARIO DE VENTAS DE ESTE CAMPOSANTO, NO ES EXPLICITO EN SEÑALAR LOS CÓDIGOS DE LOS NICHOS PORQUE AL FINAL NOS VENDIÓ UN JUEGO D NICHOS DOBLE QUE NO HABÍAMOS ELEGIDO.
OTRO RECLAMO ES DE LA BOLETA DE VENTA, QUE FUE EMITIDO SIN CONSULTAR A LOS DEUDOS, A PESAR DE QUE EL CONTRATO FUE FIRMADO CON DOS TITULARES.  POR LO QUE SOLICITO SE MODIFIQUE LA BOLETA NO B019-0209966  CUYO MONTO ES DE S/ 1350, A NOMBRE DE JENY ALICIA ENRIQUEZ MALLMA, EN EL MAS BREVE PLAZO , PORQUE EL PERSONAL INFORMA QUE DEBE SER EN UN PLAZO DE 5 DÍAS.  
ADEMÁS, LOS SERVICIOS HIGIÉNICOS DEL CEMENTERIO DE ESTA CIUDAD SE ENCUENTRAN EN PÉSIMO ESTADO DE HIGIENE Y SIN IMPLEMENTOS DE ASEO  </t>
  </si>
  <si>
    <t xml:space="preserve">ANULACIÓN DE BOLETA DE VENTA NO B019-0209966 Y EMISION EN FORMA INMEDIATA DE OTRA BOLETA A NOMBRE DE JENY ALICIA ENRIQUEZ MALLMA.
DEVOLUCIÓN DEL MONTO PAGADO POR LA MISA POR EL FUNDAMENTO ANTERIORMENTE EXPLICADO.
SOBRE EL SEÑOR RAMÓN , USTEDES TOMEN LA MEJOR DECISIÓN. 
LIMPIEZA Y DESINFECCIÓN DE SERVICIOS HIGIÉNICOS </t>
  </si>
  <si>
    <t>01-0000072</t>
  </si>
  <si>
    <t>01-0000073</t>
  </si>
  <si>
    <t>01-0000074</t>
  </si>
  <si>
    <t>01-0000075</t>
  </si>
  <si>
    <t>01-0000076</t>
  </si>
  <si>
    <t>10003856</t>
  </si>
  <si>
    <t>VIA Y RADA</t>
  </si>
  <si>
    <t xml:space="preserve">CÓRDOVA </t>
  </si>
  <si>
    <t xml:space="preserve">MARLENE </t>
  </si>
  <si>
    <t>MARLENE_VIAYRADA@HOTMAIL.COM</t>
  </si>
  <si>
    <t>990187497</t>
  </si>
  <si>
    <t>RESOLUCIÓN O MODIFICACIÓN DE CONTRATO</t>
  </si>
  <si>
    <t xml:space="preserve">COMPRE UN ESPACIO CUYO ATRACTIVO ERA ESTAR A LA ENTRADA PRINCIPAL Y AL COSTADO DE LA CAPILLA! ! , RESULTA  QUE AHORA ME DOY CON LA INGRATA SORPRESA QUE ESTA CAPILLA ESTÁ SIENDO UTILIZADA COMO CREMATORIO, USTEDES PODRÁN COMPRENDER QUE ES INSOPORTABLE LA PERMANENCIA EN ESE LUGAR, POR TANTO LE SOLICITO ME DEN SOLUCIÓN INMEDIATA DE LO CONTRARIO ME RECONOZCAN LA DEVOLUCIÓN TOTAL MÁS LOS INTERESES GENERADOS HASTA LA FECHA, SE QUE AHORA ESTOS ESPACIOS SUPERAN LOS 37,000 SOLES.
ATENTAMENTE 
</t>
  </si>
  <si>
    <t>INDIQUE LÍNEAS ARRIBA</t>
  </si>
  <si>
    <t>006432</t>
  </si>
  <si>
    <t>01-0000077</t>
  </si>
  <si>
    <t>73993481</t>
  </si>
  <si>
    <t>LUYO</t>
  </si>
  <si>
    <t>CARBONEROQ</t>
  </si>
  <si>
    <t>PABLO MILTON</t>
  </si>
  <si>
    <t>P.LUYO@PUCP.EDU.PE</t>
  </si>
  <si>
    <t>985047134</t>
  </si>
  <si>
    <t>CALLE LAS MAGNOLIAS MZ G LT 15, URB. SAN ISIDRO LABRADOR</t>
  </si>
  <si>
    <t>EN EL 2021 ADQUIRÍ UN LOTE PARA SEPULTAR A MI PADRE "PABLO DAGOBERTO LUYO DE LA CRUZ" DNI 15395250 COMO PARTE DE LOS PRODUCTOS Y SERVICIOS QUE OFRECIÓ EL CAMPOSANTO ESPERANZA ETERNA</t>
  </si>
  <si>
    <t xml:space="preserve">ESTIMADO SRES DEL CAMPO SANTO ESPERANZA ETERNA, EL DÍA DOMINGO 11 DE MARZO COMO CADA FIN DE SEMANA, MI FAMILIA Y YO NOS ACERCAMOS A VISITAR A MI PADRE, PABLO DAGOBERTO LUYO DE LA CRUZ, EN EL CAMPO SANTO DE LA CIUDAD DE CAÑETE. SIN EMBARGO, AL LLEGAR UBICAMOS QUE LAS FLORES COLOCADAS EN EL EPITAFIO DE MI PADRE HABÍAN SIDO RETIRADAS, SIN NUESTRO CONSENTIMIENTO, SITUACIÓN QUE ES LA 2DA VEZ QUE OCURRE, MOTIVO POR EL QUE NOS DIRIGIMOS A CONSULTAR CON LA ENCARGADA EN LA RECEPCIÓN DEL CAMPOSANTO DEL CUAL RECIBIMOS UN TRATO MUY DESCORTÉS E INSENSIBLE DE LA SRTA. ENCARGADA, PUES NO NOS BRINDABA TIEMPO PARA HACERLE LLEGAR NUESTRA CONSULTA Y DEL MISMO MODO NOS RESPONDÍA MUY PREPOTENTEMENTE INDICANDO QUE A VECES PERSONAS INESCRUPULOSAS ROBAN LAS FLORES DEL CAMPO SANTO Y LAS REVENDEN FUERA, EN ESE SENTIDO, NOS SORPRENDIMOS DE LA FALTA DE SEGURIDAD QUE OFRECÍDA POR EL CAMPO SANTO Y CONSULTAMOS SI ACASO NO HABÍA UN VIGILANTE A CARGO, DE LO QUE LA ENCARGADA SOLO ATINO A DECIR QUE ERA NORMAL LO SUCEDIDO Y QUE NOS DEBÍAMOS DE ACOSTUMBRAR MUY DESCORTESMENTE. QUIEN LE ESCRIBE POR ESTE MEDIO SOLICITÓ EL NOMBRE DE LA ENCARGADA, LA CUAL SE NEGO A BRINDAR Y DEL MISMO MODO SE NEGÓ A BRINDARNOS EL LIBRO DE RECLAMACIONES PARA INGRESAR NUESTRA DISCONFORMIDAD POR EL SERVICIO QUE OFRECE EL CAMPO SANTO.
EN ESE SENTIDO, MI COMUNICACIÓN ES PARA EXPRESAR NUESTRO DESCONTENTO POR ROBO DE LAS FLORES DEL EPITAFIO DE MI PADRE, POR LA FALTA DE SEGURIDAD DEL CAMPO SANTO, AUSENCIA DE VIGILANCIA Y EL MAL TRATO RECIBIDO POR LOS FUNCIONARIOS DEL CAMPO SANTO ESPERANZA ETERNA. 
ASÍ MISMO, SOLICITAMOS EN ADELANTE SE TENGA MAS CUIDADO CON EL PERSONAL CONTRATO, QUE NO MUESTRAN EL MINIMO SENTIDO DE EMPATÍA CON EL CLIENTE Y REMEDIAR DE ALGÚN MODO DAÑO EL MORAL CAUSADO A MI MADRE, LA VIUDA, QUIEN ES LA MAS AFECTADA ANTE LO SUCEDIDO.
QUEDAMOS DE USTED, MUCHAS GRACIAS
</t>
  </si>
  <si>
    <t>REPOSICIÓN DE LAS FLORES DE MI PADRE, CARTA DE DISCULPAS A LA VIUDA POR EL INCIDENTE SUCEDIDO, REVISIÓN DEL PERSONAL CONTRATADO EL CUAL NO MUESTRA UN TRATO CORDIAL CON LOS CLIENTES Y POR EL CONTRARIO ATIENDE CON CÓLERA Y DESDÉN LLEGANDO A SER PREPOTENTE Y FALTAR EL RESPETO A LOS CLIENTES</t>
  </si>
  <si>
    <t>01-0000078</t>
  </si>
  <si>
    <t>20114681</t>
  </si>
  <si>
    <t>AGUILAR</t>
  </si>
  <si>
    <t>CALDERON</t>
  </si>
  <si>
    <t xml:space="preserve">TANIA MARIBEL </t>
  </si>
  <si>
    <t>TANIAAGUILARC0@GMAIL.COM</t>
  </si>
  <si>
    <t>918499923</t>
  </si>
  <si>
    <t>PASAJE SANTA ROSA 184 - 186 SAN CARLOS</t>
  </si>
  <si>
    <t xml:space="preserve">DEJO CONSTANCIA QUE SE VIENEN DESAPARECIENDO OBJETOS QUE DEJO EN A TUMBA DE MI FAMILIAR. JUSTO GERMAN AGUILAR VALDERRAMA PLATAFORMA 9-  JUAN PABLO II
EN ENERO UNOS VELEROS (2), AHORA EN MARZO UN ADORNO DE DECORACIÓN (FLOR GIRATORIA). POR FAVOR PONER MAYOR VIGILANCIA A LOS OBJETOS QUE SE DEJA  EN LA TUMBA DE MI FAMILIAR. YA QUE SON REPETIDAS VECES.  </t>
  </si>
  <si>
    <t>PERDIDA DE OBJETOS QUE SE DEJA EN LA TUMBA DE MI FAMILIAR.</t>
  </si>
  <si>
    <t>QUE HAYA MAYOR VIGILANCIA Y SANCIÓN A LAS PERSONAS QUE NO RESPETAN LAS TUMBAS O NICHOS DE LOS MUERTOS.</t>
  </si>
  <si>
    <t>01-0000079</t>
  </si>
  <si>
    <t>23908665</t>
  </si>
  <si>
    <t xml:space="preserve">SALCEDO </t>
  </si>
  <si>
    <t>ATAUCURI</t>
  </si>
  <si>
    <t xml:space="preserve">BEATRIZ </t>
  </si>
  <si>
    <t>ROYALEDITH@HOTMAIL.COM</t>
  </si>
  <si>
    <t>957718773</t>
  </si>
  <si>
    <t xml:space="preserve">SAN SEBASTIÁN </t>
  </si>
  <si>
    <t>COMPRÉ EL ESPACIO EN EL CEMENTERIO PARA SOLO UNA PERSONA POR LO TANTO EN LA LÁPIDA DE MI ESPOSO DEBERÍA ESTAR EL NO BRE EN TODO EL ESPACIO DE LA LÁPIDA PERO EN ESTE CASO EL NOMBRE DE MI ESPOSO ESTÁ SOLO EN LA PARTE SUPERIOR CON LETRAS PEQUEÑAS Y HAY ESPACIO BASTANTE ESPACIO VACÍO. QUIERO QUE CAMBIEN LA LÁPIDA Y PONGAN EL NOMBRE DE MI ESPOSO EN TODO EL ESPACIO POSIBLE.</t>
  </si>
  <si>
    <t>QUIERO QUE CAMBIEN DE LÁPIDA CON EL MONBRE DE MI ESPOSO GRANDE EN TODO EL ESPACIO.</t>
  </si>
  <si>
    <t>01-0000080</t>
  </si>
  <si>
    <t>47148252</t>
  </si>
  <si>
    <t>KHOURY</t>
  </si>
  <si>
    <t>PEÑALOZA</t>
  </si>
  <si>
    <t>JORDAN</t>
  </si>
  <si>
    <t>KHOURY.2606@GMAIL.COM</t>
  </si>
  <si>
    <t>931418884</t>
  </si>
  <si>
    <t>NICHO</t>
  </si>
  <si>
    <t>ESTOY CANSADO DE QUE A CADA RATO ME ESTÉN LLAMANDO O ENVIANDO MENSAJES PARA REALIZAR LOS PAGOS, PORQUE NO REVISAN SU SISTEMA ASÍ COMPRUEBAN QUE YA SE REALIZÓ EL PAGO</t>
  </si>
  <si>
    <t xml:space="preserve">PRIMERO VERIFIQUEN LOS PAGOS DESPUÉS PÓNGANSE A LLAMAR Y A MANDAR MENSAJES ESTOY CANSADO DE SUS LLAMADAS Y MENSAJES </t>
  </si>
  <si>
    <t>01-0000081</t>
  </si>
  <si>
    <t>41993213</t>
  </si>
  <si>
    <t>CASQUI</t>
  </si>
  <si>
    <t xml:space="preserve">SILVANA ROSARIO </t>
  </si>
  <si>
    <t>SILVANACONDOR@GMAIL.COM</t>
  </si>
  <si>
    <t>918514355</t>
  </si>
  <si>
    <t>AGRUPAMIENTO MARCAVALLE BLOCK E - 304</t>
  </si>
  <si>
    <t>0005023871</t>
  </si>
  <si>
    <t>DISCONFORMIDAD DEL ESPACIO</t>
  </si>
  <si>
    <t xml:space="preserve">SIENDO HOY 9 DE ABRIL 2023, ENCONTRÉ LA SEPULTURA DE MI SR PADRE LUIS JORGE MAYTA ZURITA CON COD. 01-B_17_09. EN RELACIÓN A SU FLORERO Y LAPIDA APLASTADA Y CON LA HUELLA DEL MOTOCAR QUE PRESTA SERVICIO DE TRASLADO DE BASURA Y SARCÓFAGOS. SIENDO ESTA LA TERCERA VEZ. EN LA PRIMERA OPORTUNIDAD PUDO QUEBRARSE LA LAPIDA Y ENCONTRÁNDOSE ACTUALMENTE SOBRESALIDA, EN LA SEGUNDA; LAS FLORES ARTIFICIALES APLASTADAS Y HOY DE LA MISMA FORMA.. </t>
  </si>
  <si>
    <t xml:space="preserve">SOLICITO QUE SE TENGA EN CUENTA EL ESPACIO AL MOMENTO DE GIRAR CON LA CARGA QUE LLEVAN. Y HAGO RESPONSABLE A LA ADMINISTRACIÓN POR CUALQUIER DAÑO QUE SE OCASIONE DESPUÉS DE ESTE RECLAMO. YA QUE NOS ENCONTRAMOS PAGANDO POR EL SERVICIO DE MANTENIMIENTO Y CUIDADO DE DICHO ESPACIO. CASO CONTRARIO HARE MI RECLAMO POR DAÑOS Y PERJUICIOS. </t>
  </si>
  <si>
    <t>01-0000082</t>
  </si>
  <si>
    <t>44591739</t>
  </si>
  <si>
    <t>ALIAGA</t>
  </si>
  <si>
    <t xml:space="preserve">ERKA  SUSAN </t>
  </si>
  <si>
    <t>JOSEMATOS@GMAIL.COM</t>
  </si>
  <si>
    <t>967989991</t>
  </si>
  <si>
    <t>URB LA MERCED LA FLRESTA 12</t>
  </si>
  <si>
    <t xml:space="preserve">EL INGRESO DE ANIMALITOS </t>
  </si>
  <si>
    <t xml:space="preserve">EL MOTIVO ES PARA COMO COMUNICAR MI DOLO PORQUE VINE A VER A MI FAMILIAR FALLECIDO Y NO ME DEJAN ENTRAR CON MI PERRITI QUE ES PARA MI COMO MI HIJO Y CUYA  PROCEDENCIA ,E REGALO EL FINADO QUE PENAR SABER QUE NIEGEN EL IGRESO A UN PERRITO U MUCHAS QUE VULEREN ALOS ANIMALISTOS DE ESA AMNERA Y NO HAY NINGUN ANUNCI DE PROIVIR A LOS PERROS EN LA PUERTA Y ACERLES SABER QUE HOY EN DIA HAY MUCHAS PERSONAS COMO YO QUE TENEMOS PEEROTS Y SON NUESTROS HIJOS LO DEBEN TENER ENCUENTA Y EL MALTRATO DE SU PERONAL QUE TRABAJA CON USTEDES PALEMA CARO LA QUE ME ATENDI NO BUSCANDO  UNA BINITA SOLUCION O ALGO AL RESPETO AOLO IGNORANDOME Y DANDOME POR MI LADO </t>
  </si>
  <si>
    <t>EL INGRESO DE PERROS</t>
  </si>
  <si>
    <t>01-0000083</t>
  </si>
  <si>
    <t>46971749</t>
  </si>
  <si>
    <t xml:space="preserve">IDROGO </t>
  </si>
  <si>
    <t xml:space="preserve">ALTAMIRANO </t>
  </si>
  <si>
    <t>ELISER</t>
  </si>
  <si>
    <t>ELISER.IA@HOTMAIL.COM</t>
  </si>
  <si>
    <t>926513085</t>
  </si>
  <si>
    <t>A.H LOS PRÓCERES MZ Q LT 15</t>
  </si>
  <si>
    <t>INCUMPLIMIENTO DE CONTRATO, EN LA FECHA DE COLOCACIÓN DE LAPIDA</t>
  </si>
  <si>
    <t>INCUMPLIMIENTO DEL SERVICIO CONTRATADO</t>
  </si>
  <si>
    <t>CUMPLIR INMEDIATAMENTE CON EL SERVICIO O REPARAR MONETARIAMENTE EL INCUMPLIMIENTO DEL CONTRATO.</t>
  </si>
  <si>
    <t>01-0000084</t>
  </si>
  <si>
    <t>71245652</t>
  </si>
  <si>
    <t>BARRETO</t>
  </si>
  <si>
    <t>POVES</t>
  </si>
  <si>
    <t>PATRICIA ALEJANDRA</t>
  </si>
  <si>
    <t>GUIDOBARRETOG@GMAIL.COM</t>
  </si>
  <si>
    <t>944844644</t>
  </si>
  <si>
    <t>CALLE REAL 270</t>
  </si>
  <si>
    <t>0000012549</t>
  </si>
  <si>
    <t>SERVICIO FIANANCIADO POR MI PERSONA PARA EL NICHO DE MI SEÑOR ABUELO GUIDO BARRETO RIVERA.</t>
  </si>
  <si>
    <t>ESTÁN LLAMANDO Y ENVIANDO NOTIFICACIONES POR DEUDA QUE YA FUE CANCELADA EL 22 DE ABRIL, A LA FECHA NO TENEMOS NINGÚN MONTO PENDIENTE Y HA LLEGADO UNA NOPTIFICACIÓN INDICANDO QUE ME REPORTARÁN A CENTRALES DE RIESGO, ES UN ABUSO OLO QUE VIENEN COMETIENDO, NO ES RESPONSABILIDAD MÍA SI NO TIENEN ACTUALIZADA SU DATA DE PAGO, POR ELLO EL MALESTAR Y HAGO MI RECLAMO.</t>
  </si>
  <si>
    <t>MAYOR CRITERIO PARA REALIZAR COBRANZAS, NO LLEGAR AL LÍMITE DE GRITAR AL USUARIO NI HACER NOTIFICACIONES LUEGO DE EFECTUADO EL PAGO RESPECTIVO Y ESTAR AL DÍA CON EL FINANCIAMIENTO.</t>
  </si>
  <si>
    <t>01-0000085</t>
  </si>
  <si>
    <t>19800672</t>
  </si>
  <si>
    <t>ZUBILETE</t>
  </si>
  <si>
    <t>GUERREROS</t>
  </si>
  <si>
    <t>DORIS</t>
  </si>
  <si>
    <t>DZUBILETE@GMAIL.COM</t>
  </si>
  <si>
    <t>JR GRAU N° 855</t>
  </si>
  <si>
    <t>FALTA DE LIMPIEZA DEL ESPACIO DE LAS TUMBAS ESTÁN CON HECES DE PERROS DE VARIOS DÍAS, LO QUE SE EVIDENCIA QUE NO SE HA REALIZADO LA LIMPIEZA VARIOS DIAS. PERMITEN EL INGRESO DE MOTO DAÑANDO LAS TUMBAS.</t>
  </si>
  <si>
    <t>...</t>
  </si>
  <si>
    <t>..</t>
  </si>
  <si>
    <t>Una vez analizado su requerimiento y realizando las investigaciones pertinentes, le informamos que lamentamos el servicio prestado, sin embargo, le recordamos que todo tramite o solicitud debe ser presentado área correspondiente, como lo es el de atención al cliente. Por favor acérquese a la oficina de atención al cliente y presente la solicitud de exoneración de mora, refiriendo lo manifestado en su reclamo.</t>
  </si>
  <si>
    <t>Una vez analizado su requerimiento y realizando las investigaciones pertinentes, le informamos que lamentamos el servicio prestado, le ofrecemos nuestras más sinceras disculpas se está procediendo a tomar las medidas correctivas. Del mismo modo le informamos que puede acercarse a oficina de atencion al cliente para hacer entrega de un nuevo par de floreros de pvc.</t>
  </si>
  <si>
    <t>Mar</t>
  </si>
  <si>
    <t>Abr</t>
  </si>
  <si>
    <t>Una vez analizado su requerimiento y realizando las investigaciones pertinentes, le informamos que; se iniciaran los procesos de mejora requerido para el mantenimiento general del espacio de sepultura. Se inició la gestión del mantenimiento del área de sepultura de acuerdo a su contrato , a fin de reestablecer el buen estado de espacio de sepultura.</t>
  </si>
  <si>
    <t>Una vez analizado su requerimiento y realizando las investigaciones pertinentes, le informamos que lamentamos el servicio prestado, le ofrecemos nuestras más sinceras disculpas se está procediendo a tomar las medidas correctivas. Así también cumplimos con informar que la boleta en mención fue emitida a nombre del titular del contrato, de ser necesario que se modifique dicha información es el titular quien deberá enviar una solicitud escrita.</t>
  </si>
  <si>
    <t>Una vez analizado su requerimiento y realizando las investigaciones pertinentes, le informamos que lamentamos el servicio prestado, le ofrecemos nuestras más sinceras disculpas se está procediendo a tomar las medidas correctivas.Así también cumplimos con informar que la boleta en mención fue emitida a nombre del titular del contrato, de ser necesario que se modifique dicha información es el titular quien deberá enviar una solicitud escrita.</t>
  </si>
  <si>
    <t>“El Reglamento Interno de ESPERANZA ETERNA que se adjunta al presente contrato, ha sido aprobado administrativamente y se incorpora automáticamente a éste, formando parte integrante del mismo. Cualquier modificación, parcial o total al Reglamento Interno de ESPERANZA ETERNA que sea posterior a la firma de este contrato y que sea aprobada por la autoridad correspondiente, surtirá efectos en forma inmediata, incluso para EL TITULAR que con anterioridad a dicha modificación haya celebrado el contrato de CDDUU de Uso Permanente. Los cambios en el Reglamento Interno de ESPERANZA ETERNA no podrán afectar los derechos esenciales que este contrato reconoce a EL TITULAR ni importarán incremento de la contraprestación pactada.”Así también le recordamos que las modificaciones o actualizaciones de los espacios de uso común son de entera potestad nuestra.</t>
  </si>
  <si>
    <t>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inconvenientes.Del mismo modo le recordamos que dentro del reglamento interno del camposanto adjunto, en su apartado N°48, señala: “La Administración no se hará´ responsable por la pérdida de jarrones, floreros o flores artificiales u otros similares ya que estos NO ESTÁN PERMITIDOS en el Camposanto”</t>
  </si>
  <si>
    <t>Una vez analizado su requerimiento y realizando las investigaciones pertinentes, le informamos que, se está enviado a confeccionar la lápida requerida en el formato simple , la misma que estará siendo instalada el día 15 mayo como fecha máxima , sin embargo procuraremos reducir el tiempo e informarle cuando se instale la lápida en mención.</t>
  </si>
  <si>
    <t>Una vez analizado su requerimiento y realizando las investigaciones pertinentes, le informamos que usted puede enviar una solicitud escrita donde solicite que nosotros como empresa no enviemos ningún tipo de notificación vía mensaje de texto o llamada.</t>
  </si>
  <si>
    <t>Una vez analizado su requerimiento y realizando las investigaciones pertinentes, le informamos que; se iniciaran los procesos de mejora requeridos para el mantenimiento general del espacio de sepultura.Se inició la gestión del mantenimiento del área de sepultura en mención, a fin de reestablecer el buen estado de espacio de sepultura.</t>
  </si>
  <si>
    <t>informando que:Una vez analizado su requerimiento y realizando las investigaciones pertinentes, le informamos que de acuerdo al reglamento interno que forma parte del contrato que fue firmado por el titular del espacio de sepultura, el apartado numero 15 refiere lo siguiente:“Queda prohibido el ingreso de animales doméstico, vehículos no autorizados  y vendedores de cualquier tipo.”</t>
  </si>
  <si>
    <t>La lapida en mención ya fue instalada.</t>
  </si>
  <si>
    <t>Una vez analizado su requerimiento y realizando las investigaciones pertinentes, le informamos que usted puede enviar una solicitud escrita donde solicite que nosotros como empresa no enviemos ningún tipo de notificación vía mensaje de texto o llamada. Así también se informa que la razón de las notificaciones es a razón de no cumplir con la fecha de pago programada, de manera automática se genera el aviso de retraso en pago.</t>
  </si>
  <si>
    <t>Una vez analizado su requerimiento y realizando las investigaciones pertinentes, le informamos que; se iniciaran los procesos de mejora requerido para el mantenimiento general del espacio de sepultura.</t>
  </si>
  <si>
    <t>01-0000086</t>
  </si>
  <si>
    <t>70219988</t>
  </si>
  <si>
    <t>PARRA</t>
  </si>
  <si>
    <t>ORTIZ</t>
  </si>
  <si>
    <t xml:space="preserve">NAYDA SOLEDAD </t>
  </si>
  <si>
    <t>NAYDAPARRAORTIZ@GMAIL.COM</t>
  </si>
  <si>
    <t>943748199</t>
  </si>
  <si>
    <t>URB. ROCOPATA CALLE MANUEL VERA A14</t>
  </si>
  <si>
    <t>SE TIENE ENTERRADA EN EL CAMPO SANTO JARDINES DE LA LUZ A MI SRA. MADRE. EUSEBIA ORTIZ MACHACA.</t>
  </si>
  <si>
    <t xml:space="preserve">HOY ME APERSONE A UN TRABAJADOR DEL CAMPOSANTO QUIEN SE IDENTIFICÓ COMO MAXIMILIANO NOA MENDOZA,A QUIEN LE PREGUNTÉ QUE NO HABÍA EL CUADRO DE MI SEÑORA MADRE QUE HABÍA DEJADO ANTERIORMENTE Y QUE EL FLORERO DE MI DIFUNTA MADRE ESTÁ EN PÉSIMAS CONDICIONES,LE PEDÍ QUE LO CAMBIARA POR UNO NUEVO. A ESTO RESPONDIÓ EL TRABAJADOR MENCIONADO ANTERIORMENTE QUE EL CUADRO SEGURO SE LO ROBARON,O ALGÚN NIÑO SE LO HABRÁ LLEVADO,QUE NO SE HACEN RESPONSABLES DE LOS CUADROS POR LO QUE MI PERSONA ENTENDIÓ CLARAMENTE. Y DESPUÉS ME INDICA DE FORMA GROTESCA QUE YO COMO USUARIA LE TENGO QUE TRAER EL FLORERO QUE ESTÁ EN MAL ESTADO A DONDE SE ENCONTRABA DESCANSANDO EL SR. MAXIMILIANO DICHO DE PASO QUE EN ESE MOMENTO SE TENÍA INTENSAS LLUVIAS Y EL LUGAR DONDE ESTÁ ENTERRADO MI SRA.
 MADRE ESTÁ UN PRÓXIMO DE 150 METROS CUESTA ARRIBA OBLIGANDOME A TRAER EL FLORERO EN MAL ESTADO EN PLENA LLUVIA PARA QUE ME PUEDA CAMBIAR POR UNO NUEVO...PÉSIMO ATENCIÓN DE DICHO SR. QUE ME HIZO PASAR UN MAL MOMENTO 
 </t>
  </si>
  <si>
    <t xml:space="preserve">TENER MAYOR CONTROL AL CONTRATAR PERSONAL..QUE SEAN AMABLES. CORDIALES. Y POR FAVOR NO BOTAR SI EN CASO SE NOS DEJA OLVIDADO UN CUADRO O RECUERDO DE NUESTROS DIFUNTOS, GUARDARLO HASTA PODER RECOGERLO </t>
  </si>
  <si>
    <t>Del mismo modo le recordamos que dentro del reglamento interno del camposanto adjunto , en su apartado N°48, señala: “La Administración no se hará´ responsable por la pérdida de jarrones, floreros o flores artificiales u otros similares ya que estos NO ESTÁN PERMITIDOS en el Camposanto” Le informamos que lamentamos el servicio prestado, le ofrecemos nuestras más sinceras disculpas se está procediendo a tomar las medidas correctivas.</t>
  </si>
  <si>
    <t>01-0000087</t>
  </si>
  <si>
    <t>45998106</t>
  </si>
  <si>
    <t>PAUCAR</t>
  </si>
  <si>
    <t>PECHO</t>
  </si>
  <si>
    <t>RAFAHELMANUEL</t>
  </si>
  <si>
    <t>CONSULTORA_MYP@HOTMAIL.COM</t>
  </si>
  <si>
    <t>PJE EVITAMIENTO N 150 - HUANCAYO</t>
  </si>
  <si>
    <t>LA LAPIDA DEL NICHO DE MI MAMA FUE DAÑADA-ROTA,PRESENTE ELRECLAMO EN ADMINISTRACION Y ALEGAN QUE ESE TIPO DE LAPIDAS NO TIENEN GARANTIA ,MI SUPOSICION ES QUE FUE DAÑADA CON LA ESCALERA RODANTE QUE TIENEN DISPOSICION ,POR LO QUE EXIJO QUE TOMEN CARTAS EN EL ASUNTO,YA PASO ESTO ANTERIORMENTE.</t>
  </si>
  <si>
    <t>200</t>
  </si>
  <si>
    <t>01-0000088</t>
  </si>
  <si>
    <t>01-0000089</t>
  </si>
  <si>
    <t>70040215</t>
  </si>
  <si>
    <t xml:space="preserve">GAMARRA </t>
  </si>
  <si>
    <t xml:space="preserve">HERRERA </t>
  </si>
  <si>
    <t xml:space="preserve">DANIEL STEVE </t>
  </si>
  <si>
    <t>DSTEVEGAMARRA@HOTMAIL.COM</t>
  </si>
  <si>
    <t>910141693</t>
  </si>
  <si>
    <t xml:space="preserve">JIRON CAJAMARCA 453 </t>
  </si>
  <si>
    <t>0001001412</t>
  </si>
  <si>
    <t>LA LAPIDA DEL NICHO DE MI MAMA FUE RETIRADA POR DOS MESES DE DEUDA (14/05/2023 PRESENTE ELRECLAMO EN ADMINISTRACION Y ALEGAN QUE ESE TIPO DE LAPIDAS NO TIENEN GARANTIA ,MI SUPOSICION E,POR LO QUE EXIJO QUE TOMEN CARTAS EN EL ASUNTO,YA PASO ESTO ANTERIORMENTE.</t>
  </si>
  <si>
    <t>LA LAPIDA DEL NICHO DE MI MAMA FUE RETIRADA POR DOS MESES DE DEUDA - ELRECLAMO EN ADMINISTRACION Y ALEGAN QUE ESE TIPO DE LAPIDAS NO TIENEN GARANTIA ,MI SUPOSICION ES QUE FUE PORQUE FUE RETIRA SIN AVISO ALGUNO, CON LA ESCALERA RODANTE QUE TIENEN DISPOSICION ,POR LO QUE EXIJO QUE TOMEN CARTAS EN EL ASUNTO,YA PASO ESTO ANTERIORMENTE.</t>
  </si>
  <si>
    <t>201</t>
  </si>
  <si>
    <t>01-0000090</t>
  </si>
  <si>
    <t>41778589</t>
  </si>
  <si>
    <t>SALAZAR</t>
  </si>
  <si>
    <t>HUIZA</t>
  </si>
  <si>
    <t>EDWIN BLADIMIR</t>
  </si>
  <si>
    <t>DUET6712@GMAIL.COM</t>
  </si>
  <si>
    <t>983220800</t>
  </si>
  <si>
    <t>JR . PLANICIES 555</t>
  </si>
  <si>
    <t>0000004204</t>
  </si>
  <si>
    <t>LA PARTE DE CABECERA DEL NICHO DE MI MAMA FUE RETIRADA EN VARIAS OCASIONES  (14/05/2023 PRESENTE ELRECLAMO EN ADMINISTRACION Y ALEGAN QUE ESE TIPO DE LAPIDAS NO TIENEN GARANTIA ,MI SUPOSICION E,POR LO QUE EXIJO QUE TOMEN CARTAS EN EL ASUNTO,YA PASO ESTO ANTERIORMENTE.</t>
  </si>
  <si>
    <t>LA CABECERA PORTA FLORES  DEL NICHO DE MI MAMA FUE RETIRADA POR VARIAS OCASIONES  EL RECLAMO EN ADMINISTRACION Y ALEGAN QUE ESE TIPO DE LAPIDAS NO TIENEN GARANTIA ,MI SUPOSICION ES QUE FUE PORQUE FUE SUSTRAIDA  SIN AVISO ALGUNO, CON LA ESCALERA RODANTE QUE TIENEN DISPOSICION ,POR LO QUE EXIJO QUE TOMEN CARTAS EN EL ASUNTO,YA PASO ESTO ANTERIORMENTE.</t>
  </si>
  <si>
    <t>01-0000091</t>
  </si>
  <si>
    <t>42275519</t>
  </si>
  <si>
    <t xml:space="preserve">HUAMAN </t>
  </si>
  <si>
    <t>COMUN</t>
  </si>
  <si>
    <t>ORLANDO</t>
  </si>
  <si>
    <t>ORLANDO.FAMHIES@GMAIL.COM</t>
  </si>
  <si>
    <t>910420389</t>
  </si>
  <si>
    <t>AV. ALAMEDA LAS FLORES N° 667 LA RIVERA HUANCAYO</t>
  </si>
  <si>
    <t>0000011516</t>
  </si>
  <si>
    <t>MIL DOSCIENTOS DIEZ CON /00 SOLES</t>
  </si>
  <si>
    <t xml:space="preserve">BUEN DÍA MEDIANTE LA PRESENTE PARA HACERLES LLEGAR MI MALESTAR EN CUANTO AL SERVICIO Y LA ATENCIÓN DE SU PERSONAL EN ATENCIÓN AL CLIENTE  DE NO BRINDARME UNA SOLUCIÓN ADECUADA EN CUANTO A LOS CAMBIOS DE NUMERO DE TELEFONO DE MI PERSONA ALUCIENDO QUE TIENE QUE ESTAR EL TITULAR Y YO EXPLICANDOLE QUE YA NO TENEMOS CONTACTO ALGUNO CON LA TITULAR YA QUE MI PERSONA ES EL SEGUNDO TITULAR E HIJO DE MI FALLECIDA MADRE Y LO MAS INDIGNATE ME PARECE ES QUE RETIRARON LA LAPIDA DE MI DIFUNTA MADRE SIENDO AYER EL DIA 14/05/2023 UNA FECHA TAN IMPORTANTE COMO EL DÍA DE LA MADRE ME SIENTO MUY INDIGNADO CON SU ACTUAR EN UNA FECHA TAN IMPORTANTE LA VERDAD MUY DECEPCIONADO CON EL SERVICIO Y MAS CON LA ATENCIÓN DE SU PERSONAL AL NO MOSTRAR LA CAPACIDAD DE BRINDAR SOLUCIONES A MI PEDIDO Y SOLO REPETIRME QUE SOLO EL TITULAR TIENE QUE HACER CUALQUIER CAMBIO LA VERDAD ESPERO CAPACITAR MAS A SU PERSONAL DE ÁREA DE ATENCIÓN AL CLIENTE POR QUE NO TIENE TINO NI TRATO HACIA NOSOTROS QUE SOMOS CLIENTES DE ESPERANZA  ETERNA </t>
  </si>
  <si>
    <t xml:space="preserve">MAS CAPACITACIÓN A SU PERSONAL Y MEJOR INFORMACIÓN EN SOLUCIONAR LAS DUDAS QUE UNO TIENE COMO CLIENTE  </t>
  </si>
  <si>
    <t>May</t>
  </si>
  <si>
    <t>Reclamos</t>
  </si>
  <si>
    <t>01-0000092</t>
  </si>
  <si>
    <t>19845282</t>
  </si>
  <si>
    <t>YARANGA</t>
  </si>
  <si>
    <t>RUIZ</t>
  </si>
  <si>
    <t xml:space="preserve">JUAN CARLOS </t>
  </si>
  <si>
    <t>YARANGAJUAN31@GMAIL.COM</t>
  </si>
  <si>
    <t>964999906</t>
  </si>
  <si>
    <t xml:space="preserve">JR.LOS QUINUALES 190 - EL TAMBO </t>
  </si>
  <si>
    <t>MI QUEJA ES POR LA MALA ATENCIÓN POR PARTE DEL PERSONAL DE OFICINA NESKAR INGARUCA, EN EL HORARIO DE ATENCIÓN ME APERSONO A LA OFICINA Y LA SEÑORITA ME DIJO DE BUENAS A PRIMERAS QUE NO SE PODÍA INGRESAR MI LAPIDA CON LAS MEDIDAS CORRESPONDIENTES. EL CAMBIO DE MI LAPIDA ES INTERCAMBIO DE LA MISMA MEDIDA Y HASTA UN POCO MENOS; LO QUE ME PRODUCE LA MOLESTIA ES QUE YO TRAJE DE CUERDO A MIS POSIBILIDADES Y NO SE ME PERMITA EL INGRESO. YA EXPLIQUE MIS MOTIVOS A OFICINA PERO NO ME DAN SOLUCIÓN MAS QUE NO PUEDO INGRESAR, LA LAPIDA ACTUAL ESTA ROTA POR EL CUAL DESEO REALIZAR EL CAMBIO.</t>
  </si>
  <si>
    <t>MI QUEJA ES POR LA MALA ATENCIÓN POR PARTE DEL PERSONAL DE OFICINA NESKAR INGARUCA, EN EL HORARIO DE ATENCIÓN ME APERSONO A LA OFICINA Y LA SEÑORITA ME DIJO DE BUENAS A PRIMERAS QUE NO SE PODÍA INGRESAR MI LAPIDA CON LAS MEDIDAS CORRESPONDIENTES. EL CAMBIO DE MI LAPIDA ES INTERCAMBIO DE LA MISMA MEDIDA Y HASTA UN POCO MENOS; LO QUE ME PRODUCE LA MOLESTIA ES QUE YO TRAJE DE CUERDO A MIS POSIBILIDADES Y NO SE ME PERMITA EL INGRESO. YA EXPLIQUE MIS MOTIVOS A OFICINA PERO NO ME DAN SOLUCIÓN MAS QUE NO PUEDO INGRESAR, LA LAPIDA ACTUAL ESTA ROTA POR EL CUAL DESEO REALIZAR EL CAMBIO. NO ESTOY CONFORME CON LA ATENCIÓN DEL PERSONAL DE OFICINA.</t>
  </si>
  <si>
    <t xml:space="preserve">CAMBIO DE LÁPIDA </t>
  </si>
  <si>
    <t>01-0000093</t>
  </si>
  <si>
    <t>42617872</t>
  </si>
  <si>
    <t xml:space="preserve"> ESTEBAN </t>
  </si>
  <si>
    <t>BARZOLA</t>
  </si>
  <si>
    <t>EDITH ANABEL</t>
  </si>
  <si>
    <t>EDITH123BARZOLA@GMAIL.COM</t>
  </si>
  <si>
    <t>940934995</t>
  </si>
  <si>
    <t>COMUNIDAD CHINCHAYSUYO K-1</t>
  </si>
  <si>
    <t>0005037283</t>
  </si>
  <si>
    <t xml:space="preserve">0.00 </t>
  </si>
  <si>
    <t xml:space="preserve">RECLAMO EN CONTRA DEL MAESTRO DE CEREMONIA, DICHO PERSONAL NO TIENE PACIENCIA, LLEGAMOS AL CAMPOSANTO COMO A LAS 3:05 PM. Y NOS APRESURO HIZO HABLAR MUY RAPIDO Y LUEGO ORDENO A QUE BAJEN EL CAJON ES DECIR NO DURO EL SERVICIO NI 15 MIN. PORQUE NUESTRO COMPARTIR YA FUERA DE CAMPOSANTO LO HICIMOS A LAS 3:20 PM. NO ESTOY DEACUERDO QUE DURE TAN POCO Y QUE EL MAESTRO DE CEREMONIA NO TENGA EMPATIA EN NUESTRO DOLOR  Y NO ESTE APRESURANDO. </t>
  </si>
  <si>
    <t>SOLICITAMOS QUE EN EL SEPELIO POR LO MENOS DURE 40 MIN MAXIMO, PARA DESPEDIR A NUESTROS DIFUNTOS Y QUE EL MESTRO DE CEREMONIA SEA UN POCO MAS AMABLE CON EL TIEMPO Y EL TRATO.</t>
  </si>
  <si>
    <t>01-0000094</t>
  </si>
  <si>
    <t>42412091</t>
  </si>
  <si>
    <t>DUEÑAS</t>
  </si>
  <si>
    <t>IZARRA</t>
  </si>
  <si>
    <t>FLOR DE LIZ</t>
  </si>
  <si>
    <t>FLORDELIZ0206@GMAIL.COM</t>
  </si>
  <si>
    <t>969425548</t>
  </si>
  <si>
    <t>PROLONGACIÓN 13 DE NOVIEMBRE 1686</t>
  </si>
  <si>
    <t>1189811897</t>
  </si>
  <si>
    <t>MI RECLAMO VA DIRIGIDO A QUE DEBERÍA HABILITARSE UNA CAJA FÍSICA PARA PODER REALIZAR PAGOS EN EFECTIVO, PUES LOS AGENTES SEÑALADOS NO RECIBEN MÁS DE 6 CUOTAS Y EN SUS IMPRESIONES NO TE DETALLAN EL MES DEL ABONO, IGUALMENTE LOS BANCOS ASIGNADOS NO EXPIDEN COMPROBANTES CON LOS MESES CANCELADOS, ADEMÁS, DE QUE NO TODOS LOS CLIENTES MANEJAMOS TRANSACCIONES BANCARIAS Y/O FINANCIERAS, SIENDO ESTE HECHO UN MOTIVO PARA QUE EL CLIENTE NO PUEDA SEGUIR LA CANCELACIÓN OPORTUNA DE SUS CUOTAS O CANCELAR DE MANERA ANUAL O DE UN MAYOR NUMERO DE MESES, GENERANDO DISCONFORMIDAD CON LOS MEDIOS DE PAGO HABILITADOS. TAMBIÉN, SE SOLICITA MÁS INFORMACIÓN DE LOS MEDIOS DE PAGO A TRAVÉS DE LAS REDES SOCIALES DE LA EMPRESA, ASÍ COMO HABILITAR UN MEDIO A FIN DE QUE SE CANCELES CUOTAS DE 12 MESES SEGUIDAS.</t>
  </si>
  <si>
    <t>DISCONFORMIDAD CON LOS MEDIOS DE PAGO.</t>
  </si>
  <si>
    <t xml:space="preserve">SE HABILITE UNA CAJA A FIN DE REALIZAR PAGOS DIRECTO Y EFECTIVO </t>
  </si>
  <si>
    <t>01-0000095</t>
  </si>
  <si>
    <t>20072006</t>
  </si>
  <si>
    <t>CONTRERAS</t>
  </si>
  <si>
    <t>PURIZACA</t>
  </si>
  <si>
    <t>EDWN PAUL</t>
  </si>
  <si>
    <t>EDWINPAULC@HOTMAIL.COM</t>
  </si>
  <si>
    <t>994406272</t>
  </si>
  <si>
    <t>CALLE BOREAL N|  550</t>
  </si>
  <si>
    <t>.</t>
  </si>
  <si>
    <t>LA PERSONA QUE  ATIENDE SRA. NESKAR INGARUCA, NO QUIERE INICIAR LOS TRÁMITES DE APERTURA DE NICHO, PARA SEPULTURA, POR QUE NO SE ACERCA EL HIJO DE LA TITULAR QUIÉN FALLECIÓ, Y ENCONTRÁNDOSE EL HIJO DE VIAJE, NO PODEMOS HACER USO DEL ESPACIO PARA EL ENTIERRO, ESTANDO AL DÍA EN LOS PAGOS</t>
  </si>
  <si>
    <t>ATENCIÓN INMEDIATA, PARA SEPULTAR A MI FAMILIAR</t>
  </si>
  <si>
    <t>01-0000096</t>
  </si>
  <si>
    <t>46653170</t>
  </si>
  <si>
    <t>LAVADO</t>
  </si>
  <si>
    <t>MEZA</t>
  </si>
  <si>
    <t>BETZABET LIZ</t>
  </si>
  <si>
    <t>BETZABETLAVADOM@GMAIL.COM</t>
  </si>
  <si>
    <t>902454097</t>
  </si>
  <si>
    <t>PASAJE MANTARO SN</t>
  </si>
  <si>
    <t>LAPIDA</t>
  </si>
  <si>
    <t>QUE HASTA LA FECHA NO CAMBIA LA LAPIDA, HABIENDO PRESENTADO MI SOLICITUD DESDE EL MES DE MARZO,Y AL ACERCARME ME DICEN ESTA SEMANA. Y HASTA LA FECHA NO REALIZAN EL CAMBIO</t>
  </si>
  <si>
    <t>QUE CAMBIEN YA LA LAPIDA</t>
  </si>
  <si>
    <t>01-0000097</t>
  </si>
  <si>
    <t>43491127</t>
  </si>
  <si>
    <t>CIPRIANO</t>
  </si>
  <si>
    <t>GINAMARIA</t>
  </si>
  <si>
    <t>GINAMARIA.CAMARENA@GMAIL.COM</t>
  </si>
  <si>
    <t>961949286</t>
  </si>
  <si>
    <t>AV.LA CANTUTA N° 301 EL TAMBO</t>
  </si>
  <si>
    <t>0000003866</t>
  </si>
  <si>
    <t>IMPOSICIÓN DE UN HORARIO DE ENTIERRO POR PARTE DEL PERSONAL DEL CAMPOSANTO, SOLICITE 3 PM PERO ELLO IMPONEN EL HORARIO DE 2 PM. SIN NINGÚN SUSTENTO ALGUNO Y A PESAR DE QUE SE REALIZARÁ UN PAGO ADICIONAL POR CONCEPTO DE ENTIERRO. SOLICITO HABLAR CON LA ADMINISTRADORA Y ME DENEGARON , SOLO INDICAN POR VÍA TELEFÓNICA. ESTOS TRAMITES SON PARA GESTIONAR EL SEPELIO DE SRA. LEANDRA CIPRIANO FLORES CUYO TITULAR ES ADOLFO CAMARENA MISARI.</t>
  </si>
  <si>
    <t xml:space="preserve">IMPOSICIÓN EN HORARIO DE ENTIERRO </t>
  </si>
  <si>
    <t>DEBEN DE ACEPTAR MI HORARIO YA QUE SOY LA PRIMERA PERSONA EN SOLICITAR EL SERVICIO Y NO ACEPTAN Y NO DAN UNA SOLUCIÓN, INCLUSO INDICA QUE HAY CRUCES CON OTYRO ENTIERRO Y ESO NO DEBERIA DARSE PORQUE SE SUPONE QUE ESTOY PAGANDO UN SERVICIO.</t>
  </si>
  <si>
    <t>01-0000098</t>
  </si>
  <si>
    <t>IMPOSICIÓN DE UN HORARIO DE ENTIERRO POR PARTE DEL PERSONAL DEL CAMPOSANTO, SOLICITE 3 PM PERO EL PERSONAL DEL CAMPOSANTO IMPONE EL HORARIO DE 2 PM. SIN NINGÚN SUSTENTO ALGUNO Y A PESAR DE QUE SE REALIZARÁ UN PAGO ADICIONAL POR CONCEPTO DE ENTIERRO. SOLICITE HABLAR CON LA ADMINISTRADORA Y ME DENEGARON , SOLO INDICAN POR VÍA TELEFÓNICA. ESTOS TRAMITES SON PARA GESTIONAR EL SEPELIO DE SRA. LEANDRA CIPRIANO FLORES CUYO TITULAR ES ADOLFO CAMARENA MISARI. SE LE INDICO QUE EL HORARIO SOLICITADO DE LAS 3 PM ES POR MOTIVOS DE QUE VIENE FAMILIAR DE LEJOS Y NO ENTIENDEN VUELVEN A INDICAR SOLO EL HORARIO DE 2 PM.</t>
  </si>
  <si>
    <t>DEBEN DE ACEPTAR MI HORARIO YA QUE SOY LA PRIMERA PERSONA EN SOLICITAR EL SERVICIO Y NO ACEPTAN Y NO DAN UNA SOLUCIÓN, INCLUSO INDICA QUE HAY CRUCES CON OTRO ENTIERRO Y ESO NO DEBERIA DARSE PORQUE SE SUPONE QUE ESTOY PAGANDO UN SERVICIO. A SU VEZ HAY CAMBIOS DE VERSIONES POR PARTE A LOS HORARIOS DE LA SRTA FIORDALIS.</t>
  </si>
  <si>
    <t>01-0000099</t>
  </si>
  <si>
    <t>19825485</t>
  </si>
  <si>
    <t>MALDONADO</t>
  </si>
  <si>
    <t>FREDDY</t>
  </si>
  <si>
    <t>FREDYFER_0405@HOTMAIL.COM</t>
  </si>
  <si>
    <t>96464676</t>
  </si>
  <si>
    <t>AV JACINTO IBARRA 305 CHILCA HUANCAYO</t>
  </si>
  <si>
    <t>INCUMPLIMIENTO DE LA ENTREGA DE LAPIDA MAS DE 2 MESES HASTA LA FECHA NO LO INSTALAN, YA SE CANCELO 350.00 SOLES</t>
  </si>
  <si>
    <t>INCUMPLIMIENTO DE LA ENTREGA DE LAPIDA</t>
  </si>
  <si>
    <t>01-0000100</t>
  </si>
  <si>
    <t>20017850</t>
  </si>
  <si>
    <t>SÁNCHEZ</t>
  </si>
  <si>
    <t>CÁMAC</t>
  </si>
  <si>
    <t xml:space="preserve">PATRICIA GEOVANNA </t>
  </si>
  <si>
    <t>PAMILU315@GMAIL.COM</t>
  </si>
  <si>
    <t>945649051</t>
  </si>
  <si>
    <t>PROLOG.  AYACUCHO 1712</t>
  </si>
  <si>
    <t xml:space="preserve">INCUMPLIMIENTO EN COLOCACIÓN DE LAPIDAS DE LOS FINADOS ESPOSOS FRANCISCO SÁNCHEZ  Y FELICITAS CÁMAC </t>
  </si>
  <si>
    <t xml:space="preserve">RECLAMO POR LA NO INSTALACIÓN DE LAPIDA CONTRATADO AL 08 DE MARZO DEL 2023, NOS DIJERON 30 DÍAS PARA SU ATENCIÓN, LUEGO 60 DÍAS, HABIÉNDOSE SUPERADO EN EXCESO LA NO ATENCIÓN Y BURLA EN LA ATENCIÓN TELEFÓNICA RESPECTO A LA FECHA, EL DÍA DE HOY EL SR. LUIS CRISTIAN CEL.  999036656 RESPONSABLE SE COMPROMETE A QUE EL 09.06.23 SE INSTALARA LA LAPIDA Y OTROS COMPROMISOS DE MANTENIMIENTO FUTURO GRATUITO, CASO CONTRARIO AGRADECERÉ SE DERIVE EL PRESENTE ANTE EL INDECOPI A FIN DE QUE SE DE SOLUCIÓN AL INCUMPLIMIENTO Y LOS PERJUICIOS QUE NOS VIENE OCASIONANDO POR CELEBRACIONES EFECTUADAS, Y OTRA QUE SE PROGRAMA PARA ESTE 15.06.23 EN BASE AL COMPROMISO DEL REPRESENTANTE DE ESPERANZA ETERNA.   </t>
  </si>
  <si>
    <t>690/3000</t>
  </si>
  <si>
    <t>01-0000101</t>
  </si>
  <si>
    <t>15356463</t>
  </si>
  <si>
    <t>CUBILLAS</t>
  </si>
  <si>
    <t>DANIEL ANTONIO</t>
  </si>
  <si>
    <t>CHICHIGALLOS@HOTMAIL.COM</t>
  </si>
  <si>
    <t>990950528</t>
  </si>
  <si>
    <t>ZONA URBANA JR. GRAU 639</t>
  </si>
  <si>
    <t>0000200616</t>
  </si>
  <si>
    <t>RESPONSO VIP</t>
  </si>
  <si>
    <t>INCOMODIDAD AL MOMENTO DE CONTRATAR UN SERVICIO DE RESPONSO, EL PERSONAL NO ME INFORMO BIEN SOBRE EL SERVICIO QUE OFRECIAN</t>
  </si>
  <si>
    <t>SE OFREZCA A DETALLE LOS SERVICIOS QUE OFRECEN</t>
  </si>
  <si>
    <t>01-0000102</t>
  </si>
  <si>
    <t>70299132</t>
  </si>
  <si>
    <t>PAYTAN</t>
  </si>
  <si>
    <t>VALERO</t>
  </si>
  <si>
    <t>MARCO CESAR</t>
  </si>
  <si>
    <t>ELLEONDORADO-23@HOTMAIL.COM</t>
  </si>
  <si>
    <t>954804410</t>
  </si>
  <si>
    <t>AV PALIAN 860</t>
  </si>
  <si>
    <t>SE SOLICITO UN RESPONSO VIP , LO CUAL NO SE CUMPLIO CON LA HORA PACTADA DEL CONTRATO</t>
  </si>
  <si>
    <t>NO ME PERMITEN DAR MANTENIMIENTO EN FORMA PARTICULAR LA LAPIDA DE MI PADRE.</t>
  </si>
  <si>
    <t>01-0000103</t>
  </si>
  <si>
    <t>40804082</t>
  </si>
  <si>
    <t>RJAS</t>
  </si>
  <si>
    <t>HUAMAN</t>
  </si>
  <si>
    <t>INES</t>
  </si>
  <si>
    <t>INESROJASH@GMAIL.COM</t>
  </si>
  <si>
    <t>948477500</t>
  </si>
  <si>
    <t>AV, INDEPENDENCIA 842 EL TAMBO</t>
  </si>
  <si>
    <t>0000002900</t>
  </si>
  <si>
    <t>COLOCAR EL NOMBRE DEL DIFUNTO CORRECTAMENTE :
 HAN PUESTO EL NOMBRE DEL DIFUNTO  PORFIRIO MANUEL ROJAS HUAMAN Y OLINDA MERCEDES HUAMAN DE ROJAS CUANDO DEBE SER  : MANUEL PORFIRIO ROJAS HUAMAN  (HNO)  MERCEDES OLINDA HUAMAN DE ROJAS  (MADRE )</t>
  </si>
  <si>
    <t>01-0000104</t>
  </si>
  <si>
    <t>41355879</t>
  </si>
  <si>
    <t>CAMAYO</t>
  </si>
  <si>
    <t>SONIA</t>
  </si>
  <si>
    <t>SONYACZ@HOTMAIL.COM</t>
  </si>
  <si>
    <t>955500128</t>
  </si>
  <si>
    <t xml:space="preserve">PROLONGACIÓN SAN FERNANDO 209  </t>
  </si>
  <si>
    <t>0005003511</t>
  </si>
  <si>
    <t>DISCONFORME POR NO HASTA AHORA NO SE PONE LA LAPIDA DE MI PADRE</t>
  </si>
  <si>
    <t xml:space="preserve">PRIMERAMENTE DAN UNA MALA INFORMACIÓN POR LO HICIMOS UN TRASLADO DE NICHO EN LA CUAL SE LE HA CANCELADO Y QUE DIJERON ENTRE 30Y 45 DÍAS  SE LE COLOCARÍA SU LAPIDA DE MI PADRE Y QUE NOS SALE DICIENDO QUE SON 60 DÍAS EL ESPACIO ESTABLECIDO YA SE HA RESPETADO LOS DÍAS QUE ESTÁN DICIENDO Y QUE SE HA VENCIDO AYER 13 DE JUNIO 2 MESES Y QUE HASTA AHORA NO LO COLOCAN Y NO HAY UNA RESPUESTA DE CUANDO SE LE COLOCARÍA PORFAVOR SE LE PIDE AMABLEMENTE QUE LE COLOCAN DE INMEDIATO , GRACIAS </t>
  </si>
  <si>
    <t>COLOCAR DE INMEDIATO SU LAPIDA DE MI PADRE YA SE HA CUMPLIDO Y RESPETADO EL ESPACIO ESTABLECIDO</t>
  </si>
  <si>
    <t>01-0000105</t>
  </si>
  <si>
    <t>20026781</t>
  </si>
  <si>
    <t>REFULIO</t>
  </si>
  <si>
    <t>REYNOSO</t>
  </si>
  <si>
    <t>AUGUSTO NILO</t>
  </si>
  <si>
    <t>REFULIOREYNOSOAUGUSTONILO@GMAI.COM</t>
  </si>
  <si>
    <t>964783714</t>
  </si>
  <si>
    <t>JIRON HIPOLITO UNANUE 221</t>
  </si>
  <si>
    <t>DESAPARICION DE FLORERO</t>
  </si>
  <si>
    <t>NO ENCONTRE EL FLORERO DEL NICHO DE MIS PADRES</t>
  </si>
  <si>
    <t>HOY 27 DE JUNIO DEL 2023</t>
  </si>
  <si>
    <t>01-0000106</t>
  </si>
  <si>
    <t>19990996</t>
  </si>
  <si>
    <t>HUACACHI</t>
  </si>
  <si>
    <t xml:space="preserve">MANUELA </t>
  </si>
  <si>
    <t>MANELAHQ@HOTMAIL.COM</t>
  </si>
  <si>
    <t>930793629</t>
  </si>
  <si>
    <t>AV. SAN CARLOS 1018</t>
  </si>
  <si>
    <t>RECLAMO POR DETERIORO DE LAPIDA ROTA(PARTIDA POR LA MITAD), SE FUE A LA ADMINISTRACIÓN A CONSULTAR Y EL SERVICIO DE LA SRTA. DE ATENCIÓN FUE MUY GROSERA, Y NO QUIZO ESCUCHAR ADUCIENDO EL DETERIORO POR LOS AÑOS TRANSCURRIDOS, ADEMÁS SOLO PASO UNA SEMANA ANTERIOR QUE VISITE Y A LA FECHA HOY SÁBADO 17 DE JUNIO, ME DI CON LA SORPRESA DE QUE ESTA ROTA, ADEMÁS NO ES LA ÚNICA LAPIDA DEL SECTOR, HAY COMO 6 LAPIDAS ROTAS TAMBIÉN, PUEDO ASUMIR QUE PASO UN VEHÍCULO Y QUE POR CASUALIDAD LO PUDO HABER ROTO, QUISIERA QUE ME PUEDAN DAR UNA EXPLICACIÓN SINCERA DE LO QUE PASO POR FAVOR.</t>
  </si>
  <si>
    <t>DARME UNA POSIBLE SOLUCIÓN O UNA EXPLICACIÓN Y SABER SI LA EMPRESA SE VA A SER CARGO DE ALGUNA MANERA, DEL PERJUICIO OCASIONADO</t>
  </si>
  <si>
    <t>01-0000107</t>
  </si>
  <si>
    <t>21079090</t>
  </si>
  <si>
    <t>FILBERTO</t>
  </si>
  <si>
    <t>JESUS ANGEL</t>
  </si>
  <si>
    <t>LPARTFGG@GMAIL.COM</t>
  </si>
  <si>
    <t>946131333</t>
  </si>
  <si>
    <t>JR. AMAUTA N° 360 URBANIZACION SIGLO XX</t>
  </si>
  <si>
    <t>0000004394</t>
  </si>
  <si>
    <t>PERSONAL DEL CEMENTERIO, NO REALIZA MANTENIMIENTO DEL NICHO</t>
  </si>
  <si>
    <t xml:space="preserve">PESE A COBRARNOS EL MANTENIMIENTO DE LOS NICHOS, NO REALIZAN LOS TRABAJOS DE MANTENIMIENTO QUE CORRESPONDE </t>
  </si>
  <si>
    <t xml:space="preserve">QUE CUMPLAN CON REALIZAR EL MANTENIMIENTO PERMANENTE DE LOS NICHOS. </t>
  </si>
  <si>
    <t>01-0000108</t>
  </si>
  <si>
    <t>43383141</t>
  </si>
  <si>
    <t>DAVILA</t>
  </si>
  <si>
    <t>VILLEGAS</t>
  </si>
  <si>
    <t>DIANA</t>
  </si>
  <si>
    <t>DIANADAVILLE2017@GMAIL.COM</t>
  </si>
  <si>
    <t>968922400</t>
  </si>
  <si>
    <t>AV SAN CARLOS 1450</t>
  </si>
  <si>
    <t>----</t>
  </si>
  <si>
    <t>RETIRO DE LAPIDA A DOS MESES DE TERMINAR L TOTALIDAD DEL PAGO, MUY LENTO EL SISTEMA DE PAGOS, NO TENER LIBRO DE RECLAMACIONES EN FISICO</t>
  </si>
  <si>
    <t>COLOCAR LA LAPIDA DE MANERA INMEDIATA, TENER UN POCO MÁS DE RESPECTO (A SOLO DOS MESES DE CANCELAR EL PAGO TOTAL), TENER MÁS AGILIDAD EN EL SISTEMA</t>
  </si>
  <si>
    <t>Jun</t>
  </si>
  <si>
    <t>01-0000109</t>
  </si>
  <si>
    <t>20036423</t>
  </si>
  <si>
    <t>CANDIOTTI</t>
  </si>
  <si>
    <t>MUNARRIZ</t>
  </si>
  <si>
    <t xml:space="preserve">CARMEN GLADYS  </t>
  </si>
  <si>
    <t>CARMEN.GCM@HOTMAIL.COM</t>
  </si>
  <si>
    <t>979450138</t>
  </si>
  <si>
    <t>PRLONGACION PIURA 817</t>
  </si>
  <si>
    <t>0000005720</t>
  </si>
  <si>
    <t>INCOMODIDAD  DE PERDIDA DE LOS FLOREROS TENER ENCUENCUTA EL COSTO Y VIGILAR MEJOR QUIEN ES LA PERSONA DE MALOS HABITOS  Y EN LA SIGUIENTE SI SIGUE LA PERDIDA TENDRA QUE REPONER EL CAMPO SANTO</t>
  </si>
  <si>
    <t xml:space="preserve">SI VUELVE A PERDER LOS FLOREROS, QUE SE REPONGA LOS FLOREROS EN MI ESPACIO. </t>
  </si>
  <si>
    <t>01-0000110</t>
  </si>
  <si>
    <t>20099644</t>
  </si>
  <si>
    <t>LANDEO</t>
  </si>
  <si>
    <t>HENRY FELIPE</t>
  </si>
  <si>
    <t>KEN_PL_8@HOTMAIL.COM</t>
  </si>
  <si>
    <t>969995488</t>
  </si>
  <si>
    <t>JR RICARDO PALMA 460</t>
  </si>
  <si>
    <t>0000009489</t>
  </si>
  <si>
    <t>MALA INFORMACIÓN Y NEGATIVA SOLUCIÓN ANTE MI PETITORIO DE CAMBIO DE TITULARIDAD POR FALLECIMIENTO DE LA TITULAR SRA: YOLANDA LANDEO VIUDA DE LEON, CUMPLIENDO CON TODOS LOS REQUISITOS NECESARIOS PONIENDONOS TRABAS EN UN REQUISITO NO INDISPENSABLE EL CUAL NOS SOLICITAN UNA CONSTANCIA DE INHUMACIÓN DE OTRO CAMPOSANTO. EL CUAL NO PODREMOS ADQUIRIRLO POR NO SER TITULAR EN DICHO CAMPOSANTO DE HUACHIPA CAMPOFE - LIMA,  YA QUE EL TITULAR ES OTRA PERSONA CON LA CUAL ESTAMOS EN CONFRONTAMIENTO JUDICIALES POR BIENES INMUEBLES LO CUAL NO PROCEDE.  ADVIRTIENDO TODO LO EXPRESADO A ESTE CAMPOSANTO NO NOS DAN SOLUCIÓN NI SALIDAS, CERRANDOSE ARBITRARIAMENTE SIN DARNOS UNA EXCEPCION A UNA SOLUCIÓN NECESARIA. RECIBIENDO UNA MALA ORIENTACION PARA PODER RESOLVER LLEGAR A UN ACUERDO POR SER CLIENTES PUNTUALES EN LOS PAGOS Y EXIGENCIAS DEL PRESENTE CONTRATO.</t>
  </si>
  <si>
    <t>MALA INFORMACIÓN Y NEGATIVA SOLUCIÓN ANTE MI PETITORIO DE CAMBIO DE TITULARIDAD POR FALLECIMIENTO DE LA TITULAR SRA: YOLANDA LANDEO VIUDA DE LEON, CUMPLIENDO CON TODOS LOS REQUISITOS NECESARIOS PONIENDONOS TRABAS EN UN REQUISITO NO INDISPENSABLE EL CUAL NOS SOLICITAN UNA CONSTANCIA DE INHUMACIÓN DE OTRO CAMPOSANTO. EL CUAL NO PODREMOS ADQUIRIRLO POR NO SER TITULAR EN DICHO CAMPOSANTO DE HUACHIPA CAMPOFE - LIMA,  YA QUE EL TITULAR ES OTRA PERSONA CON LA CUAL ESTAMOS EN CONFRONTAMIENTO JUDICIALES POR BIENES INMUEBLES LO CUAL NO PROCEDE.  ADVIRTIENDO TODO LO EXPRESADO A ESTE CAMPOSANTO NO NOS DAN SOLUCIÓN NI SALIDAS, CERRANDOSE ARBITRARIAMENTE SIN DARNOS UNA EXCEPCION A UNA SOLUCIÓN NECESARIA. RECIBIENDO UNA MALA ORIENTACION PARA PODER RESOLVER LLEGAR A UN ACUERDO POR SER CLIENTES PUNTUALES EN LOS PAGOS Y EXIGENCIAS DEL PRESENTE CONTRATO. 4PM - 20/06/23</t>
  </si>
  <si>
    <t>SOLUCION INMEDIATA PARA ASUMIR LA PRIMERA Y SEGUNDA TITULARIDAD POR EL FALLECIMIENTO DEL PRIMER TITULAR QUE REALIZO EL CONTRATO. YOLANDA LANDEO VIUDA DE LEON.</t>
  </si>
  <si>
    <t>01-0000111</t>
  </si>
  <si>
    <t>20080492</t>
  </si>
  <si>
    <t xml:space="preserve">RAMOS </t>
  </si>
  <si>
    <t xml:space="preserve">SANCHEZ </t>
  </si>
  <si>
    <t xml:space="preserve">CECILIA TANIA </t>
  </si>
  <si>
    <t>TANIACERS@HOTMAIL.COM</t>
  </si>
  <si>
    <t>964542828</t>
  </si>
  <si>
    <t>AV. JACINTO IBARRA # 680</t>
  </si>
  <si>
    <t>DISCONFORMIDAD CON LOS SERVICIOS Y ATENCIÓN DE PERSONAL.</t>
  </si>
  <si>
    <t>SEGÚN RESPONDIERON A UN RECLAMO ANTERIOR, DÓNDE ESPECIFICAN QUE SE CUENTA CON 2 FLOREROS DE PVC, Y A LA FECHA NO EXISTE TAL COSA, ES MÁS LA ÚLTIMA VEZ FUI A VISITAR LA TUMBA DE MI FAMILIAR, NO ENCONTRÉ NINGÚN FLORERO, BUSCANDO LA FORMA DE PODER PONER LAS FLORES QUE LLEVABA, ASÍ MISMO NO HAY MANTENIMIENTO DEL CRECIMIENTO DE YERBAS Y PASTOS EN EL LUGAR "CRISTO REY" , LA MOVILIDAD QUE OFRECEN SEGUN TIENEN UN HORARIO, SE ENTIENDE LOS RETRASADOS EN LOS TIEMPOS, PERO MUCHAS VECES LOS INTERVALOS SON EXAGERADOS DE 1 A 2 HORAS O MÁS O SOLO LA PREFERENCIA ES PARA EL TRASLADO DEL PERSONAL QUE TRABAJA EN EL LUGAR.</t>
  </si>
  <si>
    <t>1. SE DEBE COLOCAR 2 FLOREROS POR TUMBA, O BUSCAR LA FORMA DE ASEGURAR EL ÚNICO FLORERO QUE EXISTE, PARA NO GENERAR MALESTAR.
2. LAS ZONAS O ESPACIOS DEBEN CONTAR CON EL MISMO MANTENIMIENTO YA QUE PARECIERA SE HACE LA DIFERENCIA.
3. SI SE OFRECE LA MOVILIDAD, LOS INTERVALOS EN ESPERA NO DEBEN SER DE MUCHO TIEMPO.</t>
  </si>
  <si>
    <t>01-0000112</t>
  </si>
  <si>
    <t>19811538</t>
  </si>
  <si>
    <t>AMARO</t>
  </si>
  <si>
    <t xml:space="preserve">GIRÓN </t>
  </si>
  <si>
    <t>CLWLIA</t>
  </si>
  <si>
    <t>ELIZABETHAMAROGIRON@GMAIL.COM</t>
  </si>
  <si>
    <t>931526849</t>
  </si>
  <si>
    <t>PASAJE STO TOMAS 116</t>
  </si>
  <si>
    <t xml:space="preserve">DAÑOS MORALES Y ABUSO PARA NUESTROS SERES QUERIDOS </t>
  </si>
  <si>
    <t>DISCO FORMIDAD COM LOS SERVICIOS</t>
  </si>
  <si>
    <t>SRS QUITARON LA LAPIDA DE MI PADRE, DICEN POR IMPAGO  HABLE CON LA PERSONA ENCARGADA Y DICE Q SOLO ES UN MES, YO NO VEO RAZONABLE LA ACTUACIÓN  VUESTRA, ES COMO QUITAR LA IDENTIFICACION A UNA PERSONA, Y MI PADRE NO PUEDE DEFENDERSE, CIMO ES PIAIBLE VUESTRA ACTUACIÓN? HAY MEDIOS PARA ANTICIPAR HABLE CON LA TITULAR  Y ASEGURA,Q VOSOTROS NO SE COMUNICARON  CON ELLA, HOY ME DICEN Q ESTA SIN PAGAR UN MES Q  MSÑANA DEBE REGULARIZAR MI HERMANO, PERO ESTO NO SE PUEDE HACER  LHABER QUE DICE INDECOPI  ES UN ATROPELLO DE PARTE DE VOSOTROS, ES MÁS  MANTENIMIENTO  NO EXISTE YO TUBE K PAGAR PARA QUE LIMPIEN EL CESPED DOND ESTA MI PADRE,  Y VOSOTROS ALQUILAN ALLI  UNAS CARPAS PARA,QUE LOS FAMILIARES VAYAN PERFECTO PERO NADIE VIGILA A LOS NIÑOS QUE CORREN SOBRE LAS TUMBAS Y SAXAN FLORES, YO LO COMPROBE  DI MIS QUEJAS A UNA DE LAS SRÑORAS K ESTAN AL INGRESO, ESO NO VEIS NO VELAN POR EL DESCANSO Y X FALTA DE UN MES SACAN LA LAPIDA ESTO ES  INHUMANO EXISTEN MEDIOA PARA LOS COVROS QUE ES COSA DE VIVOS Y QUE NO AFECTEN A NUESTROS SERES QUERIDOS.  LA TITULAR ES KELLY TITO RIVADENEIRA +51 990 964 438. COMUNIQUENSE CON ELLA Y FIRA LO MISMO L N9 LE LLAMSRON NI NOTIFICARON NADA.
ESPERO VIESTRA ATENCION INMEDIATA</t>
  </si>
  <si>
    <t>01-0000113</t>
  </si>
  <si>
    <t>40018822</t>
  </si>
  <si>
    <t xml:space="preserve">BERAMENDI </t>
  </si>
  <si>
    <t>CARDENAS</t>
  </si>
  <si>
    <t>RAUL CARLOS</t>
  </si>
  <si>
    <t>BERAMENDICARDENASR@GMAIL.COM</t>
  </si>
  <si>
    <t>999997090</t>
  </si>
  <si>
    <t>AV. ARTERIAL 1222</t>
  </si>
  <si>
    <t xml:space="preserve">MALTRATO PSICOLÓGICO DEL PERSONAL DE SEGURIDAD AL USUARIO, CON PALABRAS DÉSPOTAS Y CON UNA ACTITUD AGRESIVA, POR PARTE DEL SEGURIDAD IDENTIFICADO COMO POOL SISNEROS. </t>
  </si>
  <si>
    <t xml:space="preserve">CAMBIO DEL PERSONAL O CAPACITACIÓN DE PERSONAL POR LA SEGURIDAD DEL USUARIO.  </t>
  </si>
  <si>
    <t>01-0000114</t>
  </si>
  <si>
    <t>23844909</t>
  </si>
  <si>
    <t>CABALLERO</t>
  </si>
  <si>
    <t>LEVA</t>
  </si>
  <si>
    <t xml:space="preserve">MARGOT </t>
  </si>
  <si>
    <t>ARTEMARGOT@HOTMAIL.COM</t>
  </si>
  <si>
    <t>999123310</t>
  </si>
  <si>
    <t>URBANIZACION CRUZPATA J-9</t>
  </si>
  <si>
    <t xml:space="preserve">SE CONTRATO TODO EL SERVICIO DE COMPRA DE TERRENO MAS LOS SERVICIOS FUNERARIOS EN EL AÑO 2022 , RESULTA QUE MI DIFUNTA MADRE VISITACION VIUDA DE CABALLERO ERA ASEGURADA Y FALLECE EL  22 DE JUNIO Y  PARA COBRAR EL MONTO DE SUBSIDIO QUE DA  ESSALUD NECESITAMOS EL COMPROBANTE DE PAGO CON  LA  FECHA DE SU DECESO LO CUAL SE NIEGAN A  DAR Y ME TIENEN RECLAMANDO DESDE EL 22 DE JUNIO QUE NO SE PUEDE Y QUE REGRESE  PARA HABLAR CON LA ADMINISTRADORA QUE NO TIENE HORARIO PARA ATENCIÓN AL PÚBLICO  ME PIDIERON EL NUMERO DE MI CELULAR PARA LLAMARME Y NADIE LLAMA. EL DÍA 22 PUSE EN CONOCIMIENTO QUE MI  DIFUNTA MADRE TENIA UN SEGURO. Y ME DIJERON QUE CUANDO TRAIGA EL CERTIFICADO DE DEFUNCIÓN ME IBAN A SOLUCIONAR TODO ELLO  Y HASTA AHORA NADA . QUE DEBO HACER PUES  NO MEDAN SOLUCIÓN Y CUANDO LLAMO AL FAMOSO TELÉFONO   (01) 6449366 QUE TIENEN NADIE CONTESTA </t>
  </si>
  <si>
    <t xml:space="preserve">PERSONAL INEFICIENTE QUE NO SABE  NADA Y NO SOLUCIONA NADA </t>
  </si>
  <si>
    <t xml:space="preserve">SOLUCIÓN A MI RECLAMO PUES NECESITO LA BOLETA DE PAGO POR GASTOS FUNERARIOS PARA PRESENTAR A ESSALUD </t>
  </si>
  <si>
    <t>01-0000115</t>
  </si>
  <si>
    <t>20085328</t>
  </si>
  <si>
    <t>RIVAS</t>
  </si>
  <si>
    <t>DANIEL AGGEO</t>
  </si>
  <si>
    <t>DARG1976@HOTMAIL.COM</t>
  </si>
  <si>
    <t>964435156</t>
  </si>
  <si>
    <t>AV. FERROCARRIL 2570</t>
  </si>
  <si>
    <t>FALTA DE CONTROL DE ANIMALES
SUCIEDAD CON EXCREMENTO
MALA ATENCIÓN DE LAS PERSONAS QUE ATIENDEN EN LA OFICINA</t>
  </si>
  <si>
    <t>AL IGUAL QUE VARIAS OPORTUNIDADES SE EVIDENCIA FALTA DE LIMPIEZA EN EL SECTOR SEÑOR DE LOS MILAGROS, HOY SE ENCONTRÓ EXCREMENTO DE PERRO, SE HIZO LA OBSERVACIÓN EN LA OFICINA, NOS DIJERON QUE ENVIARÍAN AL PERSONAL Y NO LO HICIERON, LUEGO NOS DIJERON QUE ENVIARÍAN PERO  NO HOY. SE EVIDENCIA POR PARTE DE LAS SEÑORITAS ENCARGADAS DE LA OFICINA QUE NO HAY DISPOSICIÓN POR ABSOLVER LOS INCONVENIENTES Y MUESTRAN SU FASTIDIO EN LA FORMA CÓMO ME HAN CONTESTADO.</t>
  </si>
  <si>
    <t xml:space="preserve">MEJORAR LA ATENCIÓN
CAPACITAR A LOS TRABAJADORES RESPECTO AL  BUEN TRATO Y DISPOSICIÓN POR SERVIR A LOS CLIENTES.
MEJORAR SU SISTEMA DE MANTENIMIENTO Y LIMPIEZA </t>
  </si>
  <si>
    <t>01-0000116</t>
  </si>
  <si>
    <t>23262206</t>
  </si>
  <si>
    <t>POMA</t>
  </si>
  <si>
    <t xml:space="preserve">ELVA </t>
  </si>
  <si>
    <t>ELVAPOMA@YAHOO.ES</t>
  </si>
  <si>
    <t>985017029</t>
  </si>
  <si>
    <t>JR. LOS ALAMOS NO 342 - PALIAN</t>
  </si>
  <si>
    <t>SEDE SAN ANTONIO - DELIMITACION DE ESPACIO</t>
  </si>
  <si>
    <t xml:space="preserve">HOY ACABO DE VERIFICAR QUE UNA MOVILIDAD DEL CAMPOSANTO CON MATERIALES DE ENTIERRO QUE SE LLEVÓ A CABO HOY EN EL CAMPOSANTO PASÓ POR LA SEPULTUTURA DE MI PADRE QUE ACABABA DE PONERLE FLORES Y QUE SE ENCUENTRA EN EL PABELLÓN SAN CARLOS  LO CUAL ME INDIGNÓ MUCHÍSIMO Y COMUNIQUÉ A LA SECRETARIA DEL CAMPOSANTO.
</t>
  </si>
  <si>
    <t>SOLICITO A LA BREVEDAD QUE SE DELIMITE EL PABELLÓN DE SAN CARLOS PARA LO QUE ESTÁ DESTINADO Y EVITAR ESTE TIPO DE INCIDENTES Y TENGAN ACCESO LOS FAMILIARES  DE LOS DIFUNTOS CON SEGURIDAD EN ESTA ZONA, ASÍ MISMO, RECOMIENDO DELIMITAR A TRAVÉS DE CERCOS O COMO CREAN CONVENIENTE LA ZONA PARA TRÁNSITO DE OTRAS PERSONAS O MOVILIDADES.</t>
  </si>
  <si>
    <t>01-0000117</t>
  </si>
  <si>
    <t>46410220</t>
  </si>
  <si>
    <t>MONAGO</t>
  </si>
  <si>
    <t>CAJAHUAMAN</t>
  </si>
  <si>
    <t>JOSEMONAGO10@GMAIL.COM</t>
  </si>
  <si>
    <t>945568735</t>
  </si>
  <si>
    <t>JR. JOSE SANTOS CHOCANO S/N</t>
  </si>
  <si>
    <t>EL DIA 02 DE JULIO 2023</t>
  </si>
  <si>
    <t>EN LA OFICINA DE ATENCION AL CLIENTE LA TRABAJADORA NESTA INGARUCA PEÑA, NO DAN UNA SOLUCION DE ANTICIPAR EL DESTINADO DE LOS ARREGLOS FLORALES MOSTRANDO UN COMPORTAMIENTO REACTIVO HACIA LOS FAMILIARES EN UN MOMENTO DE DOLOR DESTINANDO DICHOS ARREGLOS HACIA EL BOTADERO, AFECTANDO LA MORAL DE LOS FAMILIARES, POR TENER UNA DESTINO DISTINTO A LO REALIZADO POR ESPERANZA ETERNA</t>
  </si>
  <si>
    <t xml:space="preserve">SANCIONES DISCIPLINARIAS PARA DICHA TRABAJADORA </t>
  </si>
  <si>
    <t>01-0000118</t>
  </si>
  <si>
    <t>71451714</t>
  </si>
  <si>
    <t xml:space="preserve">BERNAOLA </t>
  </si>
  <si>
    <t>DIONISIO</t>
  </si>
  <si>
    <t>DANTE ERICK</t>
  </si>
  <si>
    <t>DANTEBERNAOLA218@GMAIL.COM</t>
  </si>
  <si>
    <t>954022590</t>
  </si>
  <si>
    <t>JR SAN FERNANDO 139-SAN CARLOS</t>
  </si>
  <si>
    <t>0000003176</t>
  </si>
  <si>
    <t>SE HIZO EL PAGOM RESPECTIVO DE LO ADEUDADO, POR CONCEPTO DE MANTENIMIENTO Y OTROS Y HASTA AHORA NO SE HACE LA REPOSICION DE LA LAPIDA DE LOS DIFUNTOS</t>
  </si>
  <si>
    <t>1200</t>
  </si>
  <si>
    <t>01-0000119</t>
  </si>
  <si>
    <t>20054767</t>
  </si>
  <si>
    <t>RODRIGUEZ</t>
  </si>
  <si>
    <t>TACUNAN</t>
  </si>
  <si>
    <t>JAVIER</t>
  </si>
  <si>
    <t>BICHORT2016@GMAIL.COM</t>
  </si>
  <si>
    <t>988553144</t>
  </si>
  <si>
    <t>JR. ICA N° 1256 HUANCAYO</t>
  </si>
  <si>
    <t>LA ESCALERA METALICA QUE SE ENCONTRABA EN EL PABELLON DE ABAJO CAYO INTEMPESTIVAMENTE Y POR POCO ME APLASTA AL DARLE A CONOCER ESTE HECHO AL PERSONAL NOS MANIFESTÓ QUE ESA ESCALERA NO DEBERIA ESTAR EN ESE LUGAR , LUEGO VINIERON LOS SEÑORES A RECOGER LA ESCALERA QUE ESTABA CAIDA (LA MISMA QUE SE TIENE FOTOS DEL SUCESO) AL MANIFESTARLE QUE TENGAN CUIDADO LAS SEÑORAS DAMAS QUE SE ENCONTRABAN EN EL LUGAR  SE  EMPEZARON AREIR SIN PEDIR POR LO MENOS DISCULPAS, SIENDO TESTIGOS LOS SEÑORES QUE NOS ENCONTRABMOS AHI, POR LO QUE ME PARECE UNA FALTA DE RESPETO A LA VIDA HUMANA YA QUE MI PERSON Y MI ÑOR PADRE NOS ENCONTRABAMOS EN ESE LUGAR Y GRACIAS A DIOS NO NOS ALCANZÓ LA ESCALERA Y HUBIERAMOS ESTADO HABLANDO DE OTRA HISTORIA Y SI ASI SE COMPORTAN QUE ESPERAMOS DE LA CALIDAD Y SERVICIO QUE BRINDAN.</t>
  </si>
  <si>
    <t xml:space="preserve">ESCALERA CAIDA - </t>
  </si>
  <si>
    <t>MEJOR TRATO AL CLIENTE</t>
  </si>
  <si>
    <t>01-0000120</t>
  </si>
  <si>
    <t>70040246</t>
  </si>
  <si>
    <t>ASTUHUAMAN</t>
  </si>
  <si>
    <t>CHIUYARI</t>
  </si>
  <si>
    <t>JEYSSON</t>
  </si>
  <si>
    <t>70040246@CONTINENTAL.EDU.PE</t>
  </si>
  <si>
    <t>955776417</t>
  </si>
  <si>
    <t xml:space="preserve">PSJ. AREQUIPA MZ. 10 LT.10 </t>
  </si>
  <si>
    <t>0000004149</t>
  </si>
  <si>
    <t>MAL SERVICIO DE RECOJO DE FLORES Y MALTRATO AL PROPIEDAD DE SU MAUSOLEO, YA QUE EN REITERADA VECES SE RETIRÓ LAS FLORES QUE NOSOTROS PLANTAMOS CON AUTORIZACIÓN DEL PERSONAL DE OFICINA.</t>
  </si>
  <si>
    <t xml:space="preserve">QUE SE REPONGA EL MACETERO PUESTO ES VALIOSO PARA NOSOTROS Y UN MAYOR CUIDADO EN EL RECOJO DE FLORES. </t>
  </si>
  <si>
    <t>01-0000121</t>
  </si>
  <si>
    <t>43551625</t>
  </si>
  <si>
    <t>VILCHEZ</t>
  </si>
  <si>
    <t>CLAUDIA OLIVIA</t>
  </si>
  <si>
    <t>CLAUDIA25-26@HOTMAIL.COM</t>
  </si>
  <si>
    <t>943551625</t>
  </si>
  <si>
    <t>PSAJE HORACIO GUTIERREZ N° 298</t>
  </si>
  <si>
    <t>0001001614</t>
  </si>
  <si>
    <t>MI RECLAMO SE DEBE A QUE LA INFORMACIÓN O ALCANCES QUE LOS EMPLEADOS BRINDAN  A LOS CLIENTES, NO ES IGUAL, YA QUE CADA EMPLEADO NO DAN UNA INFORMACIÓN ESTÁNDAR  UNOS PIDEN UN DOCUMENTO DIGITAL Y EL OTRO EMPLEADO DICE QUE EL DOCUMENTO QUE SE TIENE QUE PRESENTAR ES UN DOCUMENTO FÍSICO.
MI MAMÁ LA SEÑORA NERY CAMAYO ORIHUELA CUANDO REALIZO EL CONTRATO LE DIJERON QUE LOS DOCUMENTOS PODÍA ENVIARLOS AL CORREO ELECTRÓNICO DE LA EMPRESA YA QUE SE ENCUENTRA EN LA ARGENTINA; SIN EMBARGO FALLECIÓ  SU PADRE Y LE PIDIERON LOS DOCUMENTOS FÍSICOS ( CARTA PODER), CAUSANDO MALESTAR , PERDIDA DE TIEMPO Y GASTOS INNECESARIOS, YA QUE DESDE UN INICIO NOS DIJERON QUE LA CARTA PODER LO PODÍA ENVIAR DE MANERA VIRTUAL.
ASÍ MISMO LA CARTA PODER FUE VISADA EN EL CONSULADO PERUANO CON EL APOSTILLADO DE LA HAYA EL CUAL ES VALIDO A NIVEL INTERNACIONAL, SIN EMBARGO LA EMPRESA SOLICITABA QUE SEA FIRMADO POR UN NOTARIO.</t>
  </si>
  <si>
    <t>QUE SE LE RECONOZCA Y SE PROCEDA A LA DEVOLUCIÓN DE  LOS GASTOS OCASIONADOS PARA EL ENVIÓ DE DICHA DOCUMENTACIÓN, EL PAGO DL NOTARIO EN EL PAÍS DE ARGENTINA.</t>
  </si>
  <si>
    <t>01-0000122</t>
  </si>
  <si>
    <t>23261588</t>
  </si>
  <si>
    <t>CAPCHA</t>
  </si>
  <si>
    <t xml:space="preserve">OLGA </t>
  </si>
  <si>
    <t>ODUNASC@HOTMAIL.COM</t>
  </si>
  <si>
    <t>950083014</t>
  </si>
  <si>
    <t>JR. TACNA  N° 967 HUANCAYO</t>
  </si>
  <si>
    <t>0000007048</t>
  </si>
  <si>
    <t>MAUSOLEO E INSTALACIÓN DE LAPIDAS CON SUS NOMBRES.</t>
  </si>
  <si>
    <t>HASTA LA FECHA NO SE REALIZA LA INSTALACIÓN DE LOS NOMBRES EN LAS LAPIDAS QUE YA ESTÁN PAGADAS DESDE EL MES MAYO DEL AÑO EN CURSO, A PESAR QUE LA EMPRESA NOS DIJO EN 15 DÍAS HÁBILES SE REALIZARA LA INSTALACIÓN DE LO MENCIONADO, PERO HASTA LA FECHA NO EXISTE INSTALACIÓN ALGUNA.</t>
  </si>
  <si>
    <t>LA INMEDIATA INSTALACIÓN DE LO RECLAMADO YA QUE EXCEDIÓ EL LIMITE DE FECHA PROPUESTA POR LA MISMA EMPRESA, ASI MISMO UN LLAMADO DE ATENCIÓN POR ESCRITO TANTO AL PERSONAL ADMINISTRATIVO U/O OPERARIO ENCARGADO DE LA REALIZACIÓN, YA QUE EXISTE UNA DEFICIENCIA COMPLETA EN LA LABORES QUE PERJUDICA CONSTANTE A LOS CLIENTES.</t>
  </si>
  <si>
    <t>01-0000123</t>
  </si>
  <si>
    <t>45027587</t>
  </si>
  <si>
    <t>CASTAÑEDA</t>
  </si>
  <si>
    <t>GINO</t>
  </si>
  <si>
    <t>GINOCAMEZA@HOTMAIL.COM</t>
  </si>
  <si>
    <t>981629907</t>
  </si>
  <si>
    <t xml:space="preserve">PASAJE LAS RETAMAS </t>
  </si>
  <si>
    <t>0000011492</t>
  </si>
  <si>
    <t>RETENCIÓN DE SILLAS</t>
  </si>
  <si>
    <t xml:space="preserve">EL PERSONAL INSISTE EN ALQUILAR SILLAS YA QUE LAS SILLAS DE PROPIEDAD DE LOS USUARIOS FUERON RETENIDAS AL INGRESO DEL CAMPO SANTO, ESTO PORQUE EL PERSONAL DE ADMINISTRACIÓN LO DISPONE, SIN EMBARGO NO EXISTE DOCUMENTO ALGUNO QUE SEGÚN LA ADMINISTRACIÓN RESTRINGE EL INGRESO DE ESTOS. SE PIDE  LA ADMINISTRACIÓN QUE MUESTRE EL DOCUMENTO QUE ELLOS ARGUMENTAN SIN TENER RESPUESTA ALGUNA, MANIFIESTO MI INCONFORMIDAD POR EL EL ACTUAR DEL PERSONAL ADMINISTRATIVO POR ARGUMENTAR FALSOS ARGUMENTOS Y DESCONOCER LOS TÉRMINOS DE CONTRATO. SOLICITO UNA ACLARACIÓN DE LO DESCRITO YA QUE HAY PERSONAS DE LA TERCERA EDAD QUE REQUIEREN HACER USO DE LAS SILLAS Y POR TEMAS ADMINISTRATIVOS TIENEN QUE PASAR MALESTARES AL NO PODER OCUPAR LAS SILLAS  RETENIDAS </t>
  </si>
  <si>
    <t>ACLARACIÓN DE TÉRMINOS DE CONTRATO</t>
  </si>
  <si>
    <t>01-0000124</t>
  </si>
  <si>
    <t>02005534</t>
  </si>
  <si>
    <t>CARRASCO</t>
  </si>
  <si>
    <t>ANA</t>
  </si>
  <si>
    <t>CARRASCOSOTOANA0@GMAIL.COM</t>
  </si>
  <si>
    <t>962855537</t>
  </si>
  <si>
    <t>JR. GARCIA CADERON 175</t>
  </si>
  <si>
    <t xml:space="preserve">LAPIDA ROTA </t>
  </si>
  <si>
    <t xml:space="preserve">
SEÑORES ENCARGADOS DEL CAMPOSANTO ME INDIGNAN  POR LO QUE LO ROMPIERON LA LAPIDA  QUE ESTA EN SEÑOR DE LOS MILAGROS  DE LA DIFUNTA FLORENCIA SOTO SURICHAQUI Y JUSTINIANO CARRASCO SÁENZ NO ES JUSTO QUE ENTRE EN INVESTIGACIÓN POR FAVOR CASO CONTRARIO ME VERÉ OBLIGADO A DENUNCIARLOS , ME TIENEN QUE REPONER LA LAPIDA .</t>
  </si>
  <si>
    <t>CAMBIO DE LÁPIDA</t>
  </si>
  <si>
    <t>01-0000125</t>
  </si>
  <si>
    <t>47442299</t>
  </si>
  <si>
    <t>WINCHEZ</t>
  </si>
  <si>
    <t>ESCOBAR</t>
  </si>
  <si>
    <t>KAROLAYN MELANIE</t>
  </si>
  <si>
    <t>WINCHEZESCOBARKAROLAYNMELANIE@GMAIL.COM</t>
  </si>
  <si>
    <t>989971305</t>
  </si>
  <si>
    <t>AV ARICA S/N PILCOMAYO</t>
  </si>
  <si>
    <t>0000006711</t>
  </si>
  <si>
    <t xml:space="preserve">QUE EL PERSONAL DE VIGILANCIA DEL CAMPOSANTO DIK EDEMICS RUIZ SULCA  CON DNI 72697963 EL MIMO QUE CUENTA CON CARNET DE SUCAMEC DE LA EMPRESA VIPSA ANDINA  SIENDO UN REQUISITO INDISPENSABLE SE NEGO ROTUNDAMENTE A DEJARME INGRESAR AL CAMPOSANTO CON COMIDA PESE A QUE SE LE PIDO POR FAVOR, ASI MISMO SOLICITARLE EL LIBRO DE RECLAMACIONES INDICO QUE NO PODÍA POR QUE ESTABA CON LA COMIDA Y QUE SI QUERIA HACER MI QUEJA TENIA QUE DEJAR LA COMIDA, PEDÍ LLAMAR A UN ENCARGADO Y LLAMO AL SEÑOR DANIEL NAVARRO QUIEN LE SOLICITE IGUAL MANERA SE NEGO LE PEDI EL LIBRO DE RECLAMACIONES Y ME INDICO QUE NO Y LE MENCIONE QUE ME TRAJERA EL LIBRO DE RECLAMACIONES Y  DIJO QUE NO TAMPOCO QUE YA EL SEÑOR ME HABÍA EXPLICADO, IGUAL MANERA SOLICITE EL APOYO POLICIAL, Y QUE CUANDO LLEGO EL EFECTIVO POLICIAL, SI ME DEJARON INGRESAR ACOMPAÑADA PARA PODER HACER EL RECLAMO CORRESPONDIENTE, Y EN LA OFICINA PRINCIPAL LE MENCIONE QUE SI ESTABA PROHIBIDO LOS ENTIERROS CON ALGUNA COMPAÑÍA MUSICAL EL SEÑOR DANIEL INDICO QUE NECESITABA PRUEBAS ANTE LO MENCIONADO QUE SI QUERÍA MOSTRAR O QUEJARSE DEBERÍA TENER PRUEBAS, DESPUÉS DE ELLO INGRESE A LA OFICINA DONDE UNA SEÑORITA MUY AMABLE LE EXPLIQUE LO SUCEDIDO Y LA INCOMODIDAD. </t>
  </si>
  <si>
    <t xml:space="preserve">QUEJA DEL TRATO HACIA LOS USUARIOS DEL CAMPOSANTO, ASI COMO MUCHAS OTRAS QUEJAS MAS QUE NO SON SOLUCIONADOS DE MANERA ADECUADA. </t>
  </si>
  <si>
    <t xml:space="preserve">QUE AYA MAYOR TRATO DEL PERSONAL ASI A LOS USUARIOS Y QUE NO SABEN INFORMAR </t>
  </si>
  <si>
    <t>01-0000126</t>
  </si>
  <si>
    <t>20033497</t>
  </si>
  <si>
    <t>CABELLO</t>
  </si>
  <si>
    <t>LUZ DE AURORA</t>
  </si>
  <si>
    <t>MAKSASESORES@GMAIL.COM</t>
  </si>
  <si>
    <t>995410090</t>
  </si>
  <si>
    <t>PSJ. TUPAC AMARU 115 - EL TAMBO</t>
  </si>
  <si>
    <t>0000008474</t>
  </si>
  <si>
    <t>SOLICITA SILLA DE RUEDAS</t>
  </si>
  <si>
    <t>FALTA DE SILLA DE RUEDAS</t>
  </si>
  <si>
    <t>SOLICITA QUE SE HABILITE MAS SILLAS DE RUEDAS</t>
  </si>
  <si>
    <t>Cuenta de Años</t>
  </si>
  <si>
    <t>Fecha de hoy:</t>
  </si>
  <si>
    <t>Área:</t>
  </si>
  <si>
    <t>Operaciones</t>
  </si>
  <si>
    <t>F. actualizado:</t>
  </si>
  <si>
    <t>Proyecto:</t>
  </si>
  <si>
    <t>Motivo</t>
  </si>
  <si>
    <t>Indicadores de Libro de Reclamaciones Virtual</t>
  </si>
  <si>
    <t>01-0000127</t>
  </si>
  <si>
    <t>20113270</t>
  </si>
  <si>
    <t>SOLIS</t>
  </si>
  <si>
    <t>RAFAEL ANTONIO</t>
  </si>
  <si>
    <t>RASOLISS135@GMAIL.COM</t>
  </si>
  <si>
    <t>952857088</t>
  </si>
  <si>
    <t>PSJ LAS MAGNOLIAS 555</t>
  </si>
  <si>
    <t>SOY HERMANO DE LA TITULAR DE CONTRATO LOURDES EDITH SOLIS SALAZAR CON DNI 21258456, Y CREAME QUE ADEMAS DEL DOLOR DE LA ENFERMADAD DE MI HERMANA CADA VEZ QUE QUIERO PREGUNTAR DEL CONTRATO QUE YA CANCELO, YA PAGO , YA COMPRO, MI HERMANA.  A NOSOTROS LOS FAMILIARES DIRECTOS NO SE NOS INFORME DEL SERVICIO O PRODUCTO EN DETALLE QUE ELLA ADQUIRIDO, ESTO EN ARAS DE PODER PAGAR OTROS SERVICIOS ADICIONALES COMO LA MISA U OTROS QUE BRINDEN USTDES. CREAME QUE NI LA PERDIDA DE MI HERMANA ES TAN FRIO Y DOLOROSO COMO LA ATENCION DE SUS PERSONAL CON CELULAR  994374187, Y QUIERO DECIRLE A ESTA SEÑORITA A TRAVES DE USTDES QUE MI HERMANA NO VA A ESCOGER MORIRSE EN HORARIO DE OFICINA PARA QUE NOS PUEDAN ATENDER, RUEGO A DIOS NUNCA LES PASE ALGO ASI.</t>
  </si>
  <si>
    <t>01-0000128</t>
  </si>
  <si>
    <t>44162887</t>
  </si>
  <si>
    <t>ROSALES</t>
  </si>
  <si>
    <t>TORRES</t>
  </si>
  <si>
    <t>NATALY MELINA</t>
  </si>
  <si>
    <t>MELINAT5@HOTMAIL.COM</t>
  </si>
  <si>
    <t>944262348</t>
  </si>
  <si>
    <t>AV. UNIVERSITARIA S/N</t>
  </si>
  <si>
    <t>CAMBIO DE LAPIDA</t>
  </si>
  <si>
    <t>EL DIA 29/05/2023 SOLICITE EL CAMBIO DE LAPIDA POR EL CUAL REALICE UN PAGO DE S/ 340, EL PERSONAL QUE ME ATENDIO ME INDICA QUE LA FECHA DE CONFECCION DEMORA DE 30 A 45 DIAS; TRANSCURRIDO EL TIEMPO, NO SE REALIZO DICHO CAMBIO, EL DIA 15/07/2023 ME ACERCO A LAS OFICINAS DONDE ME COMENTAN QUE LA LAPIDA RECIEN ACABA E ELLEGAR Y QUE EL ECAMBIO SE REALIZARIA EL DIA DOMINGO 16 (COSA QUE TAMPOCO SE REALIAZO), REGRESO EL DIA 22/07/2013 Y SEGUIA SIN REALIZAR EL CAMBIO RESPECTIVO, ES INCOMODO PARA MI Y MI FAMILIA TENER QUE ESTAR RECURRIENDO A LAS OFICINAS POR UN SERVICIO POR EL CUAL SE PAGO CON ANTICIPACION, COMENTAR TAMBIEN QUE EL PERSONAL QUE ATIENDE DEBERIA ESTAR MEJOR INFORMADO SOBRE LOS PLAZOS DE CONFECCION DE LAS LAPIDAS,  YA QUE EN OFICINA ME INFORMAR QUE EL PLAZO ES DE 60 DIAS. AHORA PARA SOLITAR LA DEVOLUCION DE MI EFECTIVO ME COMENTE LA SEÑORITA QUE ES PREVIA EVALUACION. CONSIDERO QUE ES UNA PERDIDA DE TIEMPO ESTAR REGRESANDO CADA SEMANA POR UN SERVICIO YA PAGADO QUE ES DE PLENA RESPONSABILIDAD DE LA EMPRESA EL CUMPLIMIENTO DEL MISMO</t>
  </si>
  <si>
    <t>01-0000129</t>
  </si>
  <si>
    <t>23979461</t>
  </si>
  <si>
    <t>AGUIRRE</t>
  </si>
  <si>
    <t>EDWIN</t>
  </si>
  <si>
    <t>CONTRERASEDWIN@HOTMAIL.COM</t>
  </si>
  <si>
    <t>950244570</t>
  </si>
  <si>
    <t>UVIMA B-4</t>
  </si>
  <si>
    <t>0003001296</t>
  </si>
  <si>
    <t>LAPIDA DE NICHO</t>
  </si>
  <si>
    <t>EN EL MES ABRIL SE SEPULTO A MI FAMILIAR PERO HASTA EL MOMENTO LA PLACA NO ESTA COLOCADA</t>
  </si>
  <si>
    <t>SOLICITO COLOCAR LA PLACA EN EL TIEMPO MAS BREVE.</t>
  </si>
  <si>
    <t>01-0000130</t>
  </si>
  <si>
    <t>20100279</t>
  </si>
  <si>
    <t>GOMEZ</t>
  </si>
  <si>
    <t>ANGELA NATALY</t>
  </si>
  <si>
    <t>GONZALESGOMEANGELANATALY@GMAIL.COM</t>
  </si>
  <si>
    <t>916384280</t>
  </si>
  <si>
    <t>JR LIBERTAD 506 EL TAMBO</t>
  </si>
  <si>
    <t>RETIRO DE LA FOTO DEL NICHO</t>
  </si>
  <si>
    <t>NO ESTOY DE ACUERDO CON QUE HAYAN RETIRADO LA FOTOGRAFIA DEL NICHO DE MI MAMÁ</t>
  </si>
  <si>
    <t xml:space="preserve">ME PARECE QUE EL NICHO ES PROPIEDAD DE LOS FAMILIARES Y NO SE DEBERÍA DE RETIRAR LA FOTOGRAFÍA </t>
  </si>
  <si>
    <t>01-0000131</t>
  </si>
  <si>
    <t>20028751</t>
  </si>
  <si>
    <t>BARJA</t>
  </si>
  <si>
    <t>ISAAC</t>
  </si>
  <si>
    <t>HUAMAN_BARJA@HOTMAIL.COM</t>
  </si>
  <si>
    <t>---</t>
  </si>
  <si>
    <t>MALA INFORMACIÓN A MIS FAMILIARES Y TOMAR DATOS DE MI PERSONA SIN AUTORIZACIÓN DE PARTE DE LA SEÑORA CLEMENCIA BALLASCO, LO CUAL CREA INCOMODIDAD, DICHA ASESORA ESTA MINTIENDO AL DECIR QUE BRINDO INFORMACIÓN PORQUE CON MI PERSONA NO TUVO NINGÚN CONTACTO, Y DEBE DE TENER POR LO MENOS LA AMABILIDAD DE CONTACTARSE CONMIGO</t>
  </si>
  <si>
    <t>SÍRVASE MANIFESTAR A LA SEÑORA CLEMENCIA CONTACTARSE CON MI PERSONA Y MEJORAR SU ATENCIÓN AL CLIENTE</t>
  </si>
  <si>
    <t>01-0000132</t>
  </si>
  <si>
    <t>43110635</t>
  </si>
  <si>
    <t xml:space="preserve">UNSIHUAY </t>
  </si>
  <si>
    <t>HILARIO</t>
  </si>
  <si>
    <t>MARCO ANONIO</t>
  </si>
  <si>
    <t>INNTELSERVICIOS@GMAIL.COM</t>
  </si>
  <si>
    <t>944532453</t>
  </si>
  <si>
    <t>JR. JUNIN NRO 1137</t>
  </si>
  <si>
    <t>PROBLEMAS DE ACCESO AL CAMPO SANTO CON MI FAMILIAR</t>
  </si>
  <si>
    <t xml:space="preserve">DEACUERDO AL CONTRATO Q MENCIONAN QUE NO PUEDO ACCEDER CON MI FAMILIAR CON SU INSTRUMENTO VIOLIN DEBIDO A QUE NO ES POSIBLE XQ ESTA EN EL CONTRATO, CABE MENCIONAR QUE EN EPOCA COVID NO MENCIONARON RESPECTO A ESE TEMA LO QUE ME MENCIONA EL PERSONAL, XQ NO INFORMO SOBRE ESE TEMA DURANTE LA TOMA DEL SERVICIO. </t>
  </si>
  <si>
    <t>0</t>
  </si>
  <si>
    <t xml:space="preserve">Se realizaron la verificación pertinente, sin embargo, encontramos que usted es titular de tres contratos celebrados con nosotros, siendo dos de estos en nichos y uno en sepultura, tras realizar la verificación encontramos que los espacios de nicho de su persona no tienen desperfecto alguno, a fin de poder brindarle mayores alcances por favor bríndenos el contrato, ubicación, o nombre del beneficiario cuya lapida fue dañada a fin de verificar y brindar a la solución pertinente. </t>
  </si>
  <si>
    <t>Se realizaron la verificación pertinente y se verifico que cancelo las cuotas __pendientes, es así que se programó la reinstalación de su lapida</t>
  </si>
  <si>
    <t>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inconvenientes.Del mismo modo le recordamos que dentro del reglamento interno del camposantoadjunto, en su apartado N°48, señala: “La Administración no se hará´ responsable por la pérdida de jarrones, floreros o flores artificiales u otros similares ya que estos NO ESTÁN PERMITIDOS en el Camposanto”</t>
  </si>
  <si>
    <t>Una vez analizado su requerimiento y realizando las investigaciones pertinentes, le informamos que; de acuerdo al REGLAMENTO que forma parte del CONTRATO  firmado por su persona y documento que forma parte de su expediente; dentro de los numerales 41 a 50 de dicho documento indica que: “La lápida de mármol será entregada según modelo, tamaño, material y diseño proporcionado por el Camposanto, la cual no puede ser reemplazada por otra.”“La administración no se hará responsable por la pérdida de jarrones, floreros, flores artificiales u otros similares ya que  estos no están permitidos en el camposanto.”Lamentamos el servicio prestado, le ofrecemos nuestras más sinceras disculpas se está procediendo a tomar las medidas correctivas.</t>
  </si>
  <si>
    <t>Una vez analizado su requerimiento y realizando las investigaciones pertinentes, le informamos que, lamentamos los inconvenientes generados, sin embargo, usted puede realizar los pagos que desee en oficina siempre y cuando este pago se realice con tarjeta, si desea mayor detalle de sus pagos y fechas de pago, puede solicitarlo vía correo electrónico a través de nuestra página web.</t>
  </si>
  <si>
    <t xml:space="preserve">Una vez analizado su requerimiento y realizando las investigaciones pertinentes, le informamos que lamentamos el servicio prestado, le ofrecemos nuestras más sinceras disculpas se está procediendo a tomar las medidas correctivas. Sin embargo, es necesario reiterar que todo tramite o gestión se realiza directamente con el Primer titular. </t>
  </si>
  <si>
    <t>Se realizaron la verificación pertinente, y se procedió a la instalación inmediata , siendo así que el día de hoy se realizó la instalación de su lapida en mención.</t>
  </si>
  <si>
    <t>Una vez analizado su requerimiento y realizando las investigaciones pertinentes, le informamos que la programación de sepelio, es conforme a la disponibilidad de horario, ya que dentro de los procedimientos de apertura de espacio, armado de espacio de ceremonia , etc. Se requiere tiempo de preparación y asi evitar disconformidades durante la prestación del servicio.</t>
  </si>
  <si>
    <t xml:space="preserve">Se realizaron la verificación pertinente, sin embargo, encontramos que usted no es titular de contrato alguno, evitando así saber a qué lapida hace referencia, a fin de poder brindarle mayores alcances por favor bríndenos el contrato, ubicación, o nombre del beneficiario cuya lapida aun no este instalada a fin de verificar y brindar a la solución pertinente. </t>
  </si>
  <si>
    <t>Se realizaron la verificación pertinente, y se instaló dicha lapida el 16/06/2023.</t>
  </si>
  <si>
    <t>Una vez analizado su requerimiento y realizando las investigaciones pertinentes, le informamos que; se iniciaran los procesos de mejora requerido para el mantenimiento general del espacio de sepultura. Le informamos que lamentamos el servicio prestado, le ofrecemos nuestras más sinceras disculpas se está procediendo a tomar las medidas correctivas.</t>
  </si>
  <si>
    <t>Una vez analizado su requerimiento y realizando las investigaciones pertinentes, le informamos que, se está enviado a confeccionar nuevamente dicha lapida corrigiendo los datos observados , teniendo como tiempo de entrega 30 días , como máximo , se harán los mayores esfuerzos en tenerlo antes del plazo indicado.</t>
  </si>
  <si>
    <t>Una vez analizado su requerimiento y realizando las investigaciones pertinentes, le informamos que, su lapida fue instalada el día 16 de junio 2023.</t>
  </si>
  <si>
    <t xml:space="preserve">Una vez analizado su requerimiento y realizando las investigaciones pertinentes, le informamos que lamentamos el servicio prestado, le ofrecemos nuestras más sinceras disculpas. Sin embargo, no nos referencia algún dato que nos permita conocer cuál es el espacio afectado, a fin de ubicar el espacio y dar inicio a las investigaciones correspondientes. </t>
  </si>
  <si>
    <t>Una vez analizado su requerimiento y realizando las investigaciones pertinentes, le informamos que lamentamos el servicio prestado, le ofrecemos nuestras más sinceras disculpas. Se está procediendo a reinstalar la lápida tras ya haber sido verificada la cancelación de pagos pendientes.</t>
  </si>
  <si>
    <t>Una vez analizado su requerimiento y realizando las investigaciones pertinentes, le informamos que lamentamos el servicio prestado, le ofrecemos nuestras más sinceras disculpas se está procediendo a tomar las medidas correctivas. 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t>
  </si>
  <si>
    <t>Una vez analizado su requerimiento y realizando las investigaciones pertinentes, le informamos que para la sucesión de titularidad se requiere la constancia de inhumación a fin de validar la sucesión requerida. No se puede proceder con su solicitud sin la documentación solicitada.</t>
  </si>
  <si>
    <t>Una vez analizado su requerimiento y realizando las investigaciones pertinentes, le informamos que lamentamos el servicio prestado, le ofrecemos nuestras más sinceras disculpas se está procediendo a tomar las medidas correctivas. Sin embargo, se hace de conocimiento que:• Los floreros son instalados después del uso del espacio • Se realizará la coordinación a fin de brindar un mejor mantenimiento de la plataforma en mención. • El servicio de traslado es un servicio adicional gratuito que se presta en intervalos de 30 a 45 minutos , a excepción del horario de almuerzo, donde la espera puede ser mayor.</t>
  </si>
  <si>
    <t>Una vez analizado su requerimiento y realizando las investigaciones pertinentes, le informamos que lamentamos el servicio prestado, le ofrecemos nuestras más sinceras disculpas se está procediendo a tomar las medidas correctivas. Sin embargo se recuerda que nosotros trasladamos toda información a través de los medios oficiales facilitados por el titular, sean estos número telefónico , correo electrónico y dirección domiciliario , de existir alguna modificación en alguno de estos datos , se recomienda proceder con la actualización de datos.</t>
  </si>
  <si>
    <t>"Una vez analizado su requerimiento y realizando las investigaciones pertinentes, le informamos que lamentamos el servicio prestado, le ofrecemos nuestras más sinceras disculpas se está procediendo a tomar las medidas correctivas. Puede acercarse a oficinas y presentar la solicitud escrita."</t>
  </si>
  <si>
    <t>"Una vez analizado su requerimiento y realizando las investigaciones pertinentes, le informamos que lamentamos el servicio prestado, le ofrecemos nuestras más sinceras disculpas se está procediendo a tomar las medidas correctivas. Ya se programó la reinstalación de su lapida en mención, la misma que en las próximas horas se encontrara en su espacio."</t>
  </si>
  <si>
    <t>"Una vez analizado su requerimiento y realizando las investigaciones pertinentes, le informamos que lamentamos el servicio prestado, le ofrecemos nuestras más sinceras disculpas se está procediendo a tomar las medidas correctivas. Se extiende las disculpas del caso por la demora , la lápida en mención será entregada en no más de 30 días."</t>
  </si>
  <si>
    <t>"“El Reglamento Interno de ESPERANZA ETERNA que se adjunta al presente contrato, ha sido aprobado administrativamente y se incorpora automáticamente a éste, formando parte integrante del mismo. Cualquier modificación, parcial o total al Reglamento Interno de ESPERANZA ETERNA que sea posterior a la firma de este contrato y que sea aprobada por la autoridad correspondiente, surtirá efectos en forma inmediata, incluso para EL TITULAR que con anterioridad a dicha modificación haya celebrado el contrato de CDDUU de Uso Permanente. Los cambios en el Reglamento Interno de ESPERANZA ETERNA no podrán afectar los derechos esenciales que este contrato reconoce a EL TITULAR ni importarán incremento de la contraprestación pactada.” Es así que dentro de este reglamento interno no se encuentra permitido el ingreso de objetos como mesas y demás, sin embargo si usted tiene un familiar que requiere apoyo para movilizarse  , puede solicitar la silla de ruedas en el ingreso , el cual se le entregara de manera gratuita , para su comodidad y el de sus familiares."</t>
  </si>
  <si>
    <t>"Una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 Sin embargo de manera excepcional se solicitó una nueva lapida , a fin de evitarle mayores inconvenientes. "</t>
  </si>
  <si>
    <t>"Una vez analizado su requerimiento y realizando las investigaciones pertinentes, le informamos que lamentamos el servicio prestado, le ofrecemos nuestras más sinceras disculpas se está procediendo a tomar las medidas correctivas. Así también le informamos que toda información correspondiente al contrato celebrado con nosotros, se entrega a la titular, de la misma manera se informa que la contratación del servicio adicional como misa o responso, no está sujeto a que sea el titular quien lo contrata. Del mismo modo si usted tiene contratado un paquete funerario con nosotros, puede llamar en cualquier horario al número de funeraria 994 840 963 , a través de ese numero de celular se le brindara el soporte para poder disponer de su beneficiario."</t>
  </si>
  <si>
    <t>"Una vez analizado su requerimiento y realizando las investigaciones pertinentes, le informamos que lamentamos el servicio prestado, le ofrecemos nuestras más sinceras disculpas se está procediendo a tomar las medidas correctivas. Se extiende las disculpas del caso por la demora, la lápida en mención ya fue instalada."</t>
  </si>
  <si>
    <t>Una vez analizado su requerimiento y realizando las investigaciones pertinentes, le informamos que lamentamos el servicio prestado, le ofrecemos nuestras más sinceras disculpas se está procediendo a tomar las medidas correctivas. Se extiende las disculpas del caso por la demora, la lápida será instalada en tiempo más breve.</t>
  </si>
  <si>
    <t>Una vez analizado su requerimiento y realizando las investigaciones pertinentes, le informamos que de acuerdo al reglamento interno que forma parte del contrato que fue firmado por el titular del espacio de sepultura, el apartado numero 90 refiere lo siguiente: “El Reglamento Interno de ESPERANZA ETERNA que se adjunta al presente contrato, ha sido aprobado administrativamente y se incorpora automáticamente a éste, formando parte integrante del mismo. Cualquier modificación, parcial o total al Reglamento Interno de ESPERANZA ETERNA que sea posterior a la firma de este contrato y que sea aprobada por la autoridad correspondiente, surtirá efectos en forma inmediata, incluso para EL TITULAR que con anterioridad a dicha modificación haya celebrado el contrato de CDDUU de Uso Permanente. Los cambios en el Reglamento Interno de ESPERANZA ETERNA no podrán afectar los derechos esenciales que este contrato reconoce a EL TITULAR ni importarán incremento de la contraprestación pactada.” Es así que dentro de este reglamento interno en su apartado número 49 refiere: “No está permitido colocar fotografías, sticker y otros, pues dañan la lápida, de realizarlo, la lápida pierde la garantía que proporciona el camposanto, deberá el cliente, asumir el costo de una nueva lápida, pues esta será retirada.”</t>
  </si>
  <si>
    <t>Una vez analizado su requerimiento y realizando las investigaciones pertinentes, le informamos que de acuerdo al reglamento interno que forma parte del contrato que fue firmado por el titular del espacio de sepultura, el apartado numero 90 refiere lo siguiente: “El Reglamento Interno de ESPERANZA ETERNA que se adjunta al presente contrato, ha sido aprobado administrativamente y se incorpora automáticamente a éste, formando parte integrante del mismo. Cualquier modificación, parcial o total al Reglamento Interno de ESPERANZA ETERNA que sea posterior a la firma de este contrato y que sea aprobada por la autoridad correspondiente, surtirá efectos en forma inmediata, incluso para EL TITULAR que con anterioridad a dicha modificación haya celebrado el contrato de CDDUU de Uso Permanente. Los cambios en el Reglamento Interno de ESPERANZA ETERNA no podrán afectar los derechos esenciales que este contrato reconoce a EL TITULAR ni importarán incremento de la contraprestación pactada.” Es así que dentro de este reglamento interno en su apartado número 10 refiere: “Están prohibidos los acompañamientos musicales, las danzas y bailes dentro del camposanto por respeto a los visitantes en duelo.”</t>
  </si>
  <si>
    <t>Prueba</t>
  </si>
  <si>
    <t>Una vez analizado su requerimiento y realizando las investigaciones pertinentes, le informamos que, se procurara reparar el florero con soldadura en frio , de no tener una reparación satisfactoria se procederá a cambiar por un florero nuevo , respecto al retiro de las flores , se informa que como parte de nuestros procedimientos de limpieza , cada viernes o jueves de acuerdo a programación se realiza el retiro de flores , es así que durante este procedimiento sus flores pueden haber sido retiradas , sin embargo se hará llegar la observación al área correspondiente a fin de tener mayor cuidado con sus flores.</t>
  </si>
  <si>
    <t>Una vez analizado su requerimiento y realizando las investigaciones pertinentes, le informamos que se está realizando la coordinación requerida a fin de corregir los datos grabado en su lapida. Sin embargo, con respecto al dinero en mención es necesario señalar que dicha transacción no fue realizada con nosotros ya que frente todo dinero entregado a nosotros se hace entrega de un comprobante de pago, siendo que en este caso la transacción fue realizada con un tercero, quien deberá asumir dicho monto, mas no nosotros como empresa.</t>
  </si>
  <si>
    <t>Una vez analizado su requerimiento y realizando las investigaciones pertinentes, le informamos que lamentamos el servicio prestado, le ofrecemos nuestras más sinceras disculpas se está procediendo a tomar las medidas correctivas.Así también se le informa que la disponibilidad de horario es acorde a las reservas previas , de existir un servicio previamente contratado el horario elegido no puede ser modificado.</t>
  </si>
  <si>
    <t>01-0000133</t>
  </si>
  <si>
    <t>00000000</t>
  </si>
  <si>
    <t>PRUEBA@PRUEBA</t>
  </si>
  <si>
    <t>999999999</t>
  </si>
  <si>
    <t>01-0000134</t>
  </si>
  <si>
    <t>46384955</t>
  </si>
  <si>
    <t>MENDEZ</t>
  </si>
  <si>
    <t>LUCIA</t>
  </si>
  <si>
    <t>LUMR309@GMAIL.COM</t>
  </si>
  <si>
    <t>979043957</t>
  </si>
  <si>
    <t>PASAJE NAVARRO N°215 EL TAMBO</t>
  </si>
  <si>
    <t>RECLAMO ES POR QUE EN EL PABELLÓN 16 DONDE SE ENCUENTRA MI SEÑORA MADRE QUE FALLECIÓ EL 04 DE JUNIO EL 2023, EN EL CUAL PRIMERO ESTABA MAL SELLADO SU LAPIDA ( SE ENCONTRO CON MOSCAS Y OLIENDO ) QUE CON RECLAMOS CONSTANTES A LA OFICINA SE REALIZO EL ARREGLO, POSTERIOR QUE EL JARRÓN DE FLORES ESTA DETERIORADO SE ENCUENTRA CHORREANDO AGUA EL CUAL SE SOLICITO EL 18 DE JULIO Y HASTA EL MOMENTO NO LLEGA, AHORA EL PERSONAL DE LIMPIEZA VIENE RETIRANDO LAS FLORES A LOS TRES DÍAS DE DEJADO LAS FLORES  FUE REPORTADO A LA OFICINA PRINCIPAL EL CUAL SE LE ENVIÓ FOTOS DONDE CONSTA EL ECHO , SIN EMBARGO MENCIONAN QUE NO HAY PERSONAL SUPERVISOR DE LIMPIEZA QUE SON VARIOS TRABAJADORES QUE NO SABRÍAN QUIEN RETIRA LAS FLORES SIN SIQUIERA ESTAR EN MAL ESTADO ( SECOS) , LA INCOMODIDAD ES QUE COMO ESTA ALCANCE LAS FLORES DEL PERSONAL DE  LIMPIEZA  LE ES DE FÁCIL ACCESO Y LO RETIRAN SIN NI SIQUIERA VER QUE SE ENCUENTRA LAS FLORES EN BUEN ESTADO, CADA 3 DÍAS TENEMOS QUE ESTAR YENDO PARA PONER FLORES ,  POR QUE NO REALIZAN LO MISMO CON LOS NICHOS SUPERIORES COMO NO ES DE ACCESO FÁCIL LO DEJAN AHÍ SECANDO, PIDO QUE POR FAVOR TOME ASUNTO DE ESTE ECHO QUE YA DESDE EL MOMENTO QUE SE UTILIZO EL NICHO ESTA PASANDO , PIDO ASIGNAR A UN RESPONSABLE QUE REALICE EL MONITOREO YA QUE EN LA OFICINA NO SABEN DAR NINGUNA SOLUCIÓN DESCONOCEN EN SU TOTALIDAD DE QUIENES SON LOS SUPERVISORES Y/0 RESPONSABLES, DEBERÍAN POR LO MENOS DEJAR QUE SEQUE LAS FLORES, AHORA ESE JARRÓN EN MAL ESTADO SEGUIMOS ESPERANDO LA RESPUESTA, ESPERANDO SU PRONTA RESPUESTA ME DESPIDO.</t>
  </si>
  <si>
    <t>PIDO ASIGNAR A UN RESPONSABLE QUE REALICE EL MONITOREO YA QUE EN LA OFICINA NO SABEN DAR NINGUNA SOLUCIÓN DESCONOCEN EN SU TOTALIDAD DE QUIENES SON LOS SUPERVISORES Y/0 RESPONSABLES, DEBERÍAN POR LO MENOS DEJAR QUE SEQUE LAS FLORES PARA NO ESTAR CAMBIANDO CADA TRES DIAS , AHORA ESE JARRÓN EN MAL ESTADO SEGUIMOS ESPERANDO LA RESPUESTA, ESPERANDO SU PRONTA RESPUESTA ME DESPIDO.</t>
  </si>
  <si>
    <t>01-0000135</t>
  </si>
  <si>
    <t>47023680</t>
  </si>
  <si>
    <t>ALVA</t>
  </si>
  <si>
    <t>TELLO</t>
  </si>
  <si>
    <t>JOHNNY</t>
  </si>
  <si>
    <t>JEALTE31@GMAIL.COM</t>
  </si>
  <si>
    <t>961143753</t>
  </si>
  <si>
    <t>CL ROOSVELT 1035</t>
  </si>
  <si>
    <t>0006001746</t>
  </si>
  <si>
    <t>EL DÍA 02 DE AGOSTO ME ACERQUE A LA OFICINA PARA GENERAR LA COMPRA DE UN SERVICIO FUNERARIO, EL CUAL FUI ATENDIDO POR EL SR. RONY BECERRA, ME PRESENTO LA PROFORMA Y ACEPTÉ, DESPUÉS LE CONSULTE SOBRE QUE TRAMITE SE TENIA QUE REALIZAR YA QUE MI FAMILIA HABÍA FALLECIDO EL DÍA LUNES 01 Y TENÍAMOS PENSADO ENTERRARLA EL DÍA VIERNES 04 DE AGOSTO, EL SR. RONY EN MENCIÓN ME COMENTÓ QUE TENÍA QUE SACAR UN PERMISO EN GERESA PARA NO TENER NINGÚN INCONVENIENTE, EL SR. RONY MUY AMABLE SE OFRECIÓ A REALIZAR EL TRAMITE YA QUE DECÍA TENER CONOCIDOS EN DICHA ENTIDAD Y EL TRAMITE SERÍA MUCHO MÁS FÁCIL Y RÁPIDO, ACCEDÍ Y LE ENTREGUÉ LA SUMA DE 68.00 SOLES PARA EL TRAMITE Y 22.00 SOLES PARA PASAJES, PARA EL DÍA DEL ENTIERRO LA LÁPIDA TENIA LA FECHA DE FALLECIDO EL DÍA 02 DE AGOSTO, ME ACERQUE AL MAESTRO DE CEREMONIA Y EL ME COMENTÓ QUE ELLOS SE RIGEN BAJO LOS DOCUMENTOS QUE ENVÍAN DE OFICINA HACIA EL CAMPOSANTO, AL VER EL ACTA DE DEFUNCIÓN QUE ME ENSEÑO SE LOGRA VER QUE FUE ADULTERADO TANTO LA FECHA Y HORA DE FALLECIDO YA QUE NO CONCUERDA CON EL ACTA ORIGINAL, HASTA LA FECHA MIÉRCOLES 09 DE AGOSTO NO TENGO NINGUNA RESPUESTA POR PARTE DEL CAMPOSANTO SOBRE EL RECLAMO QUE SE GENERÓ EN OFICINA Y LA DEVOLUCIÓN DEL DINERO.</t>
  </si>
  <si>
    <t>EL DÍA 02 DE AGOSTO ME ACERQUE A LA OFICINA PARA GENERAR LA COMPRA DE UN SERVICIO FUNERARIO, EL CUAL FUI ATENDIDO POR EL SR. RONY BECERRA, ME PRESENTO LA PROFORMA Y ACEPTÉ, DESPUÉS LE CONSULTE SOBRE QUE TRAMITE SE TENIA QUE REALIZAR YA QUE MI FAMILIA HABÍA FALLECIDO EL DÍA LUNES 01 Y TENÍAMOS PENSADO ENTERRARLA EL DÍA VIERNES 04 DE AGOSTO, EL SR. RONY EN MENCIÓN ME COMENTÓ QUE TENÍA QUE SACAR UN PERMISO EN GERESA PARA NO TENER NINGÚN INCONVENIENTE, EL SR. RONY MUY AMABLE SE OFRECIÓ A REALIZAR EL TRAMITE YA QUE DECÍA TENER CONOCIDOS EN DICHA ENTIDAD Y EL TRAMITE SERÍA MUCHO MÁS FÁCIL Y RÁPIDO, ACCEDÍ Y LE ENTREGUÉ LA SUMA DE 68.00 SOLES PARA EL TRAMITE Y 22.00 SOLES PARA PASAJES, PARA EL DÍA DEL ENTIERRO LA LÁPIDA TENIA LA FECHA DE FALLECIDO EL DÍA 02 DE AGOSTO, ME ACERQUE AL MAESTRO DE CEREMONIA Y EL ME COMENTÓ QUE ELLOS SE RIGEN BAJO LOS DOCUMENTOS QUE ENVÍAN DE OFICINA HACIA EL CAMPOSANTO, AL VER EL ACTA DE DEFUNCIÓN QUE ME ENSEÑO SE LOGRA VER QUE FUE ADULTERADO TANTO LA FECHA Y HORA DE FALLECIDO YA QUE NO CONCUERDA CON EL ACTA ORIGINAL, HASTA LA FECHA MIÉRCOLES 09 DE AGOSTO NO TENGO NINGUNA RESPUESTA POR PARTE DEL CAMPOSANTO SOBRE EL RECLAMO QUE SE GENERÓ EN OFICINA Y LA DEVOLUCIÓN DEL DINERO</t>
  </si>
  <si>
    <t>LA DEVOLUCIÓN DEL DINERO Y LA CORRECCIÓN DE LA LÁPIDA SEGÚN ACTA DE DEFUNCIÓN.</t>
  </si>
  <si>
    <t>01-0000136</t>
  </si>
  <si>
    <t>46458519</t>
  </si>
  <si>
    <t xml:space="preserve">CARDENAS </t>
  </si>
  <si>
    <t xml:space="preserve">SANTIVAÑEZ </t>
  </si>
  <si>
    <t xml:space="preserve">GLORIA ALEJANDRA </t>
  </si>
  <si>
    <t>SYMAI12GLO25@HOTMAIL.COM</t>
  </si>
  <si>
    <t>925028972</t>
  </si>
  <si>
    <t>JUNÍN 368</t>
  </si>
  <si>
    <t>MALOS CONDUCTORES</t>
  </si>
  <si>
    <t xml:space="preserve">EL CONDUCTOR VÍCTOR SIERRA SE NEGÓ A BAJARME  DICIÉNDOME QUE NO SALIA PASARON 5MIN Y SUBIERON MÁS PERSONAS Y BAJARON, ESTANDO YO CON MI BEBE DE UN AÑO TENGO Q SEGUIR ESPERANDO Y LOS HORARIOS ESTABLECIDOS DE SUBIDA Y BAJADA NO SE CUMPLEN. </t>
  </si>
  <si>
    <t xml:space="preserve">QUE SE CUMPLAN LOS HORARIOS DE SUBIDA Y BAJADA. </t>
  </si>
  <si>
    <t>01-0000137</t>
  </si>
  <si>
    <t>20070087</t>
  </si>
  <si>
    <t>SIERRA</t>
  </si>
  <si>
    <t>CAPUCHO</t>
  </si>
  <si>
    <t>FLOR BLANCA</t>
  </si>
  <si>
    <t>BI2003SIER@HOTMAIL.COM</t>
  </si>
  <si>
    <t>934944474</t>
  </si>
  <si>
    <t>PSJE SANTA CLARA  N 210 SA CARLOS HUANCAYO</t>
  </si>
  <si>
    <t>0001001784</t>
  </si>
  <si>
    <t xml:space="preserve">HACIENDO USO DE  MI CONTRATO COMO USUARIA Y CN EL PAGO DEL TOTAL DE LA CUENTA NO ME DAN SOLUCION AL SEPARACION SOLO DE  LA MISA YA QUE YO HARE USO ESTE MES MAS COMPRENSION </t>
  </si>
  <si>
    <t>POR CONCEPTO N DEJARME SEPARAR LA MISA YA CANCELADO EL ESPACIO</t>
  </si>
  <si>
    <t xml:space="preserve">POR FAVOR TENER EN CUENTA  EL PEDIDO </t>
  </si>
  <si>
    <t>01-0000138</t>
  </si>
  <si>
    <t>23208631</t>
  </si>
  <si>
    <t>LOLI</t>
  </si>
  <si>
    <t>JOSE DAVID</t>
  </si>
  <si>
    <t>JOSE1411@GMAIL.COM</t>
  </si>
  <si>
    <t>995984220</t>
  </si>
  <si>
    <t>JOSE MARIA ARGUEDAS MZ LOT 20 - URB AMAUTA</t>
  </si>
  <si>
    <t>0000009857</t>
  </si>
  <si>
    <t>RECLAMOS DE PERDIDA DE FLORES</t>
  </si>
  <si>
    <t>POR EALTA DE CUIDADO DE LAS FLORES QUE SE COLOCARON EL DÍA DOMINGO 20 DE AGOSTO (PERDIDA) ME APERSONEEL DÍA 23 Y NO ESTABAN LAS FLORES</t>
  </si>
  <si>
    <t>SOLICITO MAS CUIDADO Y VIGILANCIA EN EL CAMPO SANTO COM RESPECTO A LAS FLORES PARA EVITAR SU PERDIDA. QUE REALICEN RONDAS DE VIGILANCIA.</t>
  </si>
  <si>
    <t>01-0000139</t>
  </si>
  <si>
    <t>45007217</t>
  </si>
  <si>
    <t xml:space="preserve">VICTORIA </t>
  </si>
  <si>
    <t>GAONA</t>
  </si>
  <si>
    <t xml:space="preserve">KATHERINE </t>
  </si>
  <si>
    <t>KVICTORIA@CONTINENTAL.EDU.PE</t>
  </si>
  <si>
    <t>969784997</t>
  </si>
  <si>
    <t xml:space="preserve">JR. BOLDO 240 URB AMELIA OYAGUE </t>
  </si>
  <si>
    <t>0000008854</t>
  </si>
  <si>
    <t xml:space="preserve">SERVICIO DE DERECHO DE USO PERPETUO DE SEPULTURA </t>
  </si>
  <si>
    <t xml:space="preserve">EL DÍA MIÉRCOLES 30 DE AGOSTO APROXIMADAMENTE A LAS 5:10 PM EL PERSONAL DE VIGILANCIA DE LA PUERTA PRINCIPAL DEL CEMENTERIO ESPERANZA ETERNA (JR. JOSÉ OLAYA 8000 SAN ANTONIO) NO NOS DEJÓ INGRESAR A LAS INSTALACIONES DEL CEMENTERIO INDICANDO QUE EL HORARIO DE ATENCIÓN ERA DE 8:30 A 5:00 PM, DEJÓ INGRESAR A MI HERMANA PORQUE LLEVABA LAS FLORES EN LA MANO Y LE SUPLICAMOS QUE DEJARA INGRESAR TAMBIÉN A MI MADRE QUE ES UNA PERSONA MAYOR DE 65 AÑOS Y ADEMÁS ES HIPERTENSA, SE NEGÓ Y LE RECLAMAMOS QUÉ EL HORARIO NO SE ENCUENTRA VISIBLE EN NINGÚN LADO DE LAS PUERTAS DE INGRESO Y EL PERSONAL DE VIGILANCIA NOS RESPONDIÓ LEVANTANDO LA VOZ DE FORMA MALCRIADA, INDIFERENTE, PREPOTENTE, OFUSCADO Y BURLANDOSE DESCARADAMENTE INDICÁNDONOS QUÉ NOS FUÉRAMOS DE AHÍ Y QUE REVISEMOS LA PÁGINA WEB QUÉ AHÍ ESTABA LA INDICACIÓN DEL HORARIO. LE PEDIMOS QUE NOS MUESTRE SU IDENTIFICACIÓN Y LO HIZO 
BURLANDOSE Y GIRANDO DE FORMA INMEDIATA, Y NO PUDIMOS ANOTAR NI TOMAR NINGUNA FOTOGRAFÍA DE SUS DATOS, ESTÁ DENTRO DE NUESTRO DERECHO PEDIR SU IDENTIFICACIÓN Y NO LO HIZO. </t>
  </si>
  <si>
    <t xml:space="preserve">IDENTIFICACIÓN Y SANCIÓN O DESPIDO AL PERSONAL </t>
  </si>
  <si>
    <t>01-0000140</t>
  </si>
  <si>
    <t>19847681</t>
  </si>
  <si>
    <t xml:space="preserve">LAZO </t>
  </si>
  <si>
    <t>CAMPOSANO</t>
  </si>
  <si>
    <t>GLADIS LIDA</t>
  </si>
  <si>
    <t>GLLC0806@YAHOO.ES</t>
  </si>
  <si>
    <t>977737538</t>
  </si>
  <si>
    <t>JR. SANTA MARIANA DE PARDES N° 128  - DPTO. 504</t>
  </si>
  <si>
    <t>0001002057</t>
  </si>
  <si>
    <t xml:space="preserve">MALA ASESORÍA EN LAS GESTIONES (SOLICITAR DOCUMENTOS QUE REQUIEREN TRAMITES EN OTRAS ENTIDADES SIN LA DEBIDA ORIENTACIÓN, FIJAR  HORA Y LUGAR SIN CONSULTAR, ENTRE OTROS) 
MALA ORGANIZACIÓN (SE CONTACTO AL MAESTRO DE CEREMONIA A ÚLTIMO MOMENTO, LO QUE DEVINO EN IMPROVISACIÓN EN EL DESARROLLO DEL ACTO PROTOCOLAR, CON 15 MINUTOS DE TIEMPO, LO CUAL CONSIDERAMOS EXTREMADAMENTE POCO TIEMPO).
INFORMACIÓN INADECUADA (NOS SOLICITAN DOS TESTIGOS PARA PRESENCIAR LA CREMACIÓN Y LUEGO SEÑALAN QUE NO ES ASÍ)
AMBIENTES INADECUADOS (SE INDICA UN ESPACIO PARA 20 PERSONAS, PRO EL AMBIENTE ES DE ACUERDO A SU AMBIENTACIÓN PARA NO MÁS DE 10 PERSONAS)
</t>
  </si>
  <si>
    <t>RECLAMO POR EL MAL SERVICIO, MALA ORGANIZACIÓN Y AMBIENTES INADECUADOS)</t>
  </si>
  <si>
    <t>MEJORAMIENTO EN EL SERVICIO Y COMPENSACIÓN A LOS DEUDOS POR LA DISCONFORMIDAD Y MALESTAR OCASIONADO</t>
  </si>
  <si>
    <t>01-0000141</t>
  </si>
  <si>
    <t>45560309</t>
  </si>
  <si>
    <t>RIOS</t>
  </si>
  <si>
    <t xml:space="preserve">FABRIZZIO </t>
  </si>
  <si>
    <t>FRIOS@OBREXPERU.COM</t>
  </si>
  <si>
    <t>979408183</t>
  </si>
  <si>
    <t>AV. 13 DE NOVIEMBRE 1125</t>
  </si>
  <si>
    <t xml:space="preserve">SOLICITUD DE MANTENIMIENTO POR FUERA DE LAPIDA E INGRESO DE CARPA DE 2X2 DENTRO DEL RANGO DE 30 MIN EN EL CAMPOSANTO </t>
  </si>
  <si>
    <t>NO PERMITEN QUE EL CLIENTE REALICE EL MANTENIMIENTO DE LA LAPIDA FUERA DEL CAMPOSANTO YA QUE ACÁ MISMO BRINDAN ESE SERVICIO DE PÉSIMA CALIDAD , DESDE LA ATENCIÓN HASTA EL SERVICIO QUE REALIZAN YA QUE TODO ES LUCRATIVO , SE QUISO TAMBIÉN INGRESAR UNA CARPA DE 2X2 LA CUAL ES ARMABLE Y NO NECESITA DE NINGÚN ANCLAJE PERO MENCIONAN QUE ESTA EN EL CONTRATO QUE TAMPOCO SE PUEDE INGRESAR Y SI QUEREMOS UTILIZAR DEBERÍA SER LA CARPA DEL CAMPOSANTO EL CUAL TIENE UN VALOR DE S/50 SOLES , SE SOLICITA SE BRINDE LA INFORMACIÓN SI HAY UN COMUNICADO DONDE MENCIONAN QUE YA NO SE PERMITE DICHOS INGRESOS Y/O SALIDA PARA MANTENIMIENTO Y NO CUENTAN A LA MANO CON DICHA INFORMACIÓN MENCIONANDO QUE TODO ESTA EN EL CONTRATO .</t>
  </si>
  <si>
    <t>Suma de Importe
Reclamado</t>
  </si>
  <si>
    <t>01-0000142</t>
  </si>
  <si>
    <t>73955379</t>
  </si>
  <si>
    <t>ROMERO</t>
  </si>
  <si>
    <t>JIM WILLIAM</t>
  </si>
  <si>
    <t>JIMROMERO23@ICLOUD.COM</t>
  </si>
  <si>
    <t>901864005</t>
  </si>
  <si>
    <t>CALLE REAL 517 - OFICINA 404</t>
  </si>
  <si>
    <t>SERVICIO DE SEPULTURA</t>
  </si>
  <si>
    <t>SIENDO LAS 12HRS DEL DÍA 8 DE SEPTIEMBRE DEL 2023 RECIBÍ UNA LLAMADA DE UN AGENTE DE COBRANZA DEL GRUPO MUYA SAC, REFIRIENDO QUE SE HABÍA VENCIDO UNA CUOTA DEL SERVICIO DE SEPULTURA QUE SE TIENE A NOMBRE DEL BENEFICIARIO NICANOR GENARO ROMERO RIBBECK.; FIGURA NOMBRE DEL CONTRATO YESENIA RUBÍ LOZANO GONZALES.
LA SRTA. QUIEN REALIZA LA LLAMADA SE IDENTIFICA CON EL NOMBRE DE GABRIELA, MÁS NO BRINDA SU APELLIDO;  SEÑALANDO QUE SI NO SE HACE EL PAGO ANTES DE QUE FINALICE EL DÍA SE RETIRARÁ LA LÁPIDA; HACER ÉNFASIS EN LA ACTITUD DÉSPOTA Y ALTANERA DEL PERSONAL.
CONSIDERANDO QUE, EN EL CONTRATO NO SEÑALA EL RETIRO DE LA LÁPIDA POR UNA CUOTA VENCIDA; DEL MISMO MODO, SOLO HACE REFERENCIA A "RESOLUCIÓN" DEL CONTRATO CUANDO SE INCUMPLIESE EL PAGO DE 03 CUOTAS. ASÍ PUES, LA IDENTIFICADA COMO GABRIELA DE FORMA AMENAZANTE REALIZA EL COBRO DE UNA FORMA IRRESPETUOSA Y ABUSIVA.</t>
  </si>
  <si>
    <t>SOLICITO SE SANCIONE A LA ENTIDAD CON LO MÁXIMO ESTABLECIDO POR LEY, DADO QUE, REALIZA UNA FORMA MATONEZCA Y AGRESIVA AL MOMENTO DE REALIZAR EL COBRO.</t>
  </si>
  <si>
    <t>01-0000143</t>
  </si>
  <si>
    <t>44736200</t>
  </si>
  <si>
    <t>DIAZ</t>
  </si>
  <si>
    <t>MADELEINE KEITH</t>
  </si>
  <si>
    <t>KEITHDALAIA1234@HOTMAIL.COM</t>
  </si>
  <si>
    <t>JR. NAZCA 180</t>
  </si>
  <si>
    <t xml:space="preserve">SIENDO LAS 1Y15  DEL DÍA 9 DE OCTUBRE DEL 2023 OBSERVAND QUE NO ES LA PRIMERA VEZ QUE LAS PERSNAS QUE CONSUMEN ALIMENTOS Y BEBIDAS EN ESTE CAMPSANTO Y NO HABIEND LEIDO LAS NORMAS DECOMISARON LOS PRODUCTOS Y ESTA BIEN SI EL PERSONAL FUESE UNA PERSONA ADECUADA EN EL CUAL NOS DIGAN CON MUCHO RESPETO QUE NO SE PUEDE HACER PERO NO ME PARECE LA FALTA DE RESPETO DE SU PERSONAL PARA CON LA FAMILIA HASTA INCLUS QUERIENDO LLEGAR A LS GOLPES E INSULTOS Y AMENAZAS QUERIENDO LLEVARLO AFUERA A GOLPEARLO MANIFIESTO MI INCOMODIDAD YA QUE AL IGUAL QUE COMO OFRECEN LOS SERVICIOS DE DICHO CAMPOSANTO AL IGUAL DEBE SER PARA TODO MOMENTO Y ENTIENDO QUE TODA PERSONA TIENE DERECHO AL TRABAJO PERO DEBEN SABER TRATAR AL CLIENTE A BRINDAR UNA CAPACITACION PARA BUEN TRATO ADJUNTO NOMBRES DE LOS FALTANTES
POSDATA: PEDIMS NOMBRES PERO LASTIMSAMNTE NO SOS QUIEREN DAR LOS NOMBRES DEL PERSONAL DE SECRETARIA
</t>
  </si>
  <si>
    <t>SOLICITO SE CONTRATE ALGUNA PERSONA CAPACITADA PARA PODER TRATAR DE FORMA RESPETUOSA A LAS PERSONAS, Y NO DE UNA FORMA MATONEZCA Y AGRESIVA</t>
  </si>
  <si>
    <t>01-0000144</t>
  </si>
  <si>
    <t>20052321</t>
  </si>
  <si>
    <t>MALLQUI</t>
  </si>
  <si>
    <t>FLORES</t>
  </si>
  <si>
    <t>YOVANA ROSA</t>
  </si>
  <si>
    <t>YOVANA_MF@HOTMAIL.COM</t>
  </si>
  <si>
    <t>954817992</t>
  </si>
  <si>
    <t>JR. NEPTUNO MZ. F. LT. 17</t>
  </si>
  <si>
    <t>COMPRA DE NICHO Y SERVICIOS FUNERARIOS</t>
  </si>
  <si>
    <t>MALA ATENCIÓN DEL PERSONAL EN OFICINA, A PESAR DE ESTAR DISCAPACITA PARA CAMINAR (CON MULETAS), PIDEN LA PRESENCIA FÍSICA PARA LOS TRAMITES, PARA ENGANCHARNOS SON MUY AMABLES, PERO MUY DESCORTECES PARA ABSOLVER NUESTRAS DUDAS, Y PODER MEJORAR O RESCINDIR EL CONTRATO. DISCONFORME CON EL SERVICIO CONTRATADO Y LA ATENCIÓN DEL PERSONAL. LA ADMINISTRADORA, TIENE UN HORARIO DE ATENCIÓN, NO ES CAPAZ DE EXPLICAR A MANERAS LO QUE TENEMOS O NO DERECHO SEGÚN NUESTRO CONTRATO, NO DA SOLUCIÓN A LO CUESTIONADO, TODAS LAS RESPUESTA SON NO ES POSIBLE, ES LO QUE HA CONTRATADO, Y QUE SE ME RESPONDERA EN 30 DIAS COMO MAXIMO, TAMPOCO HAY EL CUADERNO DE RECLAMACIONES FISICO, QUE SOLO ES VIRTUAL, QUE ES LO QUE INDECOPI EXIGE. MUY DISCONFORME Y ARREPENTIDA DE HABER CONTRATADO SUS SERVICIOS. QUE NO TIENEN NADA QUE VER CON TRAMITES EXTERNOS, QUE ESO LO SOLUCIONE POR MI CUENTA. EL SERVICIO FUNERARIO DEBERIA ESPECIFICAR LAS CARACTERISTICAS DE LO QUE SE NOS VA DAR, ES MUY SIMPLE, Y EL CAMBIAR EN LA FUNERARIA NO SALE MAS CARO, EN TOTAL GASTE SUS SERVICIOS MAS LO DE LAS FUNERARIA, Y SE ME COMPLICO MAS PORQUE NECESITO LAS BOLETAS PARA EL ESSALUD.</t>
  </si>
  <si>
    <t>DEBERIAN HACERSE CARGO DE LOS TRAMITES PARA EL ESSALUD , AFPS, ASEGURADORAS, ETC. YA QUE LOS GASOTOS LOS REALIZAMOS CON UDS. TENGO QUE REALIZAR TRAMITES CON LAS ASEGURADORAS Y LOS TIEMPOS PROPUESTOS DE ATENCIÓN A LOS MISMOS, SON EN DEMASIA. ASI MISMO, SI VAN A EXIGIR EL TRAMITE PERSONAL, DEBERIA SER MAS AMPLIO EL HORARIO DE ATENCIÓN AL PUBLICO, YA QE MUCHOS LABORAMOS EN HORARIO CORRIDO HASTA LAS 7 U 8 PM. ESTOY SOLICITANDO UNA CONSTANCIA DEL PAGO QUE SE HIZO POR EL SERVICIO FUNERARIO, ESPERO SEA ATENDIDO EN LA BREVEDAD POSIBLE.</t>
  </si>
  <si>
    <t>01-0000146</t>
  </si>
  <si>
    <t>20082455</t>
  </si>
  <si>
    <t xml:space="preserve">ANCIETA </t>
  </si>
  <si>
    <t xml:space="preserve">GARCIA </t>
  </si>
  <si>
    <t xml:space="preserve">JAVIER JOSÉ </t>
  </si>
  <si>
    <t>JAVIERANCIETA041626@GMAIL.COM</t>
  </si>
  <si>
    <t>947000530</t>
  </si>
  <si>
    <t>AVENIDA SAN CARLOS 1076</t>
  </si>
  <si>
    <t>FALTA UNO DE LOS FLOREROS DE LOS NICHOS QUE ADQUIRÍDOS, Y A LA FECHA NOO COLOCAN PESE A QUE SE PAGA POR MANTENIMIENTO</t>
  </si>
  <si>
    <t xml:space="preserve">FALTA UNO DE LOS FLOREROS DE LOS NICHOS QUE ADQUIRÍDOS, Y A LA FECHA NOO COLOCAN PESE A QUE SE PAGA POR MANTENIMIENTO. </t>
  </si>
  <si>
    <t xml:space="preserve">SE COLOQUE EL FLORERO </t>
  </si>
  <si>
    <t>01-0000145</t>
  </si>
  <si>
    <t>01-0000147</t>
  </si>
  <si>
    <t>46598926</t>
  </si>
  <si>
    <t>RAMÍREZ</t>
  </si>
  <si>
    <t>LEDESMA</t>
  </si>
  <si>
    <t>MARÍA JANETH</t>
  </si>
  <si>
    <t>MAJISTIK.10@HOTMAIL.COM</t>
  </si>
  <si>
    <t>989635750</t>
  </si>
  <si>
    <t>JR 13 DE NOVIEMBRE EL TAMBO HUANCAYO</t>
  </si>
  <si>
    <t>0000006300</t>
  </si>
  <si>
    <t>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t>
  </si>
  <si>
    <t>01-0000148</t>
  </si>
  <si>
    <t>01-0000149</t>
  </si>
  <si>
    <t>01-0000150</t>
  </si>
  <si>
    <t>01-0000151</t>
  </si>
  <si>
    <t>01-0000152</t>
  </si>
  <si>
    <t>01-0000153</t>
  </si>
  <si>
    <t>01-0000154</t>
  </si>
  <si>
    <t>01-0000155</t>
  </si>
  <si>
    <t>QUIERO RECLAMAR SOBRE LA PÉRDIDA DE LA LÁPIDA DE MI MADRE, EN MOMENTOS DE CONGOJA UNO NO PIENSA EN RECUPERAR LA LÁPIDA, SOLO EN EL SER QUE YA SE FUE. TRAS SU MUERTE, NO TUVE NINGUNA LLAMADA RESPECTO A LA DESAPARICIÓN DE ESTA, Y CUANDO PREGUNTAMOS CON MI PADRE, NO OBTUVIMOS RESPUESTA NI VOLVIMOS A SABER NUNCA MÁS DE LA LÁPIDA, CREO QUE POR ALGO NOS PIDEN LOS NÚMEROS TELEFÓNICOS Y CONSIDERO QUE NO DEBE SER SOLO PARA COBRAR, TAMBIÉN PARA MANTENERNOS INFORMADOS RESPECTO A DESAJUSTES O DESARREGLOS QUE PUEDA SURGIR DENTRO DE LAS TUMBAS, NICHOS U OTROS. USTEDES COMO INSTITUCIÓN COBRAN UNA GRAN CANTIDAD, EXIGIRÍA QUE SE MEJORE EL SERVICIO DE FORMA GENERAL A TODOS LOS QUE ADQUIRIMOS UN SERVICIO EN EL CAMPOSANTO, POR OTRO LADO, QUE HAYA CUIDADO HACIA LAS LÁPIDAS, BASTA YA DE ROBOS, PÉRDIDAS, ROTURAS Y LÁPIDAS DESPINTADAS. SE PAGA POR UN SERVICIO QUE NO ES GRATUITO, ESPERO LO CONSIDEREN.</t>
  </si>
  <si>
    <t>01-0000156</t>
  </si>
  <si>
    <t>23872788</t>
  </si>
  <si>
    <t>SANTISTEBAN</t>
  </si>
  <si>
    <t>RENE TOMAS</t>
  </si>
  <si>
    <t>TOMASCONTRERAS1164@YAHOO.ES</t>
  </si>
  <si>
    <t>984798387</t>
  </si>
  <si>
    <t>AVD.COMERCIO O-7 DPTO 501 RESIDENCIAL HUANCARO SANTIAGO CUSCO</t>
  </si>
  <si>
    <t>SRS. GERENTES:
HACE UN TIEMPO FUI AL CEMENTERIO ESPERANZA ETERNA SECTOR MAUSOLEO “SR. DE HUANCA” C-01-04 DE LA FAMILIA CONTRERAS BUSTINZA A VER LOS TRABAJOS SOLICITADOS DE FIJAR LA ROTURA DE LA LÁPIDA QUE HACE MUCHOS AÑOS SE ENCUENTRA FRACCIONADA.
MI SORPRESA FUE TAN GRANDE QUE QUEDÉ IMPACTADO POR EL PÉSIMO TRABAJO REALIZADO POR UN APRENDIZ  DE  ALBAÑIL QUE LA SRA. GLADIS ENCARGÓ(ADMINISTRADORA DEL CEMENTERIO);TOTALMENTE MAL HECHO SIN NINGÚN CRITERIO SIN CUADRAR LA PLACA LÁPIDA,DESIGUAL ES DECIR SE HA HECHO COMO SEA.
POR TAL MOTIVO SE SERVIRÁN REMEDIAR O SUGERIR ALTERNATIVAS DE SOLUCIÓN CONSIDERANDO LA PARTE ECONÓMICA, PUES DA MAL ASPECTO AL CONJUNTO DE MAUSOLEOS.
ATENTAMENTE Y 
SIN OTRO PARTICULAR ESPERANDO SU RESPUESTA</t>
  </si>
  <si>
    <t xml:space="preserve">INDICADO LÍNEAS ARRIBA </t>
  </si>
  <si>
    <t>SOLUCIÓN AL PROBLEMA</t>
  </si>
  <si>
    <t>01-0000157</t>
  </si>
  <si>
    <t>44792438</t>
  </si>
  <si>
    <t>LLAMOSAS</t>
  </si>
  <si>
    <t>LOZANO</t>
  </si>
  <si>
    <t>JESUS ALEJANDRO</t>
  </si>
  <si>
    <t>JLLAMOSASLOZANO@GMAIL.COM</t>
  </si>
  <si>
    <t>918112120</t>
  </si>
  <si>
    <t>PSJE SEBASTIAN SALAZAR BONDY 149</t>
  </si>
  <si>
    <t>0000000000</t>
  </si>
  <si>
    <t>VENTA CONSECUTIVA DE LOS FLOREROS DE PVC EN LA TUMBA DE MIS FAMILIARES, ROBO DE LAS MISMAS PARA SU CONTINUA VENTA</t>
  </si>
  <si>
    <t>CUIDADO DE LOS BIENES DENTRO DE LAS INSTALACIONES A CARGO DEL CAMPOSANTO</t>
  </si>
  <si>
    <t>01-0000158</t>
  </si>
  <si>
    <t>25001863</t>
  </si>
  <si>
    <t>CHINCHAZO</t>
  </si>
  <si>
    <t>MERCADO</t>
  </si>
  <si>
    <t>MOISES</t>
  </si>
  <si>
    <t>MOISES.CHINCHAZO@GMAIL.COM</t>
  </si>
  <si>
    <t>900933200</t>
  </si>
  <si>
    <t>URB. PROGRESO JR. QUIQUIJANA S-3</t>
  </si>
  <si>
    <t>0000004417</t>
  </si>
  <si>
    <t>1.- LA EMPRESA SE NIEGA A OTORGAR EL LIBRO DE RECLAMACIONES FISICO, ALEGANDO QUE SOLO DEBE SER VIRTUAL.
2.-QUE HABIENDO SOLICITADO POR REITERADAS OPORTUNIDADES EL EXTORNO DE LOS PAGOS POR UN PRODUCTO QUE NUNCA RECIBI O SERVICIO QUE NUCA ME DUIERON, Y EN UN CONTEXTO DE PANDEMIA ME VI EN LA NECESIDAD DE SOLICITAR  EL EXTORNO Y LA IMPOSIBILIDAD DE PAGAR LAS CUOTAS CON MORAS INCLUIDAS, EN FECHA 04 12 2021 PUDE TENER ACCESO AL LIBRO DE RECLAMACIONES PARA QUE POR ESTE MEDIO PUEDAN DAR UNA SOLUCION JUSTA Y LEGAL A MI SOLICITUD YA QUE TAMBIEN ME VI OBLIGADO A VIAJAR POR SALUD Y TRABAJO FAMILIAR, SOLICITUD QUE NUNCA TUVE  RESPUESTA , HABIENDO UN SILENCIO ADMINISTRATIVO , AL CONTRARIO SEGUI RECIBIENDO LLAMADAS PARA QUE PAGUE Y AMENAZAS. HASTA EL MOMENTO DE MI SOLICITUD. EN CONSECUENCIA ME VEO CON LA SORPRESA QUE A LA FECHA "UNILATERALMENTE" LA EMPRESA SIN CONSIDERAR MI SITUACION Y CON CONOCIMIENTO DETALLADO RESOLVIO EL CONTRATO SIN REALIZAR EL EXTORNO DE MI DINERO POR LA INICIAL, MESUALIDAD Y MORAS COBRADAS, ADEMAS QUE NO RECIBI NINGUN BIEN , SERVICIO, PRODUCTO EN CORRESPONDENCIA AL CONTRATO. POR LO TANTO SOLICITO UNA SOLUCION JUSTAA ESTE CASO.</t>
  </si>
  <si>
    <t>NO RECIBI NINGUN PRODUCTO O SERVICO POR LOS PAGOS REALIZADOS</t>
  </si>
  <si>
    <t>EXTORNO DE LA TOTALIDAD DE LO INVERTIDO O RECONSIDERACION DEL CONTRATO REALIZADO.</t>
  </si>
  <si>
    <t>01-0000159</t>
  </si>
  <si>
    <t>04050456</t>
  </si>
  <si>
    <t>MARCELO</t>
  </si>
  <si>
    <t>ABEL</t>
  </si>
  <si>
    <t>AMARCELOG0909@GMAIL.COM</t>
  </si>
  <si>
    <t>940509177</t>
  </si>
  <si>
    <t>JR SAN SEBASTIAN N° 398</t>
  </si>
  <si>
    <t>RECLAMO POR HURTO</t>
  </si>
  <si>
    <t>HICIMOS PREPARAR UN PORTAFLORERO AL MOMENTO DE CABAR EL ESPACIO DESAPARECIO EL PORTAFLORERO Y PREGUNTANDO AL PERSONAL ME DIJERON QUE LO GUARDAN HASTA QUE BENGAN EL FAMILIAR ARECLAMAR NOS ACERCAMOS ALA OFICINA  NOS NEGARON ALUCIENDO QUE NO CUENTAN CON ALMACEN NI TAMPOCO QUIEREN DARNOS LA RAZON QUIEN CABO LA TUMBA AL MENOS DEBEN DARNOS UNA RAZON Y NO NEGARNOS DEL TODO, LA SEÑORITA GUADALUPE CHANCA PEÑA SE NIEGA DARNOS EL INFORME NI EL NOMBRE DE QUIEN ES EL PERSONAL QUE ESE DIA CABO LA TUMBA COMO ADMINISTRADORA NO SABE EXPLICAR COMO PASARON LAS COSAS AL CONTRARIO SE NIEGA A DARNOS UNA SOLUCION ME SUPONGO QUE ESTE CEMENTERIO ES DE CONFIANZA Y DEL BUEN TRATO AL CLIENTE Y NO TRATARNOS COMO SI NO  FUERAMOS CLIENTES, ESPERO MUY PRONTO LA RESPUESTA A ESTE RECLAMO GRACIAS.</t>
  </si>
  <si>
    <t>PERDIDA DE PORTA FLORERO</t>
  </si>
  <si>
    <t>01-0000160</t>
  </si>
  <si>
    <t>15378778</t>
  </si>
  <si>
    <t xml:space="preserve">MARTINEZ </t>
  </si>
  <si>
    <t xml:space="preserve">CHÁVEZ </t>
  </si>
  <si>
    <t>AURORA</t>
  </si>
  <si>
    <t>DANTE15993@GMAIL.COM</t>
  </si>
  <si>
    <t>997703024</t>
  </si>
  <si>
    <t>ASUNCIÓN 8 MZ. I LT. 11</t>
  </si>
  <si>
    <t>0000201225</t>
  </si>
  <si>
    <t>ANULACIÓN DE CONTRATO POR SUPUESTO INCUMPLIMIENTO AL PLAZO DE PAGO AL ESPACIO DE SEPULTURA.</t>
  </si>
  <si>
    <t>ME ENCUENTRO DISCONFORME DEBIDO A LA ANULACIÓN DE MI CONTRATO, EL CUAL LLEVO PAGANDO MÁS DE DOS AÑOS; SIENDO QUE, AL TENER CUOTAS VENCIDAS, EL CUAL ME ENCONTRABA DISPUESTO A PAGAR, SE ME NOTIFICÓ NOTARIALMENTE UN 18 DE AGOSTO, DÁNDOME UN PLAZO DE PAGO DE 15 DÍAS CALENDARIO (CONCLUYENDO EL 02 DE SEPTIEMBRE). ME APERSONÉ EL 30 DE AGOSTO A UN AGENTE A CANCELAR EL MONTO DE TRES MESES VENCIDOS, Y ME DAN RESPUESTA DE QUE ME BLOQUEARON LA OPCIÓN DE PAGO. POSTERIOR A ELLO, ME APERSONÉ A LAS OFICINAS DE ESPERANZA ETERNA DE CAÑETE, AL CONVERSAR CON LA SECRETARIA ME DIÓ LA MISMA RESPUESTA DE BLOQUEO DE PAGO, Y QUE ME ANULARON EL CONTRATO POR SUPUESTO INCUMPLIMIENTO EN LA FECHA DE PAGO. SIENDO QUE DESDE TAL FECHA EL DÍA FINAL DE PLAZO SE CUMPLÍA EL 02 DE SEPTIEMBRE. NO RESPETANDO ASÍ MIS DERECHOS.
ANTE LA TARDÍA RESPUESTA, MEDIANTE EL PRESENTE MEDIO (LIBRO DE RECLAMACIONES), SE DEBE A QUE NO TENÍA EL SUFICIENTE ASESORIAMIENGO DE CÓMO PODER APELAR A LA NEGATIVA RESPUESTA.
APELO DE TAL FORMA, ASEGURANDO MI APERSONAMIENTO ANTE DICHA SITUACIÓN, EN ESPERA DE UN DEBIDO PROCESO A MI CASO; DE TODO LO CONTRARIO, LLEVANDO MI RECLAMO A LAS OFICINAS DE INDECOPI.
CON TODO LO MENCIONADO, AGRADEZCO SU ATENCIÓN, Y ESPERO PRONTAMENTE SU RESPUESTA.</t>
  </si>
  <si>
    <t>SOLICITO SE ME RESTABLEZCA MI OPCIÓN DE PAGO Y CONTINUIDAD EN EL CONTRATO, YA QUE HE CUMPLIDO CON APERSONARME DENTRO DEL PLAZO REQUERIDO; ENCONTRÁNDOME EN UN INJUSTICIA AL HABÉRSEME ANULADO EL CONTRATO SIN CUMPLIR EL PLAZO RESPECTIVO MENCIONADO EN MI NOTIFICACIÓN NOTARIAL.</t>
  </si>
  <si>
    <t>01-0000161</t>
  </si>
  <si>
    <t>19828387</t>
  </si>
  <si>
    <t>HUARCAYA</t>
  </si>
  <si>
    <t>CARLOS LUIS</t>
  </si>
  <si>
    <t>LUISCARLOSHUARCAYA@HOTMAIL.COM</t>
  </si>
  <si>
    <t>972860810</t>
  </si>
  <si>
    <t>AVENIDA EL SOL 191 UÑAS</t>
  </si>
  <si>
    <t>EL DÍA DE HOY ES EL CUMPLEAÑOS DE MI SEÑORA ESPOSA FALLECIDA, POR LO QUE NOS ACERCAMOS, FAMILIARES Y AMIGOS, PARA PODER CELEBRAR SU CUMPLEAÑOS EN SU TUMBA, PERO LAMENTABLEMENTE LA EMPRESA CEMENTERIO TAPO SU LAPIDA Y TODO EL LUGAR CON TIERRA, SIENDO INACCESIBLE, EL RECLAMO VA A QUE NOS PERJUDICARON ECONÓMICAMENTE YA QUE TODO EL GASTO PARA LA CELEBRACIÓN EN SU TUMBA QUEDO EN EL VACÍO PORQUE NO SE PODÍA NI ESTAR EN SU TUMBA, AL REALIZAR EL RECLAMO EN LAS OFICINAS INDICAN QUE ES POR UN ENTIERRO, DEL CUAL NUNCA FUIMOS COMUNICADOS ANTICIPADAMENTE, NI SE NOS ADVIRTIÓ DÍAS ANTES PARA EVITAR ESTAS PERDIDAS, DE HABERLO SABIDO HUBIERAS ENTENDIDO Y EVITA EL GASTO EN LA CELEBRACIÓN, YA QUE TODOS MI FAMILIARES Y AMIGOS PASARON A RETIRARSE, PERJUDICANDO ECONÓMICAMENTE Y LA REPUTACIÓN DE LA FAMILIA EL CUAL EXIGIMOS QUE NOS REPARE</t>
  </si>
  <si>
    <t>POR LOS GASTOS DE MISA, FLORES, BOCADITOS, RESPONSO, ARREGLOS, CANTANTES CON GUITARRA Y OTROS</t>
  </si>
  <si>
    <t>1500</t>
  </si>
  <si>
    <t>01-0000162</t>
  </si>
  <si>
    <t>43563052</t>
  </si>
  <si>
    <t>HURTADO</t>
  </si>
  <si>
    <t>HUAYNATES</t>
  </si>
  <si>
    <t>MILAGROS</t>
  </si>
  <si>
    <t>MILY.HURTADOH@GMAIL.COM</t>
  </si>
  <si>
    <t>999061374</t>
  </si>
  <si>
    <t>MISTRAL 265 EL TAMBO</t>
  </si>
  <si>
    <t>MI MADRE SE ACERCÓ A RECOGER EL COMPROBANTE D CANCELACIÓN EN SEMANA INDICANDOLE QUE YO COMO TITULAR DEBO ACERCARME, HOY SÁBADO ME ACERQUÉ Y ME INDICAN QUE NO PUEDO FIRMAR PORQUE LA ENCARGADA DE FIRMAR UN DOCUMENTO NO TRABAJA SÁBADOS Y DOMINGOS. NO DEBERÍAN DAR MALA INFORMACIÓN O MEJORAR SUS PROCESOS PARA QUE UNA PERSONA SE QUEDE LOS FINES DE SEMANA O EL DÍA VIERNES DEJE TODO FIRMADO PARA EVITAR DEMORAS Y GASTOS EN MI PASAJE Y PÉRDIDA DE TIEMPO.</t>
  </si>
  <si>
    <t>MEJORAR SUS PROCESOS Y RECONOCIMIENTO DE LOS TAXIS, YA QUE VENIMOS DESDE EL TAMBO - PARQUE INDUSTRIAL (S/40.00) 4 VIAJES IDA Y VUELTA EN LA SEMANA Y HOY.</t>
  </si>
  <si>
    <t>01-0000163</t>
  </si>
  <si>
    <t>44353593</t>
  </si>
  <si>
    <t>PAREDES</t>
  </si>
  <si>
    <t>GISELA</t>
  </si>
  <si>
    <t>GISELADCP@HOTMAIL.COM</t>
  </si>
  <si>
    <t>951413886</t>
  </si>
  <si>
    <t xml:space="preserve">CALLE  ARICA  1080 </t>
  </si>
  <si>
    <t>0000151654</t>
  </si>
  <si>
    <t xml:space="preserve">POR  COMPRAR LAPIDA DE SU INSTITUCION </t>
  </si>
  <si>
    <t xml:space="preserve">BUEN DÍA PARA REALIZAR EL RECLAMO, SOBRE LAPIDA DE UN FAMILIAR QUE SE ENCUENTRA EN LA SANTÍSIMA TRINIDAD DONDE FIGURA COMO PROPIETARIO MARCO CRUZ PAREDES, QUE HABIENDO VISITADO EN EL MES DE JULIO SE ENCONTRABA SU LAPIDA DE MI FAMILIAR Y A LA FECHA SE LE FUE A VISITAR ENCONTRADO LA SORPRESA QUE SE HABÍA RETIRADO POR MOTIVOS QUE SE ENCONTRABA ROTO, AHORA MI INCOMODAD ES UNO DEL COACCIONAR AL CAMBIO DE LAPIDAS SABIENDO QUE SE ENCONTRABA EN BUENAS CONDICIONES. POR LO DICHO QUE DEBE SER POR EL MANTENIMIENTO QUE REALIZAN SU PERSONAL PERJUDICANDO DE ESTA MANERA A LOS USUARIOS .POR OTRO LADO AL QUERER YO TRAER DE OTRO LUGAR MI LAPIDA ME IMPIDE  DICHA EMPRESA POR RAZONES QUE POLÍTICAS QUE CUANDO SE FIRMÓ EL CONTRATO NO TENÍA ESA CLÁUSULA QUE SU POSTERIORIDAD YA HABÍAMOS HECHO UN CAMBIO DE LAPIDA PERMITIÉNDONOS  INGRESARLOS PIDO QUE SE CUMPLA CONTRATOS Y QUE ALLÁ UN RESPETO PARA EL USUARIO , MÁS AÚN SI LA EMPRESA VIENE CAMBIANDO SUS POLÍTICAS PERJUDICANDO A LOS USUARIOS CONDICIONANDO A COMPRAR DE SU EMPRESA . A LA FECHA MI FAMILIAR NO SE ENCUENTRA CON UNA LÁPIDA QUE PUEDA IDENTIFICARSE. ATTE GISELA CRUZ </t>
  </si>
  <si>
    <t xml:space="preserve">QUE PERMITA EL IINGRESO DE MI LAPIDA </t>
  </si>
  <si>
    <t>01-0000164</t>
  </si>
  <si>
    <t>02328767</t>
  </si>
  <si>
    <t>OCHOA</t>
  </si>
  <si>
    <t>HUAROC</t>
  </si>
  <si>
    <t>SARA</t>
  </si>
  <si>
    <t>OCHOAHUAROC@GMAIL.COM</t>
  </si>
  <si>
    <t>942856805</t>
  </si>
  <si>
    <t>JR. SAN MARCOS 808</t>
  </si>
  <si>
    <t>0001001857</t>
  </si>
  <si>
    <t>HOY 01 DE NOVIEMBRE SIENDO LAS 9.33 AM RECURRÍ A INFORME DE ESPERANZA ETERNA MOTIVO QUE NO HALLE EL NICHO DE MI PADFRE CARLOS ARTURO OCHOA ROJAS PORQUE HABÍAN RETIRADO LA LAPIDA Y EL CÉSPED SE ENCONTRADO REMOVIDO ELLO QUE MI PADRE TIENE 05 MESES DE FALLECIDO Y ME OBLIGAN A PAGAR LOS DOS MESES DE DEUDA QUE EL SEGUNDO MES RECIÉN VENCIÓ EL 25 DE OCTUBRE. ME OBLIGARON A PAGAR PARA PONER EL MORTERO QUE DEBIERON PONER AL RETIRAR LA LAPIDA CONFORME EL REGLAMENTO. AMENAZARON QUE AL TERCER MES RETIRARIAN EL CUERPO. OBS. EL CESPED ESTA REMOVIDO AL DIA DE HOY SE TIENE TEMOR A QUE YA FUE RETIRADO EL CUERPO. INFORMARON EN INFORMES PAMELA CARO QUE LA LAPIDA FUE RETIRADA EL DIA DE AYER.</t>
  </si>
  <si>
    <t>SOLICITO PONGAN EL MORTERO YA QUE NO SE SABE DONDE ESTA UBICADO MI PADRE TAN FRUSTRANTE Y ADEMÁS DE ELLO QUE SE REALICE PRUEBA DE ADN PARA VERIFICAR IDENTIDAD DE MI PADRE. Y NO ME AMENACEN INDICANDO Q RETIRARAN EL CUERPO .</t>
  </si>
  <si>
    <t>SOLICITO PONGAN EL MORTERO Y ADEMÁS DE ELLO QUE SE REALICE PRUEBA DE ADN PARA VERIFICAR IDENTIDAD DE MI PADRE. Y NO ME AMENACEN INDICANDO Q RETIRARAN EL CUERPO .</t>
  </si>
  <si>
    <t>01-0000165</t>
  </si>
  <si>
    <t>10367665</t>
  </si>
  <si>
    <t>MUCHA</t>
  </si>
  <si>
    <t>ETHEL</t>
  </si>
  <si>
    <t>PITI366606@GMAIL.COM</t>
  </si>
  <si>
    <t>990480533</t>
  </si>
  <si>
    <t>PSJE. 2 DE AGOSTO 135 EL TAMBO</t>
  </si>
  <si>
    <t>RETIRO DE LAPIDA</t>
  </si>
  <si>
    <t>ESTANDO UNA FECHA TAN IMPORTANTE, POR QUE SE RETIRA LA LAPIDA PUDIENDO ANTIPARNOS PARA PREVEER CONSIDERANDO UNA FALTA DE RESPETO A MI MENOR HIJA QUE ESTA DESCNASANDO.</t>
  </si>
  <si>
    <t>QUE  SE NOS ANTICIPE EL RETIRO PARA NO TENER INCOMODIDAD, EL MANTENIMIENTO DEBE SER CONSTANTE.</t>
  </si>
  <si>
    <t>01-0000166</t>
  </si>
  <si>
    <t>45605441</t>
  </si>
  <si>
    <t xml:space="preserve">BALBIN </t>
  </si>
  <si>
    <t>LEON</t>
  </si>
  <si>
    <t>JULIA ANGELICA</t>
  </si>
  <si>
    <t>ANYEBALBIN@GMAIL.COM</t>
  </si>
  <si>
    <t>945826068</t>
  </si>
  <si>
    <t>JR. LORETO N°771</t>
  </si>
  <si>
    <t>0000012505</t>
  </si>
  <si>
    <t xml:space="preserve">TRATO DIFERENCIADO Y EXCLUSION DE RESPONSABILIDAD CONTRACTUAL.
QUE, A LA FECHA DE LA PRESENTACIÓN DE ESTE RECLAMO NOS APERSONAMOS A FIN DE RECEPCIONAR UNA EXPLICACION RAZONABLE PARA EL RETIRO DE FLOREROS EMPOTRADOS PEGADOS CON SILICONA E IMAGEN DEL DIFUNTO COLOCADOS SOBRE SU LAPIDA, RECIBIENDO COMO ÚNICA EXPLICACIÓN:  "QUE EN EL CONTRATO NO ESTA PERMITIDO Y QUE NO SE RESPONSABILIZAN SOBRE LAS COSAS QUE PUEDAN ADHERIR SOBRE LA LAPIDA"; LO CUAL ES ENTENDIDO COMO MALTRATO AL CONSUMIDOR, DEBIDO A QUE SE PAGA  DE MANERA MENSUAL UN MANTENIMIENTO PARA EL CUIDADO Y QUE SIENDO UN CEMENTERIO PRIVADO, ES MAS CUSTODIADO POR EL PERSONAL DE SERVICIO; PERO NO SE PUEDE TENER UN TRATO DIFERENCIADO CON OTRAS LAPIDAS EN LAS CUALES NO RETIRAN SUS  IMAGENES NI SUS FLORES ARTIFICIALES, POR LO QUE TACITAMENTE ESTAN ACEPTANDO QUE SE INCLUYA EN LOS NICHOS Y LOS ESTAN CUSTODIANDO, ENTONCES SI PERMITEN EN UNOS NICHOS PERMANEZCAN CN TODOS SUS DETALLES DEBEN DE BRINDAR EL CUIDADO Y RESPETAR EL DOLOR DEL FAMILIAR  EN NO ALTERAR EL ESTADO EN EL QUE DEJA EL NICHO POR EL CUAL VIENE PAGNDO, POR LO QUE SE DEBE DE CAPACITAR AL PERSONAL DE SERVICIO EN QUE NO ALTEREN NI RETIREN LO QUE EL CONSUMIDOR DEJA SOBRE SU NICHO, POR QUE PARA ESO SE PAGA UN SERVICIO.  </t>
  </si>
  <si>
    <t>SI SE VA ASUMIR COMO EMPRESA QUE NO TIENEN NINGUNA RESPONSABILIDAD, ENTONCES EXIGIMOS EL RETIRO DE TODAS LAS FOTOS Y  FLORES ARTIFICIALES EN CADA UNO DE LOS NICHOS QUE ESTAN UBICADOS EN PABELLONES Y JARDINES.</t>
  </si>
  <si>
    <t>01-0000167</t>
  </si>
  <si>
    <t>10368737</t>
  </si>
  <si>
    <t>GARCÍA</t>
  </si>
  <si>
    <t>CORZO</t>
  </si>
  <si>
    <t>IVÁN ALCIDES</t>
  </si>
  <si>
    <t>IVANGARCIAMD@GMAIL.COM</t>
  </si>
  <si>
    <t>943132075</t>
  </si>
  <si>
    <t>PASAJE ALFA 181</t>
  </si>
  <si>
    <t>0000010505</t>
  </si>
  <si>
    <t>CONDICIONES DE CUIDADO DEL ESPACIO DE SEPULTURA</t>
  </si>
  <si>
    <t>ES LA SEGUNDA VEZ QUE RECLAMO POR LAS MALAS CONDICIONES DE CUIDADO EN QUE VEO QUE ESTÁ EL ESPACIO DE SEPULTURA QUE ESTOY ADQUIRIENDO, CON MUCHA PENA HE NOTADO QUE DURANTE TODO EL AÑO EL CÉSPED CASI NO EXISTE, Y EL POCO QUE SE PUEDE VER ESTÁ MALTRATADO DEBIDO A QUE EL ESPACIO VIENE SIENDO USADO COMO VÍA DE TRÁNSITO DE PERSONAS, LO CUAL ES UNA ABSOLUTA FALTA DE RESPETO A LA MEMORIA DE MIS FAMILIARES. CUANDO DECIDÍ ADQUIRIR EL ESPACIO DE SEPULTURA ME OFRECIERON UNA ATENCIÓN ADECUADA PARA LOS DÍAS DIFÍCILES EN QUE SE PIERDE UN FAMILIAR Y UN ESPACIO DE SEPULTURA CON LOS SERVICIOS DE CUIDADOS ADECUADOS, CON EL PRIMER SERVICIO, EN LAS DOS OPORTUNIDADES QUE LOS HE REQUERIDO, ME HAN BRINDADO LA PEOR ATENCIÓN QUE SE PUEDA BRINDAR, CON UNA TOTAL FALTA DE EMPATÍA DEL ADMINISTRADOR QUE ME ATENDIÓ, Y EN LA SEGUNDA VEO QUE NO HAN HECHO EL MENOR ESFUERZO POR SOLUCIONAR, YA QUE CON PENA SIGO VIENDO EL POCO CÉSPED QUE HAY, PISOTEADO POR PERSONAS QUE TRANSITAN CONTINUAMENTE POR EL LUGAR.</t>
  </si>
  <si>
    <t>SOLICITO QUE TOMEN LAS ACCIONES PERTINENTES PARA IMPEDIR QUE MI ESPACIO DE SEPULTURA NO SEA UTILIZADO COMO VÍA DE TRÁNSITO DE PERSONAS. DE PERSISTIR CON ELLO, REQUIERO QUE SE ME ASIGNE OTRO ESPACIO DE SEPULTURA, DE LA MISMA CALIDAD QUE ESTIPULA MI CONTRATO, CON EL RESULTANTE TRASLADO DE LOS RESTOS DE MIS FAMILIARES, YA QUE ES INSULTANTE QUE SU SEPULTURA ESTÉ EN LAS MALAS CONDICIONES EN LAS QUE SIEMPRE LAS ENCUENTRO Y MUCHO PEOR, QUE SEA UTILIZADO COMO VÍA DE TRÁNSITO.</t>
  </si>
  <si>
    <t>01-0000168</t>
  </si>
  <si>
    <t>19826755</t>
  </si>
  <si>
    <t>LAPA</t>
  </si>
  <si>
    <t>MEDINA</t>
  </si>
  <si>
    <t>ALICIA AMELIA</t>
  </si>
  <si>
    <t>SINCORREO@GMAIL.COM</t>
  </si>
  <si>
    <t>965035389</t>
  </si>
  <si>
    <t xml:space="preserve">AV. JOSE OLAYA 604 HUANCAYO </t>
  </si>
  <si>
    <t>0000012494</t>
  </si>
  <si>
    <t>RECLAMO POR LA FALTA DE COLOCACION DE LAPIDA</t>
  </si>
  <si>
    <t>RECLAMO POR LA LAPIDA RETIRADA</t>
  </si>
  <si>
    <t>PIDE QUE SE REALICE LA VERIFICACION DE CONTRATOS QUE SE ENCENTRAN AL DIA Y SE REPONGA DE INMEDIATO</t>
  </si>
  <si>
    <t>01-0000169</t>
  </si>
  <si>
    <t>EN FECHA 16 DE NOV. DEL 2023, DESPUÉS DE HABER REALIZADO UN RECLAMO Y SOLICITUD DE EXTORNO O RENEGOCIACIÓN DE DEUDA, TUVE RESPUESTA DESPUÉS 15 DÍAS DONDE SE ME PRESENTA UNA ALTERNATIVA TOTALMENTE INJUSTA E IRRISORIA, YA QUE NO SE CONSIDERA LOS CAUSALES DE MI SOLICITUD, YA QUE TAMPOCO CONSIDERA EL ESTADODE EMERGENCIA A DECLARADO POR EL GOBIERNO POR PANDEMIA SE ME IMPOSIBILITO CONTINUAR CON LOS PAGOS, LA RESPUESTA EN MENCIÓN CONTRAVIENE A LO ESTIPULADO EN DICHO ESTADO DE EMERGENCIA A SU VEZ QUE INFRINGE LO ESTABLECIDO EN INDECOPI COMO ES EL PAGO DE UN PRODUCTO O SERVICIO QUE NUNCA RECIBI, EN TAL SENTIDO LA CARTA RESPUESTA DICE TEXTUALMENTE QUE DE "NO ESTAR DE ACUERDO CON LAS CONDICIONES COMUNICARSE CON NOSOTROS ACERCÁNDOSE A LA OFICINA DE ATENCIÓN PARA BRINDAR OTRA ALTERNATIVA". ES ASÍ QUE ME APERSONE A LA OFICINA Y LAMENTABLEMENTE NUEVAMENTE NUNCA TUVE LA OPORTUNIDAD DE ENTREVISTARME CON LA ADMINISTRADORA POR QUE SEGÚN ME INDICA RUTH CUSIHUAMAN LA SRA. ROSMERY MONTESINOS ESTA DE VACACIONES. ESTO GENERA UNA PERDIDA DE TIEMPO EN MI TRABAJO, Y A SU VEZ AFECTA A MI ESTADO DE SALUD. POR LO QUE SOLICITO SE ATIENDA A LA BREVEDAD POSIBLE Y SE BRINDE UNA SALIDA JUSTA AL AMPARO DE LAS NORMAS Y DERECHOS DE CONSUMIDOR QUE ME ASISTEN.</t>
  </si>
  <si>
    <t>DAR UNA PRONTA SALIDA JUSTA CONSIDERANDO EL ESTADO DE EMERGENCIA Y LA NORMATIVIDAD DE ESE MOMENTO Y A SU VEZ QUE TAMPOCO HE RECIBIDO NINGUN SERVICO Y O PRODUCTO POR KOS PAGOS QUE SE REALIZAO, ASI COMO LA EXONERACION DE LAS MORAS QUE CONTRAVIENEN A LA SOLICITUD Y SUS CAUSALES, Y LA REPROGRAMACION DE LAS CUOTAS A PARTIR DEL MES EN CURSO YA QUE SE ME ES IMPOSIBLE PAGAR TODO DE UNA  SOLA VEZ</t>
  </si>
  <si>
    <t>01-0000170</t>
  </si>
  <si>
    <t>23266432</t>
  </si>
  <si>
    <t>PORRAS</t>
  </si>
  <si>
    <t>RAUL</t>
  </si>
  <si>
    <t>RRAVI_@HOTMAIL.COM</t>
  </si>
  <si>
    <t>967696909</t>
  </si>
  <si>
    <t>JR AYACUCHO 527 EL TAMBO</t>
  </si>
  <si>
    <t>0005019611</t>
  </si>
  <si>
    <t>NO ME LLEGA EL COMPROBANTE DE PAGO  MI CORREO DESDE EL MOMENTO DE CONTRATO, ASÍ MISMO REQUIERO UN NÚMERO DE CEL PARA REALIZAR ALGUNAS CONSULTAS.</t>
  </si>
  <si>
    <t>QUE ME LLEGUE EL COMPROBANTE CADA VEZ REALIZO EL PAGO</t>
  </si>
  <si>
    <t>01-0000171</t>
  </si>
  <si>
    <t>19994576</t>
  </si>
  <si>
    <t>CAIRAMPOMA</t>
  </si>
  <si>
    <t>VIGO</t>
  </si>
  <si>
    <t>ROSA VICTORIA ELVIRA</t>
  </si>
  <si>
    <t>ROSACVIGO@GMAIL.COM</t>
  </si>
  <si>
    <t>0001001855</t>
  </si>
  <si>
    <t xml:space="preserve">TENIENDO LA PENA DE LA PERDIDA DE NUESTRA MADRE RECURRIMOS A USTEDES POR  EL SERVICIO ADQUIRIDO,PARA LO CUAL SE TRAJO EN EFECTIVO EL PAGO A REALIZAR PERO ENCONTRAMOS OBSTACULOS LO CUAL NOS PERJUDICO TOMAR EL HORARIO PACTADO DE LAS 2 PM PARA EL DIA LUNES 20 DEL PRESENTE  Y LA MENTAMOS EL MAL SERVICIO DE PARTE DE SU PERSONAL NO DANDONOS SOLUCION AL PROBLEMA NI IMFORMANDONOS LOS HORARIOS DISPONIBLES YO PREGUNTO? SI YO HAGO EFECTIVO EL PGGO VENGO Y ME DICEN QUE NO HAY HORARIO DISPONIBLE LO PASAN AL DIA SIGUIENTE CONSECUTIVAMENTE'
ES UNA FALTA DE RESPETO AL CLIENTE Y INSENCIBLES AL DOLOR POR ELLO DENUNCIO A LA EMPRRESA Y AL PERSONAL 
LUCY TAPARA ESTO AMERITA UNA SANCION Y INDEMINISAR AL CLIENTE
</t>
  </si>
  <si>
    <t>01-0000172</t>
  </si>
  <si>
    <t>19992018</t>
  </si>
  <si>
    <t>CALLUPE</t>
  </si>
  <si>
    <t>CASTRO</t>
  </si>
  <si>
    <t>IRMA ANABEL</t>
  </si>
  <si>
    <t>ARQ_IRMACALLUPE@YAHOO.ES</t>
  </si>
  <si>
    <t>945148736</t>
  </si>
  <si>
    <t>PJE. AV.LA KCANTUTA N° 263 EL TAMBO</t>
  </si>
  <si>
    <t>0000009537</t>
  </si>
  <si>
    <t>HABIEND TRASCRRIDO CUATRO MESES DE LA MUERTE DE MI MADRE ...NO SE TENIE AUN LA LAPIDA..HABIENDOMOS ACERCADO PO0R MAS DE 5 OPORTUNIDADES..ME PARECE QUE NO TIENEN NINGUN INTERES DE CUMPLIR EL TRAO DE COLOCION PUES DIJERON QUE LO COLOCARIAN AL MES....COMO CUANDO TENIAN QUE COBRAR CUANDO NOS PASAMOS LA FECHA NOS COBRARN INTERESES Y AHORA COMO RESARCIRAN ESTE HECHO?</t>
  </si>
  <si>
    <t>01-0000173</t>
  </si>
  <si>
    <t>19999458</t>
  </si>
  <si>
    <t>FUENTES</t>
  </si>
  <si>
    <t>YURI</t>
  </si>
  <si>
    <t>FUENTESYURI10@GMAIL.COM</t>
  </si>
  <si>
    <t>990800232</t>
  </si>
  <si>
    <t>AV. MANCHEGO MUÑOZ 1174 - REF. HUANCAVELICA</t>
  </si>
  <si>
    <t>0005019871</t>
  </si>
  <si>
    <t>HACER LOS CAMBIOS DE CORREO ELECTRONICOS</t>
  </si>
  <si>
    <t>HABIENDOME ACERCADO A LA OFICINA DEL CAMPOSANTO DE ESPERANZA ETERNA EL DA 27/11/2023 COMO SUB TITULAR A FIN DE SOLICITAR EL CAMBIO DE CORREO ELECTRONICO DEBIDO A QUE ESTA BLOQUEADO EL CORREO ANTERIOR ACTUALMENTE Y QUERIENDO ESTAR INFORMADA SOBRE EL ESTADO DE CUENTA QUE VENGO ABONANDO REQUIERO QUE SE MODIFIQUE MI CORREO ELECTRONICO QUE ESTA CONSIGNADO EN EL NOMBRE DE MI HERMANO QUE ES EL TITULAR</t>
  </si>
  <si>
    <t>REALIZAR CAMBIO DE CORREO ELECTRONICO DEBIDO A QUE SE ENCUENTRA BLOQUEADO EL ANTERIOR QUE ESTA CONSIGNADO EN EL ANTERIOR CONTRATO SEGUN CODIGO 501971</t>
  </si>
  <si>
    <t>01-0000174</t>
  </si>
  <si>
    <t>23642073</t>
  </si>
  <si>
    <t xml:space="preserve">CANTO </t>
  </si>
  <si>
    <t>CEJO</t>
  </si>
  <si>
    <t xml:space="preserve">SERGIO ERNESTO </t>
  </si>
  <si>
    <t>SERGIO2919651@HOTMAIL.COM</t>
  </si>
  <si>
    <t>926350307</t>
  </si>
  <si>
    <t>JR. AGUIRRE MORALES MZ. K  LOTE 07</t>
  </si>
  <si>
    <t xml:space="preserve">OFRECERME LOS SERVICIOS. ES DE SU CONOCIMIENTO QUE ESTA PROHIBIDO TOMAR LOS DATOS DE UNA PERSONA SIN SU CONOCIMINTO, REINTEGRO QUE NO PROPORCIONE NINGÚN DATO A OTRO VENDEDOR </t>
  </si>
  <si>
    <t xml:space="preserve">SRES. DEL CAMPOSANTO ESPERANZA ETERNA, EL DÍA DE AYER ME APERSONE AL CAMPOSANTO DONDE FUI ATENDIDO POR LA SRA. BEATRIZ ESTEBAN, DONDE ME PROPORCIONA OPCIONES PARA LA COMPRA EN PREVENCIÓN REALIZANDO UN RECORRIDO POR SU CAMPOSANTO. TOMANDO LA DECISIÓN DE COMPRA ENVÍE TODOS LOS REQUISITOS. POSTERIOR A ELLO ME LLAMA LA SRA. BEATRIZ INDICANDO QUE NO ME PUEDE ATENDER PORQUE YA OTRO VENDEDOR ME ESTÁ ATENDIENDO. A ESTO DEBO DECIR QUE JAMÁS ME APERSONE A OTRO VENDEDOR NI TAMPOCO NADIE SE HAN COMUNICADO CONMIGO PARA OFRECERME LOS SERVICIOS. ES DE SU CONOCIMIENTO QUE ESTA PROHIBIDO TOMAR LOS DATOS DE UNA PERSONA SIN SU CONOCIMINTO, REINTEGRO QUE NO PROPORCIONE NINGÚN DATO A OTRO VENDEDOR QUE NO SEA A LA SRA. BEATRIZ ESTEBAN. PRESENTO MI RECLAMO O QUEJA CON LA FINALIDAD QUE CAPACITEN A SUS VENDEDORES Y  MALESTAR A LOS CLIENTES PORQUE UNO DECIDE CON QUE VENDEDOR HACER EL TRATO.  A LA ESPERA DE LA RESPUESTA. FINALIDAD QUE CAPACITEN A SUS VENDEDORES Y  MALESTAR A LOS CLIENTES PORQUE UNO DECIDE CON QUE VENDEDOR HACER EL TRATO.  A LA ESPERA DE LA RESPUESTA. </t>
  </si>
  <si>
    <t xml:space="preserve">FINALIDAD QUE CAPACITEN A SUS VENDEDORES Y  MALESTAR A LOS CLIENTES PORQUE UNO DECIDE CON QUE VENDEDOR HACER EL TRATO.  A LA ESPERA DE LA RESPUESTA. </t>
  </si>
  <si>
    <t>01-0000175</t>
  </si>
  <si>
    <t>20043365</t>
  </si>
  <si>
    <t>ROJAS</t>
  </si>
  <si>
    <t>BETTY GRACIELA</t>
  </si>
  <si>
    <t>BETTYROJASPOMA@GMAIL.COM</t>
  </si>
  <si>
    <t>948187755</t>
  </si>
  <si>
    <t>JR. WAYRA NO 165</t>
  </si>
  <si>
    <t>0001001099</t>
  </si>
  <si>
    <t>INCOMODIDAD POR LA DEMORA DE COLOCACION DE LA LAPIDA Y ARREGLO DEL FLORERO DEL LADO DERECHO TANTO EL MARMOL Y LATA VOY RECLAMANDO HACA UN MES</t>
  </si>
  <si>
    <t>INCOMODIDAD POR LA DEMORA EN LA COLOCACION DE LA LAPIDA Y ARREGLO DEL FLORERO DEL LADO DERECHO TANTO EL MARMOL Y LA LATA, VOY RECLAMANDO  TODO UN MES, QUEDARON EN RALZARLO EL DIA 28 DE NOVIEMBRE Y HASTA AHO.RA NADA</t>
  </si>
  <si>
    <t>PIDO POR SERVICIO QUE SE REALICE  URGENTE Y CUANTO ANTES LA COLOCACION DE LA LAPIDA Y LA REPARACON DEL FLORERO PUESTO QUE MI SEÑORA MADRE EL 22 DE DICIEMBRE CUMPLE UN AÑO ASI PODAMOS PONER SUS RESPECTIVAS FLORES Y NO QUEREMOS MAS INCOMODIDADES.
ESPERO QUE MI PETICION SEA RESUELTO CUANTO ANTES POR SER DE JUSTICIA.</t>
  </si>
  <si>
    <t>01-0000176</t>
  </si>
  <si>
    <t>71412524</t>
  </si>
  <si>
    <t>NUÑEZ</t>
  </si>
  <si>
    <t xml:space="preserve">XIOMARA </t>
  </si>
  <si>
    <t>NR.XIOMARA@GMAIM.COM</t>
  </si>
  <si>
    <t>958878504</t>
  </si>
  <si>
    <t>NO TIENEN LA SENSIBILIDAD NECESARIA PARA ESTE TIPO DE SITUACIONES, NO QUERÍAN ENTREGAR LOS RESTOS DE MI ABUELO A NADIE MÁS QUE LA TITULAR, ESTANDO ELLA EN UN ESTADO DE SHOCK POR EL ACONTECIMIENTO. INFLEXIBLES, FALTA DE EMPATÍA Y MANEJO PARA ESTAS SITUACIONES. NO DEBERÍAN TENER UN CEMENTERIO , SI
NO, UN BANCO. PÉSIMO SERVICIO</t>
  </si>
  <si>
    <t>UNA COMPENSACIÓN POR EL DAÑO EMOCIONAL CAUSADO Y MODIFICACIÓN DE LAS REGLAS DE ESTE PÉSIMO PROCEDIMIENTO</t>
  </si>
  <si>
    <t>01-0000177</t>
  </si>
  <si>
    <t>41009520</t>
  </si>
  <si>
    <t xml:space="preserve">NÚÑEZ </t>
  </si>
  <si>
    <t>MARTI</t>
  </si>
  <si>
    <t xml:space="preserve">BRIGITTE DENISE </t>
  </si>
  <si>
    <t>BRIGITTENM@HOTMAIL.COM</t>
  </si>
  <si>
    <t>990267222</t>
  </si>
  <si>
    <t xml:space="preserve">PASAJE SANTA ELENA NRO 150 SAN CARLOS </t>
  </si>
  <si>
    <t>0000008359</t>
  </si>
  <si>
    <t xml:space="preserve">EL MARTES 5 DE OCTUBRE ENTERRAMOS A MI MAMÁ Y LLOVIÓ, EL TOLDO NO SIRVIÓ DE NADA LOS DEUDOS, FAMILIARES Y AMIGOS TERMINAMOS MOJADOS POR EL TOLDO EN MAL ESTADO LLENO DE AGUJEROS Y NO NOS ASISTIERON DE NINGUNA MANERA. ME COBRARON 1400 SOLES PARA TEMAS DE TOLDO, SILLAS Y SERVICIO DE MÚSICA CON CANTANTE. NO HUBO CANTANTE EN LA MISA NI EL ENTIERRO. </t>
  </si>
  <si>
    <t>ME COBRARON 1400 SOLES POR CONCEPTO DE TOLDO, MISA CON MÚSICA Y CEREMONIA DE ENTIERRO ASÍ COMO EL USO DEL ESPACIO,  EL DÍA 05 DE OCTUBRE DEL 2023 ENTERRÉ A MI MAMÁ Y EL TOLDO ESTUVO LLENO DE AGUJEROS, LA LLUVIA PASÓ EL TOLDO Y MOJÓ A TODOS LOS DEUDOS, FAMILIARES Y AMIGOS. NO HUBO CANTANTE EN LA MISA, NADIE NOS ASISTIÓ DE NINGUNA MANERA.</t>
  </si>
  <si>
    <t>QUE ME DEVUELVAN EL DINERO COBRADO POR ESOS CONCEPTOS YA QUE NO NOS BRINDARON LO OFRECIDO FUE UN MALESTAR HORRIBLE EN MEDIO DEL DOLOR DE DESPEDIR A MI SEÑORA MADRE</t>
  </si>
  <si>
    <t>Una vez analizado su requerimiento y realizando las investigaciones pertinentes, le informamos que lamentamos el servicio prestado, le ofrecemos nuestras más sinceras disculpas se está procediendo a tomar las medidas correctivas. Así también se le recuerda que las normas dentro de camposanto se encuentran dentro del contrato firmado al momento de adquirir un espacio de sepultura , allí podrá visualizar todo lo requerido.</t>
  </si>
  <si>
    <t>Una vez analizado su requerimiento y realizando las investigaciones pertinentes, le informamos que lamentamos el servicio prestado, le ofrecemos nuestras más sinceras disculpas se está procediendo a tomar las medidas correctivas. Sin embargo recuerde que las normas de camposanto prohíben el ingreso de artículos como carpas dentro de las instalaciones , dichas normas se encuentran adjuntas al contrato , contrato firmado , dando conformidad de estas normas.</t>
  </si>
  <si>
    <t>Una vez analizado su requerimiento y realizando las investigaciones pertinentes, le informamos que, dentro de las normas y condiciones del contrato firmado, se informa que, de existir algún incumplimiento dentro de las obligaciones contenidas en el contrato, es posible proceder con el retiro de lapida. De la misma manera dentro de las condiciones del contrato de informa que a partir del 3 mes de impago, es facultad nuestro proceder con la resolución del contrato.  Si es su deseo que nosotros dejemos de llamarlo para informar respecto a retraso en pagos y demás, puede hacer envió de una solicitud informando que no desea ningún tipo de información vía telefónica.</t>
  </si>
  <si>
    <t>Se informa que dentro de las normas de camposanto firmadas por el cliente , se informa de la prohibición de ingreso de alimentos.</t>
  </si>
  <si>
    <t>Una vez analizado su requerimiento y realizando las investigaciones pertinentes, le informamos que lamentamos el servicio prestado, le ofrecemos nuestras más sinceras disculpas se está procediendo a tomar las medidas correctivas. Sin embargo, es menester hacerle saber que los procedimientos de atención correspondientes a pagos, resoluciones, reactivaciones, etc., deberán ser realizados de manera presencial por el titular de contrato, nos encontramos implementando nuevos métodos de atención a fin de brindar mayores facilidades. Respecto a la constancia solicitada, se tiene registro de que se le informo vía llamada telefónica  que ya puede acercarse a nuestras instalaciones para realizar el pago y recoger dicha constancia.</t>
  </si>
  <si>
    <t>Una vez analizado su requerimiento y realizando las investigaciones pertinentes, le informamos que lamentamos el servicio prestado, le ofrecemos nuestras más sinceras disculpas se está procediendo a tomar las medidas correctivas. Sin embargo, recuerde que, dentro de las consideraciones del contrato realizado, las lapidas cuentan con una garantía de un año. Lamentamos los inconvenientes tenidos, es así que de manera excepcional se reemplazará el florero faltante, siendo que la fecha de instalación estimada es el 28 de octubre.</t>
  </si>
  <si>
    <t>Una vez analizado su requerimiento y realizando las investigaciones pertinentes, le informamos que lamentamos el servicio prestado, le ofrecemos nuestras más sinceras disculpas se está procediendo a tomar las medidas correctivas. Sin embargo es menester recordar que dentro de las condiciones generales del contrato firmado por el titular , dentro del apartado numero 89 refiere: “Queda expresamente aclarado que las placas y lapidas que la empresa utiliza y/o ofrece a sus clientes cuentan con una garantía de 01 (Un) año computado desde la fecha en que es colocada (fecha del primer uso de la sepultura). La referida garantía se extiende únicamente a la calidad y mantenimiento de la lápida y no cubre los daños y/o afectaciones que sean consecuencia del actuar de terceros, provenientes de supuestos de caso fortuito y/o cualquier hecho externo o ajeno a la calidad o a su mantenimiento. Por lo tanto, LA PROMOTORA no es responsable de ningún daño o afectación a la placa y lapida que se derive de un hecho distinto a su calidad o mantenimiento, incluso si tal daño ocurriese dentro del periodo de garantía. LA PROMOTORA tampoco será responsable por la calidad y/o mantenimiento por periodos de tiempo superiores al señalado en este numeral.”</t>
  </si>
  <si>
    <t>Una vez analizado su requerimiento y realizando las investigaciones pertinentes, le informamos que lamentamos el servicio prestado, le ofrecemos nuestras más sinceras disculpas se está procediendo a tomar las medidas correctivas. Sin embargo, es menester hacerle saber que el servicio contratado por ustedes fue el de la compra de un mortero de concreto, mas no el cambio o reparación de la pieza de mármol, la que ya se encontraba con dicha grieta al momento de comprar el mortero de concreto, nuestro personal cumplió diligentemente con la colocación de dicho mortero evitando así un mayor deterioro de la placa de mármol.</t>
  </si>
  <si>
    <t>Una vez analizado su requerimiento y realizando las investigaciones pertinentes, le informamos que, como camposanto nos encontramos abiertos al público , siendo así que estamos expuestos a las posibles malas prácticas sociales de algunos clientes. El personal de seguridad realiza las rondas programadas en todo el camposanto, a fin de disminuir estos incidentes. Reforzaremos las rondas esperando eliminar estos hechos.</t>
  </si>
  <si>
    <t>Una vez analizado su requerimiento y realizando las investigaciones pertinentes, le informamos que, respecto al retiro de las flores , se informa que como parte de nuestros procedimientos de limpieza , cada viernes o jueves de acuerdo a programación se realiza el retiro de flores , es así que durante este procedimiento sus flores pueden haber sido retiradas , sin embargo se hará llegar la observación al área correspondiente a fin de tener mayor cuidado con sus flores.</t>
  </si>
  <si>
    <t>01-0000178</t>
  </si>
  <si>
    <t>19910645</t>
  </si>
  <si>
    <t xml:space="preserve">IBARRA </t>
  </si>
  <si>
    <t xml:space="preserve">RUÍZ </t>
  </si>
  <si>
    <t xml:space="preserve">ZELINDA MARÍA </t>
  </si>
  <si>
    <t>SHEYLAHMARIASALAZAR@GMAIL.COM</t>
  </si>
  <si>
    <t>965768800</t>
  </si>
  <si>
    <t>CALLE LOS MANZANOS 950</t>
  </si>
  <si>
    <t xml:space="preserve">COMO CLIENTES DEL CAMPOSANTO DE LA CORONA DEL FRAILE DE HUANCAYO TENEMOS DOS FOSAS DE 4 ESPACIOS DE CADA UNO, LA DISCONFORMIDAD ES POR LA FOSA DE MI HIJA MIRIAM ZULMA SALAZAR IBARRA, QUE ESTÁ LLENO DE AGUA SOLICITAMOS EL CAMBIO DE LUGAR DE LAS FOSAS, YA QUE HACE UNAS SEMANA LA FAMILIA GÁLVEZ LANDA, QUE ESTÁ A LADO DE NUESTRAS COSAS HICIERON EL CAMBIO DE SU HIJO AÚN MAUSOLEO Y SE ENCONTRÓ QUE EL ATAÚD ESTABA LLENO DE AGUA Y TUVIERON QUE HACER VARIOS CAMBIOS, Y AL VER ESTO Y ESTAR EN LA MISMA SITUACIÓN SOLICITAMOS QUE NOS DEN LA PRONTA SOLUCIÓN, CUANDO VAMOS DE VISITA ENCONTRAMOS LAGUNAS ENCIMA DE LAS FOSAS COMO PANTANO, NI PARA SENTARSE ENTONCES CUANTO ANTES UNA COMUNICACIÓN Y SOLUCIÓN INMEDIATAMENTE. CASO CONTRARIO PRESENTARÉ MI DENUNCIA A INDECOPI </t>
  </si>
  <si>
    <t xml:space="preserve">PEDIDO DE CAMBIO DE FOSA </t>
  </si>
  <si>
    <t>CAMBIO DE FOSA</t>
  </si>
  <si>
    <t>01-0000179</t>
  </si>
  <si>
    <t>01-0000180</t>
  </si>
  <si>
    <t>47704650</t>
  </si>
  <si>
    <t xml:space="preserve">CHANG </t>
  </si>
  <si>
    <t>01-0000181</t>
  </si>
  <si>
    <t>19812460</t>
  </si>
  <si>
    <t>01-0000182</t>
  </si>
  <si>
    <t>19803963</t>
  </si>
  <si>
    <t>PEREIRA</t>
  </si>
  <si>
    <t>01-0000183</t>
  </si>
  <si>
    <t>01-0000184</t>
  </si>
  <si>
    <t>01-0000185</t>
  </si>
  <si>
    <t>15355030</t>
  </si>
  <si>
    <t>01-0000186</t>
  </si>
  <si>
    <t>01-0000187</t>
  </si>
  <si>
    <t>45205971</t>
  </si>
  <si>
    <t>GASPAR</t>
  </si>
  <si>
    <t>01-0000188</t>
  </si>
  <si>
    <t>20562207</t>
  </si>
  <si>
    <t>ESTRADA</t>
  </si>
  <si>
    <t>01-0000189</t>
  </si>
  <si>
    <t>01-0000190</t>
  </si>
  <si>
    <t>IBARRA</t>
  </si>
  <si>
    <t>ANDRES RAMON</t>
  </si>
  <si>
    <t>ANDJCHS@GMAIL.COM</t>
  </si>
  <si>
    <t>927682248</t>
  </si>
  <si>
    <t>CALLE AREQUIPA 1162</t>
  </si>
  <si>
    <t>COLLACHAGUA</t>
  </si>
  <si>
    <t xml:space="preserve">ARTURO ARMANDO </t>
  </si>
  <si>
    <t>RAMOSARTUR100@GMAIL.COM</t>
  </si>
  <si>
    <t>964498981</t>
  </si>
  <si>
    <t xml:space="preserve">JR. ANGARAES N° 275 HUANCAYO </t>
  </si>
  <si>
    <t>NILO RUBEN</t>
  </si>
  <si>
    <t>NRPEREIRATORRES@GMAIL.COM</t>
  </si>
  <si>
    <t>944459973</t>
  </si>
  <si>
    <t>JRAREQUIPA #230</t>
  </si>
  <si>
    <t>DORIS BIBIANA</t>
  </si>
  <si>
    <t>948946190</t>
  </si>
  <si>
    <t>AV. SAN CARLOS 492</t>
  </si>
  <si>
    <t>BIANCATO</t>
  </si>
  <si>
    <t>GIANNINA ROCÍO</t>
  </si>
  <si>
    <t>ESPINOZAGIANN@GMAIL.COM</t>
  </si>
  <si>
    <t>945525446</t>
  </si>
  <si>
    <t>AV. MARISCAL BENAVIDES 764 SAN VICENTE</t>
  </si>
  <si>
    <t xml:space="preserve">ZEVALLOS </t>
  </si>
  <si>
    <t>ELIZABETH</t>
  </si>
  <si>
    <t>EGASPARZEVALLOS@GMAIL.COM</t>
  </si>
  <si>
    <t>980485458</t>
  </si>
  <si>
    <t xml:space="preserve">JR. LORETO 351 </t>
  </si>
  <si>
    <t>LIZ IDA</t>
  </si>
  <si>
    <t>LUZYMAES29@GMAIL.COM</t>
  </si>
  <si>
    <t>918354584</t>
  </si>
  <si>
    <t>PASAJE PORVENIR 140</t>
  </si>
  <si>
    <t>ACAIRAMPOMA@GMAIL.COM</t>
  </si>
  <si>
    <t>999449123</t>
  </si>
  <si>
    <t xml:space="preserve">CALLE LOS SAUCES 490 URB. LA MERCED </t>
  </si>
  <si>
    <t>ZELINDA</t>
  </si>
  <si>
    <t>ROBERTOLUIS_AL@HOTMAIL.COM</t>
  </si>
  <si>
    <t xml:space="preserve">JR. MANZANOS 950 - 2O. PISO </t>
  </si>
  <si>
    <t>0000010270</t>
  </si>
  <si>
    <t>0005050108</t>
  </si>
  <si>
    <t>0000010858</t>
  </si>
  <si>
    <t>0000102177</t>
  </si>
  <si>
    <t>NO ME QUIEREN RECEPCIONAR UNA SOLICITUD</t>
  </si>
  <si>
    <t>AL PRESENTAR UNA SOLICITUD LA ENCARGADA LUCY TAPARA ME EXIGEN PRESENTAR UNA COPIA DE DNI, LO CUAL ME GENERA UN GASTO ADICIONAL AL PRESENTAR UNA SOLICITUD SIMPLE EN MESA DE PARTES .Y OTRO QUE ES INNECESARIO YA QUE LA SOLICITUD TIENE LOS DATOS NECESARIOS.</t>
  </si>
  <si>
    <t>EN VISTA DE QUE AL APERSONARME AL AREA ADQUERIDO D DICHO CONTRATO ME DI LA SORPRESA QUE TODO ESTAMOS JUNTOS CON LOS ESPACIOS COMUNES QUE ANTES DE LA ADQUISICION DE DICHO ESPACIO EL CONSEJERO ANTES DE FIRMAR EL CONTRATO ME INFORMO QUE DICA ZONA ERA EL EDEN I ERA PRIVADO  Y VIB Y ZONA M POR LA MISMA RAZON NOS ANIMAMOS ADQUERIR DICHO ESPACION Y ESTA MI QUEJA LO HAGO EN REPRESENTACION DE TODO LOS AFECTADOS PORQUE ACTUAMENTE ESTAMOS TODOS IGUALES Y NO SE ESTA RESPETANDO LO PROMOCIOANDO Y MENOS LOS COSTOS PORQUE CADA UNO DE NOSOTROS CONOCEMOS Y SAVEMSO CUANTO ES EL COSTO EN EL AREA O ESPACION COMUN QUE NOSOTROS ESCOGIMOS, PORQUE SE PAGO HASTA EL TRIPLE DEL COSTO COMUN DE TODO LO QUE SE VIENE HACIENDO, POR TANTO SOLICITAMOS QUE A L BREVEDAD DEL CASO VUELVE A SU ESTADO INICIAL CON LO QUE UD. CREE CUALQUIE MATERIAL SEA ARBOLES U OTRO MATERIAL QUE SE NOS SEPARE Y DIFRENCIA DE TODO LOS DEMAS , CASO CONTRARIO NOS ESTARA OBLIGANDO TOMAR MEDIDAS CORRECTIVAS ANTE LAS INSTANCIAS CORRESPONDIENTES TALES COMO FORMALIZAR UNA DENUNCIA A LA FISCALIA POR ESTAFA, DEVOLUCION DEL MONTO DE DINERO COBRADO LO QUE NO ESTARIA ACORDE A LO PACTADO Y FORMALIZADO EANTES DEL CONTRATO CON EL CONSEJERO QUIEN AHCE LA VENTA , PERIODISMO Y OTROAS INSTANCIAS.</t>
  </si>
  <si>
    <t>NECESITO SU ATENCION A LA BREVEDAD DEL CASO EXPUESTO EN LINEAS ARRIBA SOBRE LA QUEJA DE LA DISCONFORMIDAD DE MODIFICACION EN EL CAMPO SOBRE LOS ESPACIOS ADQUERIDO Y OTROS PARA EVITAR CUALQUIER MALESTAR ENTRE LOS POSESIONARIOS Y OTROS.</t>
  </si>
  <si>
    <t>--</t>
  </si>
  <si>
    <t>ES LA SEGUNDA VEZ QUE DESAPARECEN LOS DOS FLOREROS DEL MAUSOLEO DE LAS SEÑORAS : HILDA LUZMILA VARGAS - THELMA PALACIOS VARGAS. DEL MODULO "SAGRADA FAMILIA "P12</t>
  </si>
  <si>
    <t>NICHO EXCLUSIVO ZONA EDEN ADQUIRIDO</t>
  </si>
  <si>
    <t>ALTERNACIÓN DE DISEÑO, ESPACIO Y USO DE BIEN ADQUIRIDO EN FORMA PRIVADA</t>
  </si>
  <si>
    <t xml:space="preserve">NO ENTREGA DE LA COPIA DE RECLAMO POR PARTE DEL PERSONAL DE OFICINA DE ESPERANZA ETERNA DE SAN ANTONIO, PESE QUE EN SU PAGINA WEB TIENE LA OPCIÓN DE IMPRESIÓN, TENIENDO EN TODO MOMENTO LA NEGATIVA DE EFECTUAR LA ENTREGA DE LA COPIA CORRESPONDIENTE </t>
  </si>
  <si>
    <t xml:space="preserve">INSTALACIÓN DE LÁPIDA NUEVA. SEGÚN EL OFICIO QUE ME ENVIAN CON FECHA 17/10/2023. SE COMPROMETEN A LA INSTACIÓN DE DICHA LÁPIDA EN UN PLAZO NO MAYOR A 45 DÍAS HÁBILES HAN PASADO MÁS DE 60 DÍAS Y NO HAN HECHO LA MENCIONADA INSTALACIÓN. AGRADECERÉ DAR SOLUCIÓN A LA BREVEDAD POSIBLE A ESTE PROBLEMA QUE HAN ORIGINADO USTEDES. SINO ME VERE EN LA NECESIDAD DE RECURRIR A OTRAS INSTANCIAS INDECOPI. </t>
  </si>
  <si>
    <t>INSTALACIÓN DE LÁPIDA NUEVA</t>
  </si>
  <si>
    <t>ATENCION DEFICIENTE FRENTE A LAS FALENCIAS DE LA.UBICACION DEL CEMENTERIO DE CORONA DEL.FRAILE, SABIENDO DE LOS ACCIDENTES METEOROLOGICOS QUE AHI SE SUSCITAN ( LLUVIAS TORRENCIALES Y/O SOL INTENSO )</t>
  </si>
  <si>
    <t xml:space="preserve">HE PEDIDO UN TOLDO PARA EL DIA MIERCOLES 17 DE ENERO DEL 2024 A LAS 10:30 AM, AL PRINCIPIO ME LO NEGARON ADUCIENDO FALTA DE PERSONAL, HE PROPUESTO LLEVAR MI PROPIO PERSONAL EN ARAS DE SOLUCIONAR EL PROBLEMA DE SU EMPRESA PERO DE IGUAL MANERA ME FUE NEGADO, CONTESTANDONOS JOCOSAMENTE QUE LLEVEMOS PARAGUAS, TODO POR MANDATO DE LA ADMINISTRACION. EVENTO QUE SE LLEVO ACABO TAMBIEN EL DIA DEL ENTIERRO, ADEMAS QUE HACEN FALSA PUBLICIDAD AL NO BRINDAR NINGUNO DE LOS SERVICIOS QUE PROMETEN, DEJANDO BIEN EN CLARO QUE TODO LO.PROMETIDO ES UN "GANCHO" PARA FIRMAR EL.CONTRATO. </t>
  </si>
  <si>
    <t>EL 15 DE ENERO REALICE MI PAGO DE 2 CUOTAS CORRESPONDIENTES AL MES DE NOVIEMBRE Y DICIEMBRE DEL 2023, EL MONTO QUE PAGUE FUE DE 803.03 SOLES CUYO MONTO FUE PAGADO CON CÓDIGO CLP Y HOY 19 DE ENERO ME LLEGO EL COMPROBANTE DE PAGO DE MENCIONADAS CUOTAS. PESE A ELLO EL  DÍA 18 DE ENERO ME LLEGO UN EMAIL DEL CAMPOSANTO ÁREA DE COBRANZAS, MENCIONANDO LA RESOLUCIÓN DE MI CONTRATO, SEGÚN EL CORREO MENCIONA QUE DEBO 3 CUOTAS Y SE INICIARA EL PROCESO DE RESOLUCIÓN. ME COMUNIQUE CON EL SUPERVISOR DENIS QUINTANILLA DE SEDE SAN ANTONIO Y ME MENCIONA QUE LAS CUOTAS ESTÁN REFLEJADAS COMO PAGADAS Y PESE A ELLO COMO ES POSIBLE QUE NO HALLA UNA VERIFICACIÓN DE LOS PAGOS QUE SE REALIZA ANTES DE ENVIAR LOS CORREOS Y MAS AUN MENCIONANDO QUE DEBO 3 CUOTAS. MENCIONAR QUE TENGO AL DÍA MIS COMPROBANTES DE PAGO ASÍ COMO MI ESTADO DE CUENTA HASTA LA FECHA.</t>
  </si>
  <si>
    <t>INCUMPLIMIENTO DEL COLOR DE LAPIDA (SE CONTRATÓ UNA LAPIDA DE COLOR NEGRO)</t>
  </si>
  <si>
    <t>DE ACUERDO A LA INFORMACIÓN PROPORCIONADA POR EL PERSONAL DEL CEMENTERIO, DEBIERON COLOCAR UNA LÁPIDA NEGRA EN EL NICHO DE MI MADRE MARIA ELVIRA VIGO ABANTO, FALLECIDA EN NOVIEMBRE 2023, NO HAN CUMPLIDO CON LO PACTADO. ASIMISMO RECLAMO POR EL DEFICIENTE SERVICIO QUE HEMOS RECIBIDO DESDE QUE FALLECIÓ MI MADRE TAL COMO INFORMACIÓN ERRADA, INCOMPLETA Y FALTA DE EMPATÍA CON MIS FAMILIARES QUE HICIERON LOS TRÁMITES. PUEDEN REVISAR RECLAMOS ANTERIORES. 
EXIGIMOS EL CAMBIO INMEDIATO DE LA LAPIDA A UNA DE COLOR NEGRO Y PEDIMOS DEJAR DE INCUMPLIR FECHAS, ACUERDOS Y DE GENERAR EL MALESTAR POR LOS CONTINUOS PROBLEMAS QUE PRESENTAN EN SU ATENCIÓN.</t>
  </si>
  <si>
    <t>UBICACION DEL ESPACIO:PLATAFORMA VIRGEN DE COCHARCAS (02D-17-01-5)</t>
  </si>
  <si>
    <t>SE ACUDIO EN MAS DE 5 OPORTUNIDADES A LA OFICINA PRINCIPAL DE ATENCIÓN AL CLIENTE, RECLAMANDO LA ACUMULACIÓN EXAGERADA Y PERMANENTE DE AGUA (PANTANOSO), YA QUE MI FAMILIAR SE ENCUENTRA EN UN ESPACIO LLENO AGUA.
POR LO QUE EXIJO SE CONSTRUYA UNA ACEQUIA DE DESFOGUE DE AGUA. QUE SE NOS CAMBIÉ DE UBICACIÓN LOS 2 ESPACIOS QUE CONTAMOS EN LA PLATAFORMA A OTRA ZONA DONDE NO EXISTA ESTA ACUMULACIÓN DE AGUA DE FORMA INMEDIATA; ANTES QUE EXISTAN DESMEJORAS EN EL ATAUD Y POR ENDE EN EL CUERPO SEPULTADO.</t>
  </si>
  <si>
    <t>NO DEBEN PONER MUCHAS TRABAS PARA PRESENTAR DOCUMENTOS</t>
  </si>
  <si>
    <t xml:space="preserve">COMUNCARME CON UNA PERSONA RESPONSABLE Y/O  ADMINSITRADOR O SOCIO DEL CAMPOS SANTO LA ESPERANZA  UBICADO EN EL CEMENTERIO ECOLOGICO LA ESPERANZA HUANCAYO, LLAMAR AL CEL. 964498981 . </t>
  </si>
  <si>
    <t xml:space="preserve">QUE REPONGAN LOS FLOREROS CERAMICOS BLANCOS DE 40CM DE ALTO , VALORIZADOS EN 150 SOLES CADA UNO </t>
  </si>
  <si>
    <t>CUMPLIMIENTO DE DISEÑO PRIVADO ADQUIRIDO</t>
  </si>
  <si>
    <t>SOLICITO:  A) LA ENTREGA INMEDIATA DE LA COPIA DEL RECLAMO REALIZADO POR EL USUARIO.
B) EFECTUAR LAS MEDIDAS CORRECTIVAS AL PERSONAL DE LA OFICINA, POR NO CUMPLIMIENTO DE LA ENTREGA DE LA COPIA DEL RECLAMO REALIZADO POR EL USUARIO, ASÍ COMO CORREGIR LAS FORMAS DE MALTRATO AL USUARIO.
C) RESARZIR LOS DAÑOS OCASIONADOS POR EL PERSONAL DE OFICINA POR EL MALTRATO Y LA NEGATIVIDAD OPORTUNA DE ENTREGA  LA COPIA DE RECLAMO AL USUARIO.</t>
  </si>
  <si>
    <t xml:space="preserve">INSTALACIÓN DE LÁPIDA NUEVA. AGRADECERÉ QUE ME COMUNIQUEN FECHA Y HORA QUE SE REALIZARÁ DICHA INSTALACIÓN YA QUE SU ACCIONAR ME HA CREADO MUCHA DESCONFIANZA. </t>
  </si>
  <si>
    <t>CONTRATEN MAS PERSONAL CAPACITADO EN EL CEMENTERIO DE CORONA DEL.FRAILE, YA QUE UNA EMPRESA DE TAL ENVERGADURA DEJA MUCHO QUE DESEAR. MAYOR EFICIENCIA EN LA FORMA DE BRINDAR SERVICIOS A LOS USUARIOS, YA QUE NO NOS HACEN NINGUN FAVOR, TENGO.CONOCIMIENTO.QUE TODO SERVICIO SE PAGA. TAMBIEN MAYOR CAPACITACION PARA SU PERSONAL, EN ATENCION AL.CLIENTE Y EMPATIA CON LAS PERSONAS QUE HEMOS PERDIDO.</t>
  </si>
  <si>
    <t>QUE DEN COMO NO VALIDO EL CORREO ELECTRÓNICO DEL 18 DE ENERO CUYA MENCIÓN ES DE RESOLUCIÓN DE CONTRATO Y SE ME DE RESPUESTA A LA BREVEDAD POSIBLE, PUESTO QUE TENGO MIS COMPROBANTES DE PAGO AL DÍA HASTA LA FECHA.</t>
  </si>
  <si>
    <t>CAMBIO INMEDIATO DE LA LAPIDA A UNA DE COOR NEGRO.</t>
  </si>
  <si>
    <t>POR TALES RAZONES EXIGIMOS EL CAMBIO INMEDIATO A OTRA PLATAFORMA O A UNA ZONA SECA DE FORMA INMEDIATA.</t>
  </si>
  <si>
    <t>NO ENVIADO</t>
  </si>
  <si>
    <t>2024</t>
  </si>
  <si>
    <t>Total 2024</t>
  </si>
  <si>
    <t>01-0000191</t>
  </si>
  <si>
    <t>21299790</t>
  </si>
  <si>
    <t>ARIAS</t>
  </si>
  <si>
    <t>IVONNE GISELA</t>
  </si>
  <si>
    <t>BONYSANTOS@HOTMAIL.COM</t>
  </si>
  <si>
    <t>997026662</t>
  </si>
  <si>
    <t>AV. PETIT THOUARS 5029 DPTO 203</t>
  </si>
  <si>
    <t xml:space="preserve">ESTOY QUERIENDO DISPONER DE MI ESPACIO CUADRUPLE SAN MARTIN EN EL CAMPOSANTOS ESPERANZA ETERNA, SIN EMBARGO, ME SORPRENDE DE CLAÚSULAS NO EXPRESADAS EN EL CONTRATO SUSCRITO CON MI PERSONA.  PRIMERO PORQUE NO ME PERMITEN PONER UN ANUNCIO EN EL ESPACIO PARA PODER VENDERLO.  SEGUNDO DONDE ME INDICAN QUE NO PUEDO DEJAR CARTA PODER A UN FAMILIAR DIRECTO PARA VENDER ESE ESPACIO.  TERCERO EN MI ÚLTIMO CONTRATO DE COMPRA DE NICHOS ME ENTERO QUE NO ME PREGUNTARON SOBRE PONER A UN SEGUNDO TITULAR Y QUE AHORA PARA PONERLO DEBO PAGAR 150 SOLES.  EL PERSONAL QUE ATIENDE NO TIENE NINGUNA CAPACIDAD DE DECISIÓN NI DE SOLUCIÓN A LAS PREGUNTAS QUE HAGO, SOLO INDICAN QUE ESTO ES UNA ENTIDAD PRIVADA QUE ASI SON LAS DISPOSICIONES.  MI RECLAMO SE DEBE PORQUE VEO VULNERADO MIS DERECHOS COMO CONSUMIDOR, MÁS AÚN CUANDO LAS REGLAS DISPUESTAS NO ESTAN ESTABLECIDOS EN EL CONTRATO NI DICHO VERBALMENTE AL MOMENTO DE LA COMPRA; POR LO QUE, AFIRMO QUE LA VENTA TIENE DETRÁS  INFORMACIÓN OCULTA QUE SABIENDO ÉSTA NO HUBIESE ADQUIRIDO NINGÚN ESPACIO.  AGRADECERÉ, SU RESPUESTA PARA ELEVARLO A INDECOPI Y QUE SEA ESTA INSTANCIA QUIEN PUEDA DETERMINAR SI TENGO O NO DERECHO COMO CONSUMIDOR. </t>
  </si>
  <si>
    <t>CONTRATOS 7709, 00001001075</t>
  </si>
  <si>
    <t>RESPUESTA  TODAS MIS QUEJAS PARA ELEVARLO A INDECOPI; CASO CONTRARIO ACEPTEN QUE PUEDA PONER UN ANUNCIO DE VENTA EN EL ESPACIO YA CANCELADO, FINALMENTE QUE PONGAN A UN SEGUNDO TITULAR EN EL CONTRATO 1001075.  QUE LA CARTA PODER SEA VIABLE PARA PODER VENDER ESTE ESPACIO PORQUE NO ME ENCUENTRO EN HUANCAYO. FINALMENTE QUE TODOS LO COMPRADORES SEAN BIEN INFORMADOS DE TODO EN EL CONTRATO PARA VER QUE UNA VEZ COMPRADO EL ESPACIO ES MUY DIFICIL DE VENDERLO Y DAR A OTRA PERSONA QUE LO VENDA MAS AUN CUANDO UNO NO RADICA EN LA CIUDAD.</t>
  </si>
  <si>
    <t>01-0000192</t>
  </si>
  <si>
    <t>01-0000193</t>
  </si>
  <si>
    <t>19916718</t>
  </si>
  <si>
    <t>HUAMÁN</t>
  </si>
  <si>
    <t>PADILLA</t>
  </si>
  <si>
    <t>JAVIER LUIS</t>
  </si>
  <si>
    <t>JAVIERPADILLA14@HOTMAIL.COM</t>
  </si>
  <si>
    <t>954072976</t>
  </si>
  <si>
    <t>PJE. COMUN, MAZ. A, LTE 06, BARRIO VILLA MANTARO</t>
  </si>
  <si>
    <t>0001001590</t>
  </si>
  <si>
    <t>ES POR LA COMPRA DE CUATRO NICHOS, PERO POR MOTIVOS DE SALUD EXPLICADAS EN LA CARTA NO PUEDO CONTINUAR PAGANDO.</t>
  </si>
  <si>
    <t xml:space="preserve">ENVIÉ DOS CARTAS A LA EMPRESA ENTRE EL MES DE NOVIEMBRE Y DICIEMBRE, SOLICITANDO LA CANCELACIÓN DE LA CONTRATA Y LA DEVOLUCIÓN DEL DINERO. ASEGURARON EN EL CORREO DE RESPUESTA A LA CARTA ENVIADA QUE DESPUÉS DE COBRAR LAS PENALIDADES CORRESPONDIENTES DEPOSITARIA EL DINERO A LA CUENTA ENVIADA EN QUINCE DÍAS; SIN EMBARGO, YA VAN A CUMPLIR UN MES Y NO HAN HECHO EL DEPOSITO. MUY POR EL CONTRARIO HOSTIGAN TODOS LOS DÍAS LLAMANDO AL CELULAR Y EN TEXTOS DE MENSAJES. POR LO EXIJO SOLUCIÓN INMEDIATA QUE CORRESPONDE. </t>
  </si>
  <si>
    <t>SOLUCIÓN INMEDIATA A MI PEDIDO, POR SER JUSTICIA QUE ESPERO ALCANZAR</t>
  </si>
  <si>
    <t>01-0000194</t>
  </si>
  <si>
    <t>20075940</t>
  </si>
  <si>
    <t>CHAGUA</t>
  </si>
  <si>
    <t xml:space="preserve">JEAN ANAHI </t>
  </si>
  <si>
    <t>LOURDES.HILARIOCH@GMAIL.COM</t>
  </si>
  <si>
    <t>989543657</t>
  </si>
  <si>
    <t>JR LOS RUBIES 710 COVICA</t>
  </si>
  <si>
    <t>0001001112</t>
  </si>
  <si>
    <t>APROXIMADAMENTE  1 AÑO (JUNIO 2023 ) SE SOLICITO EL CAMBIO DEL FLORERO (LATITA) PORQUE ESTUVO HUECO Y DETERIORADO, NOS ACERCAMOS A  ATENCION AL CLIENTE Y NOS QUEDARON QUE NOS ENTREGARIAN AL MES . DE LO CUAL NOS APERSONAMOS REITERADAS VECES Y NOS MENCIONARON QUE SERIA LA PROXIMA SEMANA, ASI  DECIAN CADA VEZ QUE NOS ACERCABAMOS .
HOY 25 DE ENRO DEL 2024 NOS ACERCAMOS HACER PAGO DE OTROS NICHOS QUE CONTAMOS Y DE PASO EXIGIMOS QUE SE NOS ATENDIERA LO QUE YA SE HABIA SOLICITADO ( CAMBIO DEL FLORERO) Y EXTRAÑAMENTE NOS MENCIONAN QUE NO FIGURA TAL RECLAMO., ADUCIENDO QUE CADA PERSONA QUE ATIENDE EN ESTA OFICINA DE ATENCION AL CLIENTE TIENEN SUS PROPIOS CORREOS. ENTONCES ME VOY A PASAR DE SRTA EN SRTA SOLICITANDO QUE SE ME ATIENDA? 
SE EXIGE A LA EMPRSA QUE ATIENDA SEGUN EL CONTRATO QUE EXPRESA QUE SI TUVIERAMOS ALGUNA DIFICULTAD CON EL NICHO Y OTROS SE N OS ATENDIERA, PERO ES LAMENTABLE Y FALTA DE SERIEDAD DE PÁRTE DE  LA EMPRESA MUYA NO ATENDERNOS CON EL RESPETO Y CELERIDAD.
NOS ESTÁ PERJUDICANDO YA QUE NO RECIBIMOS ATENCIÓN Y RESPUESTA A NUESTRO PETITORIO.</t>
  </si>
  <si>
    <t>SOLICITO A LA BREVEDAD EL CAMBIO DEL FLORERP (LATA)</t>
  </si>
  <si>
    <t>01-0000195</t>
  </si>
  <si>
    <t>01-0000196</t>
  </si>
  <si>
    <t>21243246</t>
  </si>
  <si>
    <t>ATENCIO</t>
  </si>
  <si>
    <t>RITA HAYDEÉ</t>
  </si>
  <si>
    <t>RGOMEZATENCIO@GMAIL.COM</t>
  </si>
  <si>
    <t>945555096</t>
  </si>
  <si>
    <t>JR. TARMA MZ 37 LOTE 23 AA.HH. LA VICTORIA - AL COSTADO DE LA UNCP  EL TAMBO HYO</t>
  </si>
  <si>
    <t>0002103975</t>
  </si>
  <si>
    <t xml:space="preserve">PLATAFORMA VIRGEN DE COCHARCAS </t>
  </si>
  <si>
    <t>RECLAMO POR LA VULNERABILIDAD DE LOS DERECHOS DE MI SEÑOR PADRE ZENON GOMEZ CUELLAR SEPULTADO EN LA PLATAFORMA VIRGEN DE COCHARCAS</t>
  </si>
  <si>
    <t>QUE A LA FECHA Y DESDE MÁS DE UN MES QUE VENGO VISITANDO LA TUMBA DE MI SEÑOR PADRE ZENON GOMEZ CUELLAR EN LA PLATAFORMA VIRGEN DE COCHARCAS VENGO OBSERVANDO QUE SE ENCUENTRA LLENO DE AGUA DESDE EL INGRESO HASTA DONDE ESTA SU TUMBA POR LO QUE CON EL DOLOR QUE ME EMBARGA ME SIENTO ENOJADA CON LA ADMINISTRACIÓN DEL CEMENTERIO ESPERANZA ETERNA CORONA DEL FRAILE PORQUE NO HACEN NADA POR SOLUCIONAR EL PROBLEMA DE LA INUNDACIÓN DE AGUA Y QUE NO TENGAN RESPETO POR QUE MI PAPÁ  SE ENCUENTRA REMOJADO MOTIVO POR EL CUAL  SOLICITO EN EL TERMINO DE LA DISTANCIA SE MEJORE LAS CONDICIONES Y/O SE PROCEDA AL CAMBIO EN OTRA PLATAFORMA.
DE NO ATENDER MI QUEJA ME VERÉ OBLIGADA A RECURRIR A LAS INSTANCIAS JUDICIALES Y POR ENDE A LA PRENSA LOCAL REGIONAL Y NACIONAL A FIN DE ATIENDA MI RECLAMO PARA QUE SE MEJORE LA PERMANENCIA DE MI SEÑOR PADRE ZENON GOMEZ CUELLAR</t>
  </si>
  <si>
    <t>01-0000197</t>
  </si>
  <si>
    <t>19844812</t>
  </si>
  <si>
    <t>DE LA CALLE</t>
  </si>
  <si>
    <t xml:space="preserve">LILIANA </t>
  </si>
  <si>
    <t>ANYDELACALLECASTRO@GMAIL.COM</t>
  </si>
  <si>
    <t>942024692</t>
  </si>
  <si>
    <t>JR. LOS ANGELES 197</t>
  </si>
  <si>
    <t>SE REALIZO UN CONTRATO DE NICHO EN EL ÁREA DEL EDÉN, QUE EN EL MOMENTO SE OFRECIO UN AREA CERRADA, CON UN COSTO MAYOR AL QUE SE ENCUENTRA AL COSTADO. ACTUALMENTE DESAPARECIERON LA CERCA DE SEPARACIÓN Y SE VOLVIO UN LUGAR COMÚN AL DEL COSTADO QUE TIENE UN MONTO MENOR.   SOLICITAMOS QUE SE VUELVA A PONER LA CERCA O EN CASO CONTRARIO SE REALIZE LA DEVOLUCION DE DINERO DEL MONTO DIFERENCIAL DE LOS NICHOS, EL CUAL EN SU MOMENTO SE HIZO UN PAGO MAYOR POR LA ZONA Y ESPACIO. CASO CONTRARIO CORREREMOS LEGALMENTE AL SER UNA ESTAFA.</t>
  </si>
  <si>
    <t>SOLICITAMOS SE VUELVA A COLOCAR LA CERCA DE SEPARACION DE AREAS O CASO CONTRARIO LA DEVOLUCION DE DINERO POR LA DIFERENCIA DE NICHOS.</t>
  </si>
  <si>
    <t>01-0000198</t>
  </si>
  <si>
    <t>CALLE 28 DE JULIO # 472</t>
  </si>
  <si>
    <t>ME VENGO COMUNICADO DESDE HACE MÁS DE UNA SEMANA CON TODOS LOS NÚMEROS QUE ENCUENTRO SIN SER ATENDIDA. LA ÚLTIMA VEZ ME ATENDIÓ MARINA, AHORA YA NO LABORA Y QUIEN TIENE EL NÚMERO DEL CELULAR ESTÁ DE VACACIONES "CAROL" Y QUE A SU RETORNO INFORMARÍA. HE MANIFESTADO QUE LA ATENCIÓN NO PUEDE NI DEBE DETENERSE PORQUE EL TRABAJADOR CON JUSTA RAZÓN HACE USO DE UN DERECHO. SE ME INDICA QUE YA SE CURSÓ, PREGUNTO A QUIÉN, CONTACTO, RESPUESTA Y NADA. HE PEDIDO QUE LOS ÁRBOLES DE AMBOS LADOS DEL MAUSOLEO DE LA FAMILIA MESTA DELGADO SE PODAN, ENCONTRÉ CUADRADO DE BRONCE EN EL SUELO DESDE EL 20 DE ENERO, LE INFORMÉ Y ENTREGUÉ AL SEÑOR DE PORTERÍA TAMBIÉN PRECISÉ QUE NO TENÍA PERNO SINO QUE ESTABA PEGADO E INCLUSO ESTABA FRESCO Y QUIZÁ DE CALLÓ. TAMPOCO COMPRENDO EL DESCUIDO DE LA LIMPIEZA HAY MUCHA ARAÑITA. COMO FAMILIA LIMPIAMOS, PERO SE VERIFICA QUE ESTE RUBRO QUE FUE FORTALEZA SE CONVIRTIÓ EN DEBILIDAD. A ESPERA DE SER ATENDIDA LO ANTES POSIBLE Y CUANDO VAYA A VISITAR A MAMÁ ENCUENTRE LAS COSAS MEJORADAS. ADEMÁS LA ATENCIÓN DEBE SER PROACTIVA PARA NO ACUDIR POR ESTE MEDIO, LOS CLIENTES MERECEMOS RESPETO EN LA COMUNICACIÓN.</t>
  </si>
  <si>
    <t>NO SE RESPONDE A RECLAMOS, ROMPIENDO LA COMUNICACIÓN ASERTIVA QUE DEBE EXISTIR EN TODO ESTAMENTO</t>
  </si>
  <si>
    <t>QUE EL PERSONAL QUE SE QUEDE TRABAJANDO PUEDA ATENDER A LOS CLIENTES EN EL MENOR PLAZO POSIBLE Y QUE SE INFORME EL NIVEL DE ATENCIÓN SEGÚN LO QUE SE PIDE. (PODAR Y COLOCAR EL CUADRADITO DE BRONCE; ADEMÁS MEJORAR LA LIMPIEZA)</t>
  </si>
  <si>
    <t>01-0000199</t>
  </si>
  <si>
    <t>19860722</t>
  </si>
  <si>
    <t>TITO</t>
  </si>
  <si>
    <t>GLADIS HAYDEE</t>
  </si>
  <si>
    <t>LUISCCCW@GMAIL.COM</t>
  </si>
  <si>
    <t>954956480</t>
  </si>
  <si>
    <t>PROLONGACION ICA 598 HUANCAYO</t>
  </si>
  <si>
    <t>NO ESTOY DE ACUERDO CON EL RETIRO DE LAS PLANTAS QUE DELIMITAN LA PLATAFORMA EDEN 1. SOLICITAMOS EL RETIRO DEL CERCO DE METAL QUE PUSIERON Y QUE REPONGAN LAS PLANTAS COMO ESTABAN ANTERIORMENTE, PARA MAYOR SATISFACCION. ESPERO SU RESPUESTA URGENTE, CASO CONTRARIO SE HARA LA DENUNCIA RESPECTIVA A INDCOPI.</t>
  </si>
  <si>
    <t xml:space="preserve">NO ESTOY DE ACUERDO CON EL RETIRO DE LAS PLANTAS QUE DELIMITAN LA PLATAFORMA EDEN 1. </t>
  </si>
  <si>
    <t>SOLICITAMOS EL RETIRO DEL CERCO DE METAL QUE PUSIERON Y QUE REPONGAN LAS PLANTAS COMO ESTABAN ANTERIORMENTE, PARA MAYOR SATISFACCION. ESPERO SU RESPUESTA URGENTE, CASO CONTRARIO SE HARA LA DENUNCIA RESPECTIVA A INDCOPI.</t>
  </si>
  <si>
    <t>Una vez analizado su requerimiento y realizando las investigaciones pertinentes, le informamos que lamentamos el servicio prestado, le ofrecemos nuestras más sinceras disculpas se está procediendo a tomar las medidas correctivas. Sin embargo, es menester hacerle saber que tras la evaluación de su caso y tomando en consideración su confianza con nosotros, le brindamos la posibilidad de reactivar su contrato para lo cual se adjunta la liquidación de pago que deberá realizar para proceder con lo mencionado. De estar de acuerdo con las condiciones, favor de realizar el pago en las siguientes cuentas: • BCP :3552479418082 • BBVA :0011-0967-01-00005237 • SCOTIABANK :000-0828725 • CCI BCP :002-355002479418082-68 • CCI BBVA :011-967-000100005237-71 • CCI SCOTIABANK :00905600000082872532  Adjuntar los comprobantes del pago realizado y comunicarse con nosotros a través de la central telefónica 016449366 y/o oficina de atención al cliente. De no estar de acuerdo con lo expuesto puede acercarse a la oficina de atención al cliente para brindar otra alternativa. Agradecemos la confianza depositada en nosotros y quedamos a su disposición para cualquier consulta en nuestra Central de Atención al Cliente: 01- 6449366.</t>
  </si>
  <si>
    <t>Una vez analizado su requerimiento y realizando las investigaciones pertinentes, le informamos que, como camposanto nos encontramos abiertos al público , siendo así que estamos expuestos a las posibles malas prácticas sociales de algunos clientes. El personal de seguridad realiza las rondas programadas en todo el camposanto, a fin de disminuir estos incidentes. Reforzaremos las rondas esperando eliminar estos hechos.  Del mismo modo es menester informarle que dichos porta floreros de concreto  no están permitidos dentro del camposanto , de haberse extraviado su florero de PVC , puede acercarse a entregarle uno de manera gratuita .</t>
  </si>
  <si>
    <t>Una vez analizado su requerimiento y realizando las investigaciones pertinentes, le informamos que lamentamos el servicio prestado, le ofrecemos nuestras más sinceras disculpas se está procediendo a tomar las medidas correctivas. A fin de poder entregar una nueva respuesta a su caso , es necesario que presente nuevamente un solicitud de reactivación de contrato a través de las oficinas de atención al cliente. Es a través de esa vía que su caso podrá ser evaluado y brindaremos las mejores alternativas a su circunstancia.</t>
  </si>
  <si>
    <t>Una vez analizado su requerimiento y realizando las investigaciones pertinentes, le informamos que lamentamos el servicio prestado, le ofrecemos nuestras más sinceras disculpas se está procediendo a tomar las medidas correctivas. Sin embargo, es menester hacerle saber que los procedimientos de sepelio no estipulan la comunicación a los usuarios colindantes del espacio en uso , como es bien sabido la muerte es un acontecimiento inesperado , es así que sucede de la coincidencia de dicho uso y el cumpleaños de su esposa. Sin embargo, por esta oportunidad podemos ofrecerle un responso en el espacio de familiar de manera gratuita , por favor acérquese a oficinas de atencion al cliente para la programación de dicho responso , el mismo que deberá ser programado dentro del año 2023 .</t>
  </si>
  <si>
    <t>Una vez analizado su requerimiento y realizando las investigaciones pertinentes, le informamos que lamentamos el servicio prestado, le ofrecemos nuestras más sinceras disculpas se está procediendo a tomar las medidas correctivas. Sin embargo es menester informarle que las funciones del área administrativa no solo están dirigidas a la atencion de firma de comprobantes , se tomara en consideración la recomendación y evaluaremos mejoras dentro de nuestros procesos de atención , a través de nuestra página web.</t>
  </si>
  <si>
    <t>Una vez analizado su requerimiento y realizando las investigaciones pertinentes, le informamos que lamentamos el servicio prestado, le ofrecemos nuestras más sinceras disculpas se está procediendo a tomar las medidas correctivas. Sine embargo es menester informar que el deterioro de una placa de mármol responde al paso del tiempo, ya que estos están expuestos a las condiciones climatológicas de la zona, teniendo un deterioro paulatino, por el cual no podemos responder. Así también debe saber que dentro de las normas del camposanto, normas que fueron firmadas por su persona dentro del contrato , se estipula que no se permite el ingreso de lapidas externas.</t>
  </si>
  <si>
    <t>Una vez analizado su requerimiento y realizando las investigaciones pertinentes, le informamos que lamentamos el servicio prestado, le ofrecemos nuestras más sinceras disculpas se está procediendo a tomar las medidas correctivas. Sin embargo, es menester hacerle saber que se colocó el mortero solicitado, así también le informamos que los procedimientos de exhumación , no pueden llevarse a cabo sin autorización de Diresa ,ente que solicita para ello autorización de los familiares directos o por orden judicial , como camposanto no podemos manipular de ninguna manera al beneficiario del espacio de cumplir con estos procedimientos.</t>
  </si>
  <si>
    <t>Una vez analizado su requerimiento y realizando las investigaciones pertinentes, le informamos que lamentamos el servicio prestado, le ofrecemos nuestras más sinceras disculpas se está procediendo a tomar las medidas correctivas. Sin embargo, es menester hacerle saber que dentro de las condiciones del contrato se estipular que como camposanto nos encontramos facultados en retirar la lápida en caso de falta de pago. Así también le informamos que se están tomando las medidas apropiadas para reforzar el mantenimiento del espacio de sepultura de su familiar.</t>
  </si>
  <si>
    <t>Una vez analizado su requerimiento y realizando las investigaciones pertinentes, le informamos que lamentamos el servicio prestado, le ofrecemos nuestras más sinceras disculpas se está procediendo a tomar las medidas correctivas. Sin embargo es menester informarle que contamos con una programación de retiro de fotografías y demás artículos ajenos a la empresa  de manera periódica , podemos asegurarle que no existe ningún trato diferenciado para todos nuestros clientes y como ya fue mencionado dentro de los trabajos de mantenimiento están contemplados los retiros de fotografías, etc.</t>
  </si>
  <si>
    <t>Una vez analizado su requerimiento y realizando las investigaciones pertinentes, le informamos que lamentamos el servicio prestado, le ofrecemos nuestras más sinceras disculpas se está procediendo a tomar las medidas correctivas. De acuerdo a la información entregada usted cuenta con un espacio de sepultura en la plataforma Santa rosa Con código 03-K-10-01 , se está programando un cambio de césped y abonamiento a fin de recuperar el césped.</t>
  </si>
  <si>
    <t>Una vez analizado su requerimiento y realizando las investigaciones pertinentes, le informamos que lamentamos el servicio prestado, le ofrecemos nuestras más sinceras disculpas se está procediendo a tomar las medidas correctivas. Se procedió a actualizar la data de moras y se está reponiendo lapidas que ya se encuentren al día en sus pagos.</t>
  </si>
  <si>
    <t>Una vez analizado su requerimiento y realizando las investigaciones pertinentes, le informamos que lamentamos el servicio prestado, le ofrecemos nuestras más sinceras disculpas se está procediendo a tomar las medidas correctivas. A fin de poder brindarle una atención más acertada, es necesario que se acerque a las oficinas de atención al cliente, y presentar una nueva solicitud a fin de reevaluar las condiciones en las que no se encuentra de acuerdo.</t>
  </si>
  <si>
    <t>A fin de validar sus datos correctos, por favor acérquese a las oficinas de atención al cliente a fin de actualizar todos sus datos y asegurar que le sean enviados sus comprobantes. Así también, comparto el número de contacto para sus consultas. *016449366</t>
  </si>
  <si>
    <t>Sin embargo, es menester hacerle saber que su lapida fue instalada, en el espacio de sepultura de su familiar. A razón de los inconvenientes generados, le ofrecemos de manera gratuita un mantenimiento de lapida cuando solicite.</t>
  </si>
  <si>
    <t>Una vez analizado su requerimiento y realizando las investigaciones pertinentes, le informamos que lamentamos el servicio prestado, le ofrecemos nuestras más sinceras disculpas se está procediendo a tomar las medidas correctivas. Sin embargo, es menester hacerle saber que toda información correspondiente a estado de cuenta, cronograma de pagos, y demás, solo puede ser entregado al primer titular del contrato, le recomendamos ponerse en contacto con esta persona y que sea el quien le facilite la información requerida. Así también le informamos que, para realizar el cambio de la información, como correo , numero de celular , dirección  y demás información consignada dentro del contrato deberá acercarse el primer titular puesto que esta persona es la única autorizada para realizar dichos cambios.</t>
  </si>
  <si>
    <t>Una vez analizado su requerimiento y realizando las investigaciones pertinentes, le informamos que lamentamos el servicio prestado, le ofrecemos nuestras más sinceras disculpas se está procediendo a tomar las medidas correctivas. Se están tomando las medidas correctivas necesarias de manera interna para evitar inconvenientes como este a futuro.</t>
  </si>
  <si>
    <t>Ya fue colocado el florero de lata en mención , lamentamos la demora , sin embargo como camposanto nos vemos expuestos a la idiosincrasia de nuestros visitantes , quienes no siempre comparten nuestros mismos valores , siendo algunas veces victimas del hurto de estos floreros. Se está reforzando nuestros procedimientos de seguridad a fin de reducir estos incidentes.</t>
  </si>
  <si>
    <t>Una vez analizado su requerimiento y realizando las investigaciones pertinentes, le informamos que lamentamos el servicio prestado, le ofrecemos nuestras más sinceras disculpas se está procediendo a tomar las medidas correctivas. Sin embargo, es menester informarle que nuestros procedimientos estipulan estrictamente que todo tramite debe ser realizado por el titular del contrato , esto se encuentra estipulado dentro del contrato firmado , siendo así que no podemos contravenir los enunciado en dicho contrato.</t>
  </si>
  <si>
    <t>Una vez analizado su requerimiento y realizando las investigaciones pertinentes, le informamos que lamentamos el servicio prestado, le ofrecemos nuestras más sinceras disculpas se está procediendo a tomar las medidas correctivas. Sin embargo, es menester informar que el pago realizado corresponde al derecho de inhumación, no fue un pago por concepto de misa o alquiler de toldo , sin embargo lamentamos los inconvenientes presentados ,como camposanto ecológico nos vemos expuestos a las inclemencias climatológicas</t>
  </si>
  <si>
    <t>Sin embargo, es menester informarle que como camposanto ecológico no encontramos expuestos a las inclemencias climatológicas como lo es la lluvia y a condiciones como el riego de áreas verdes. Como es bien sabido el agua producto de las lluvias o del riego termina siendo absorbido por el suelo, siendo así que una parte de esta puede humedecer de manera externa el sarcófago de sepultura, sin embargo, esta es de manera mínima. A razón de las fuertes lluvias de invierno es que puede haber una mayor humedad de la normal, sin embargo, el caso al que hace mención se trató de un traslado externo cuyo sarcófago fue retirado con anticipación durante la noche y a razón de la lluvia que se tuvo durante toda la noche se acumuló un agua en dicho sarcófago y espacio abierto. Estas son condiciones que escapan de nuestro control. Como camposanto hemos realizado la implementación de drenes que permitan la liberación del agua producto de las lluvias , sin embargo, como fue enunciado líneas arriba, como camposanto ecológico estamos sometidos a características climáticas que están fuera de nuestro control. Si desea un traslado de espacio de sepultura puede acercarse a oficina y así dar inicio a los tramites y pagos correspondientes. De nuestra parte no podemos realizar un traslado puesto que como ya fue expuesto, los espacios de sepultura no se encuentran en malas condiciones, tan solo son condiciones climáticas temporales las que tenemos ahora</t>
  </si>
  <si>
    <t>Una vez analizado su requerimiento y realizando las investigaciones pertinentes, le informamos que lamentamos el servicio prestado, le ofrecemos nuestras más sinceras disculpas se está procediendo a tomar las medidas correctivas. Sin embargo, es menester informarle que nuestros procedimientos estipulan estrictamente que para presentar una solicitud se requiere una copia de DNI , de no traerla consigo , nosotros podemos facilitarle sacar dicha copia.</t>
  </si>
  <si>
    <t>Una vez analizado su requerimiento y realizando las investigaciones pertinentes, le informamos que lamentamos el servicio prestado, le ofrecemos nuestras más sinceras disculpas se está procediendo a tomar las medidas correctivas. Sin embargo, es menester informarle que dicho cerco ya fue colocado , se requerían realizar algunos trabajos internos ,es por ello del retiro temporal.</t>
  </si>
  <si>
    <t>Una vez analizado su requerimiento y realizando las investigaciones pertinentes, le informamos que, como camposanto nos encontramos abiertos al público, siendo así que estamos expuestos a las posibles malas prácticas sociales de algunos clientes. Así también le recordamos que dentro de nuestras normas de camposanto , no podemos hacernos responsables por la pérdida de artículos que no pertenecen al formato de sepultura, nicho , cinerario o mausoleo . El personal de seguridad realiza las rondas programadas en todo el camposanto, a fin de disminuir estos incidentes. Reforzaremos las rondas esperando eliminar estos hechos.</t>
  </si>
  <si>
    <t>Una vez analizado su requerimiento y realizando las investigaciones pertinentes, le informamos que lamentamos el servicio prestado, le ofrecemos nuestras más sinceras disculpas se está procediendo a tomar las medidas correctivas. Sin embargo, es menester informarle que el diseño de dicha plataforma mantiene su forma , así como el cerco que separa la plataforma Sr de milagros y Edén.</t>
  </si>
  <si>
    <t>Una vez analizado su requerimiento y realizando las investigaciones pertinentes, le informamos que lamentamos el servicio prestado, le ofrecemos nuestras más sinceras disculpas se está procediendo a tomar las medidas correctivas. Sin embargo, es menester informarle que usted completo el libro de reclamaciones virtual, es así que la copia de dicho reclamo es enviado a su correo electrónico previamente ingresado , sin embargo se tomaran las medidas correctivas a fin de evitar futuros inconvenientes.</t>
  </si>
  <si>
    <t>01-0000200</t>
  </si>
  <si>
    <t>42430021</t>
  </si>
  <si>
    <t>COLLAZOS</t>
  </si>
  <si>
    <t>DANIEL ENRIQUE</t>
  </si>
  <si>
    <t>NEWDESC@HOTMAIL.COM</t>
  </si>
  <si>
    <t>949606451</t>
  </si>
  <si>
    <t>AV. JOSE CARLOS MARIATEGUI 471</t>
  </si>
  <si>
    <t>0002105167</t>
  </si>
  <si>
    <t>EL PERSONAL DEL CAMPO SANTO N CUMPLE CON EL COMPROMISO OTORGADO YA QUE INICIALMENTE NOS OFRECIERON EL HORARIO DEL SERVICIO FÚNEBRE A LAS 11 AM, CON LA INTENCIÓN DE PODER REALIZA EL PAGO DEL SERVICIO. AL ACUDIR A LA OFICINA NO INDICAN QUE NO TIENE SERVICIO PARA ESE HORARIO, QUE SOLO NOS PUEDEN ATENDER PARA EL SERVICIO DE LAS 3 PM,
ESO COMPROMETE NUESTRO PRESUPUESTO Y LA PRESENCIA DE FAMILIARES QUE HAN VIAJAD DESDE ZONAS LEJANAS DEL PAÍS PARA PARTICIPAR DEL SERVICIO FÚNEBRE, ASIMISMO DADA LA DISTANCIA Y LAS CONDICIÓN CLIMÁTICA DEL LUGAR PONE EN RIESGO A FAMILIARES EN CONDICIÓN DE ADULTO MAYOR .
SE NOTA LA FALTA DE COORDINACIÓN INTERNA YA QUE LA ADMINISTRADORA LA SRTA. GUADALUPE CHANCA DESLINDA RESPONSABILIDAD A LO ACONTECIDO POR LA SEÑORITA KATHERINE QUISPE, QUIEN EN SU CONDICIÓN DE VENDEDORA ASEGURO EL SERVICIO PARA LAS 11 AM.
EN ESTE PUNTO SE APRECIA QUE A NIVEL DE SU EMPRESA NO TIENEN UNA VOZ A NIVEL INSTITUCIONAL, YA QUE LA VENDEDORA OFRECE UN SERVICIO QUE EN LA PARTE OPERATIVA NO SE HA DE CUMPLIR.
SOLICITO DE MANERA URGENTE QUE SE SOLUCIONE ESTE INCONVENIENTE EL DIA DE HOY YA QUE EL SERVICIO FUNEBRE TIENE QUE RELIZARCA ANTES DEL MEDIO DIA DEL VIERNES 02 DE FEBRERO.
ASIMISMO SOLICITO QUE SE TOMEN MEDIDAS CON EL PERSONA TANTO DE VENTAS Y ADMINSTRACION QUE EN CONJUNT NO PUDIERON DAR SOLUCION A ESTE TEMA.</t>
  </si>
  <si>
    <t>SOLICITO DE MANERA URGENTE QUE SE SOLUCIONE ESTE INCONVENIENTE EL DIA DE HOY YA QUE EL SERVICIO FUNEBRE TIENE QUE RELIZARCA ANTES DEL MEDIO DIA DEL VIERNES 02 DE FEBRERO.
ASIMISMO SOLICITO QUE SE TOMEN MEDIDAS CON EL PERSONA TANTO DE VENTAS Y ADMINISTRACIÓN QUE EN CONJUNTO NO PUDIERON DAR SOLUCIÓN A ESTE TEMA.</t>
  </si>
  <si>
    <t>01-0000201</t>
  </si>
  <si>
    <t>43769101</t>
  </si>
  <si>
    <t>YALLI</t>
  </si>
  <si>
    <t xml:space="preserve">AMÉRICO </t>
  </si>
  <si>
    <t>AMERIOS810@GMAIL.COM</t>
  </si>
  <si>
    <t>964096407</t>
  </si>
  <si>
    <t>PASAJE LOS CLAVELES N° 150 -AUQUIMARCA</t>
  </si>
  <si>
    <t>MI PERSONA SEPARÓ UN ESPACIO PARA CUATRO PERSONAS EN EL CEMENTERIO ESPERANZA ETERNA DE HUANCAYO</t>
  </si>
  <si>
    <t xml:space="preserve">MI PERSONA ES CLIENTE DE LA CIUDAD DE HUANCAYO , MIS CUOTA DE FOMA ERAN 4 (FEBRERO, MARZO, ABRIL Y MAYO DEL 2023) EL JOVEN ANDRÉS MENDOZA QUE TIENE EL NÚMERO DE CELULAR 994374187, MEDIANTE WHATSAPP, SE ENCARGÓ DE DARME MES A MES UN CÓDIGO CIP PARA PAGAR; PAGUE NORMAL DE FEBRERO, MARZO Y ABRIL, CUANDO FUI A PAGAR MI ULTIMA CUOTA ME DICE LA SEÑORITA QUE ATIENDE EN EL CEMENTERIO QUE LA CUOTA DE ABRIL PAGUÉ A OTRA CUENTA Y NO LA MÍA, PERO YO LE DIJE QUE YO PAGUÉ AL CÓDIGO CIP QUE ME DIO EL JOVEN EL CUAL ES 155778625, ESTE CÓDIGO PERTENECE A ECHAVIGURIN TORRES YUDITH . M.  Y NO LA MIA, .
</t>
  </si>
  <si>
    <t>SIENDO UN ERROR DEL ENCARGADO DE LA EMPRESA SOLICITO DE UNA SOLUCIÓN INMEDIATA A MI PEDIDO, QUE PUEDE SER LA DEVOLUCIÓN DEL MONTO PARA PAGAR MI CUOTA DE ABRIL O DE LO CONTRARIO REALIZAR LA TRANSFERENCIA DE LA CUENTA DE LA SEÑORA A MI CUENTA U OTRA SOLUCIÓN QUE LA EMPRESA VEA CONVENIENTE.
ESPERANDO UNA RESPUESTA FAVORABLE  POR SER MI DERECHO, ME DESPIDO</t>
  </si>
  <si>
    <t>01-0000202</t>
  </si>
  <si>
    <t>16806086</t>
  </si>
  <si>
    <t>SALDAÑA</t>
  </si>
  <si>
    <t>CORONEL</t>
  </si>
  <si>
    <t>VICTORIA EMPERATRIZ</t>
  </si>
  <si>
    <t>PEQUITA2005@HOTMAIL.COM</t>
  </si>
  <si>
    <t>922341880</t>
  </si>
  <si>
    <t>AV. 2 DE MAYO 447</t>
  </si>
  <si>
    <t xml:space="preserve">NO SE ME HA INFORMADO ACERCA DE LA RESOLUCION DEL CONTRATO Y DE MIS PAGOS </t>
  </si>
  <si>
    <t xml:space="preserve">HE INTENTADO CANCELAR PERO NO ME ACEPTABAN EL PAGO NI EN AGENTES (EL DATO INGRESADO NO ES CORRECTO O NO TENEMOS DEUDA REGISTRADA)  POR LO CUAL ME ACERCO A OFICINA Y ME INFORMAN QUE SALE ASI PORQUE NO HAY SISTEMA POR LO QUE ME VOY NUEVAMENTE AL AGENTE.  COMO EN OFICINA ME INDICARON QUE ERA POR SISTEMA  INTENTE  COMUNICARME CON LA EMPRESA Y NO RECIBI RESPUES DESPUES DE TANTO LOGRE COMUNICARME CON ESTHEPANY 994374187  QUE ES UNA VENDEDORA Y ME INDICA QUE NO HAY DATOS SOBRE MI EN EL CONTRATO. POR ESO DESEO UNA EXPLICACION ACERCA DE PORQUE NO ME NOTIFICARON QUE SE RESOLVERIA EL CONTRATO Y NO TENGO NINGUNA LLAMADA POR PARTE DEL CAMPOSANTO E INDICAR QUE CUANDO REALIZAMOS EL CONTRATO VINIERON A MI CASA Y ME LLAMABAN POR TELEFONO MOTIVO POR EL CUAL ME SORPRENDE QUE LA EMPRESA NO ME HAYA COMUNICADO NADA YA QUE PARA EL FIN DE HACER EL CONTRATO SI SE ACERCARON PARA YO PODER FIRMAR YA QUE ES MI DERECHO ESTAR INFORMADA SOBRE MI CONTRATO  </t>
  </si>
  <si>
    <t>DESEO QUE ME MUESTREN LAS EVIDENCIAS DE LAS NOTIFICACIONES Y LAS COMUNICACIONES HACIA MI PERSONA PARA ANTES DE LA RESOLUCION DEL CONTRATO, TAMBIEN SOLICITO SE ME PERMITA REALIZAR LA CANCELACION CORRESPONDIENTE Y EVITAR LOS GATOS MORATORIOS</t>
  </si>
  <si>
    <t>01-0000203</t>
  </si>
  <si>
    <t>19920726</t>
  </si>
  <si>
    <t>LUNA</t>
  </si>
  <si>
    <t>SANTIANI</t>
  </si>
  <si>
    <t>PERCY</t>
  </si>
  <si>
    <t>LUNAPERCY777@GMAIL.COM</t>
  </si>
  <si>
    <t>942915931</t>
  </si>
  <si>
    <t xml:space="preserve">JR. NICOLAS DE PIEROLA 432 </t>
  </si>
  <si>
    <t>0000002725</t>
  </si>
  <si>
    <t>MALA  POSICION DE LA LAPIDA, A PESAR QUE SE LE HIZO PRESENTE A LAS PERSONAS ENCARGADAS DEL ENTIERRO</t>
  </si>
  <si>
    <t>01-0000204</t>
  </si>
  <si>
    <t>04070073</t>
  </si>
  <si>
    <t xml:space="preserve">MONTERO </t>
  </si>
  <si>
    <t>JARA</t>
  </si>
  <si>
    <t>MARLEMONT@HOTMAIL.COM</t>
  </si>
  <si>
    <t>999227732</t>
  </si>
  <si>
    <t>JR. MOQUEGUA N°1300</t>
  </si>
  <si>
    <t xml:space="preserve">EL MAUSOLEO SE ESTA FILTRANDO EL AGUA DEBIDO A UNA CONSTRUCCIÓN ALEDAÑA PERJUDICANDO LOS NICHOS QUE SE TIENE EN LA PLATAFORMA GLORIA DE LOS ÁNGELES Y EL MAL SERVICIO OCASIONA DETERIORO EN EL MENCIONADO MAUSOLEO. </t>
  </si>
  <si>
    <t>QUE SE REALICE EL MANTENIMIENTO URGENTE DE LO CONTRARIO LA EMPRESA DEBERÁ ASUMIR LOS PERJUICIOS OCASIONADOS POR SER REITERATIVOS LOS RECLAMOS SIN TENER RESPUESTA POR PARTE DE LA EMPRESA.</t>
  </si>
  <si>
    <t>01-0000205</t>
  </si>
  <si>
    <t>74657482</t>
  </si>
  <si>
    <t xml:space="preserve">DÍAZ </t>
  </si>
  <si>
    <t xml:space="preserve">MEJÍA </t>
  </si>
  <si>
    <t xml:space="preserve">FERNANDO ARON </t>
  </si>
  <si>
    <t>AROM1999.CADETE@GMAIL.COM</t>
  </si>
  <si>
    <t>940520445</t>
  </si>
  <si>
    <t>SÁNCHEZ RUIZ 852</t>
  </si>
  <si>
    <t>0978825581</t>
  </si>
  <si>
    <t>SIENDO LAS 17:02 DEL DÍA 11 FEB 2024 MI MADRE MARÍA LUCINDA MEJIA GOICOCHEA Y EL SUSCRITO LLEGAMOS AL CAMPO SANTO UBICADO EN SEDE  CHICLAYO, ENCONTRANDO LAS PUERTAS CERRADAS PREGUNTAMOS AL SEGURIDAD SI PODÍAMOS INGRESAR, RESPONDIENDO DE UNA FORMA NO ADECUADA QUE NO ERA EL HORARIO DE VISITAS HABIENDO GENTE ADENTRO, LE PEDIMOS SU NOMBRE YA QUE NO TENÍA UN CARNET QUE LO PUDIERA IDENTIFICAR, EL CUAL SE NEGO A BRINDARNOS Y EN TODO MOMENTO CON UNA SONRISA CACHASIENTA , CAUSANDO UN MALESTAR A MI MADRE YA QUE ELLA QUIERA VER EL FÉRETRO DE MI FALLECIDO PADRE, LLEVÁNDONOS UN MALA SENSACIÓN DE MALESTAR DE PARTE DEL VIGILANTE A NO TENER UN TRATO CORDIAL EN LA ATENCIÓN AL PÚBLICO.</t>
  </si>
  <si>
    <t>COLOCAR EL HORARIO DE VISITAS EN LA PUERTA COMO REFERENCIAS.</t>
  </si>
  <si>
    <t xml:space="preserve">CAPACITACIÓN AL LOS VIGILANTE ENCARGADOS DE LA SEGURIDAD, EN LA ATENCIÓN AL PÚBLICO, CONTRATAR A PERSONAS MÁS CAPACITADAS PARA LA VIGILANCIA </t>
  </si>
  <si>
    <t>01-0000206</t>
  </si>
  <si>
    <t xml:space="preserve">VICTORIA EMPERATRIZ </t>
  </si>
  <si>
    <t xml:space="preserve">AV DOS DE MAYO 442 LAMBAYEQUE </t>
  </si>
  <si>
    <t>0000400014</t>
  </si>
  <si>
    <t xml:space="preserve"> REITERO NO SE A  INFORMADO ACERCA DE LA RESOLUCION DE CONTRATO Y DE MIS PAGOS </t>
  </si>
  <si>
    <t xml:space="preserve"> EL DIA 08 DE FEBRERO 2024  REALIZE   SOLICITUD A LA EMPRESA  ESPERANZA ETERNA CHICLAYO  DE MANERA PERSONAL ME ATENDIO LA SEÑORITA CLAUDIA REYES  ADMINISTRADORA DE  SEDE CHICLAYO  LA CUAL  LE PRESENTE TODAS LAS  EVIDENCIAS  ME  NEGO TODO  DICIENDOME MOLESTA E IMCOMODA POR MI RECLAMO  NO PROCEDIA  LE PEDI LA EVIDENCIA DE  LA COBRANZA  A MI PERSONA  POR LA QUE  CONTESTO MOLESTA QUE NO LA TENIA QUE NO LE HABIAN ENVIANDO SE COMUNICO VIA CELULAR  CON UN SEÑOR DE COBRANZA  LA CUAL EL SEÑOR EXALTADO QME GRITABA DICIENDO QUE NO SE PODIA HACER NADA POR MI RECLAMO QUE ESTABA EN EQUIFAX  AL INSISTIR A LA ADMINITRADORA   MOSTRANDO LAS PRUEBAS COPIAS   RECIEN ASI  ME DIJO QUE ES CORRECTO NO TENIAN MIS DATOS EN SU SISTEMA   A LO QUE ME HABLO  DE MANERA AMENAZANTE  QUE   TENGO QUE PAGAR 4 CUOTAS  PARA PONERME A DIA PERDIA TODO  QUE SE COMUNICARIA CONMIGO  QUE ESPERE RESPUESTA   EL DIA 10 /2/2024  A  LA S 3 Y 56 PM  LLEGO A MI CORREO LA RESPUESTA DE MI RECLAMO  FIRMADO POR  JESSICA CAROL BRIONES  LA CUAL MANIFIESTA QUE YA SE ME REACTIVO LA CUENTA QUE PUEDO HACER EL PAGO EN UN AGENTE  LA CUAL ES MENTIRA TENGO  LAS FOTOS  DEL AGENTE CON EL MENSAJE SGTE.  EL DATO INGRESADO NO ES CORRECTO O NO TENEMOS DEUDA REGISTRADA VERFIQUE E INTENTE NUEVAMENTE   ME SIENTO BURLADA Y PERDIENDO EL TIEMPO  ADEMAS DE ESTO  EL NO REALIZAR EL PAGO A TIEMPO NO ES MI RESPONSABILIDAD YA QUE NO  PUEDO REALIZAR LOS  PAGOS CORRESPONDIENTES   </t>
  </si>
  <si>
    <t xml:space="preserve">1.-SOLICITO QUE SE ME REATIVE EL CONTRATO 
2.-ELIMINACION DE GASTOS MORATORIOS 
3,-CAMBIO  DE CRONOGRAMA DE PAGOS 
4 .- SOLICITO REVISON DE CAMARAS  
</t>
  </si>
  <si>
    <t>01-0000207</t>
  </si>
  <si>
    <t>23873244</t>
  </si>
  <si>
    <t>SIANCAS</t>
  </si>
  <si>
    <t>MOREANO</t>
  </si>
  <si>
    <t>NILDA OLOMIPIA</t>
  </si>
  <si>
    <t>NILDITA52@HOTMAIL.COM</t>
  </si>
  <si>
    <t>981348717</t>
  </si>
  <si>
    <t>URB LA PLANICIE D-15</t>
  </si>
  <si>
    <t>0000002081</t>
  </si>
  <si>
    <t>MAUSOLEO SEÑOR DE HUANCA CODIGO 04-02</t>
  </si>
  <si>
    <t>HAN PASADO 90 DIAS DESDE EL USO DE MAUSOLEO Y HASTA EL MOMENTO NO COLOCAN LA LAPIDAD CORRESPONDIENTE, ESTE ES UN DERECHO QUE CORRESPONDE POR LA COMPRA DEL ESPACIO, SOLICITARION COMO PLAZO MAXIMO 45 DIAS DESPUES DEL ENTIERROY HASTA EL MOMENTO NO COLOCAN LA LAPIDA CORRESPONDIENTE, ESTO RESULTA ENGAÑOSO Y HASTA LLEGA A CONVERTIRSE EN FRAUDE POR NO CUMPLIR CON LO OFRECIDO EN EL CONTRATO DE COMPRA. EXIGIMOS SE COLOQUE INMEDIATAMENTE POR SER UN DERECHO POR EL CUAL SE PAGO EN SU TOTALIDAD.</t>
  </si>
  <si>
    <t>COLOCACIÓN INMEDIATA DE LA LAPIDA</t>
  </si>
  <si>
    <t>01-0000208</t>
  </si>
  <si>
    <t>20111003</t>
  </si>
  <si>
    <t>VEGA</t>
  </si>
  <si>
    <t>SURJANO</t>
  </si>
  <si>
    <t>SOLEDAD BELINDA</t>
  </si>
  <si>
    <t>SOLE782310@GMAIL.COM</t>
  </si>
  <si>
    <t>964866563</t>
  </si>
  <si>
    <t>AV. PROGRESO MZ.D LT 12</t>
  </si>
  <si>
    <t>0005043731</t>
  </si>
  <si>
    <t>LAPIDAS</t>
  </si>
  <si>
    <t>SE REALIZO EL CONTRATO POR 4 ESPACIOS CON DE NICHOS DE LOS CUALES AMBOS PRESENTAN LAPIDAS COMPLETAMENTE DISTINTAS, POR LO CUAL SOLICITAMOS QUE SE HAGA LA MODIFICACION DE ESCRITUR EN UNA DE LAS LAPIDAS DONDE NO FIGURA EL NOMBRE DE LA FAMILIA VEGA SURJANO Y EL TAMAÑO DE LAS ESCRITURAS SON DE MENOR MEDIDA, YA HABIENBDO PRESENTADO EL RECLAMO EL 22 DE JULIO DEL 2023 Y EL SEGUNDO RECLAMO EL 18 DE NOVIEMBRE DEL 2023 Y A LA  FECHA NO CONTAMOS CON RESPUESTA.</t>
  </si>
  <si>
    <t>CAMBIO DE LAPIDAS Y TAMAÑO DE LETRA</t>
  </si>
  <si>
    <t xml:space="preserve">Una vez analizado su requerimiento y realizando las investigaciones pertinentes, le informamos que lamentamos el servicio prestado, le ofrecemos nuestras más sinceras disculpas se está procediendo a tomar las medidas correctivas.
Sin embargo, es menester hacerle saber que su lapida será instalada el sábado 10 de febrero, como es sabido la demora fue a razón de su solicitud de modificar el nombre de la familia que previamente había sido grabada.
</t>
  </si>
  <si>
    <t xml:space="preserve">Una vez analizado su requerimiento y realizando las investigaciones pertinentes, le informamos que lamentamos el servicio prestado, le ofrecemos nuestras más sinceras disculpas se está procediendo a tomar las medidas correctivas.
Se procederá a reforzar la capacitación del personal a fin de no volver a presentar estos inconvenientes. 
</t>
  </si>
  <si>
    <t xml:space="preserve">Una vez analizado su requerimiento y realizando las investigaciones pertinentes, le informamos que lamentamos el servicio prestado, le ofrecemos nuestras más sinceras disculpas se está procediendo a tomar las medidas correctivas.
Es menester informarle que los correos de información respecto a demoras en pago y demás se realizan con antelación, sin embargo al haber realizado el pago antes de que venciera su tercera cuota en efecto , el correo precedente queda sin efecto.
</t>
  </si>
  <si>
    <t xml:space="preserve">Una vez analizado su requerimiento y realizando las investigaciones pertinentes, le informamos que lamentamos el servicio prestado, le ofrecemos nuestras más sinceras disculpas se está procediendo a tomar las medidas correctivas.
Es menester informarle que usted realizo el pago por derecho de inhumación estandar, la zona donde se encuentra sepultado su familiar no tiene la disposición de ser de granito negro.
Le recordamos que la información que reciba deberá ser de parte de área de atención al cliente, son ellos los únicos que podrán brindar la información certera al respecto.
</t>
  </si>
  <si>
    <t xml:space="preserve">Una vez analizado su requerimiento y realizando las investigaciones pertinentes, le informamos que lamentamos el servicio prestado, le ofrecemos nuestras más sinceras disculpas se está procediendo a tomar las medidas correctivas.
Es menester informarle que, como campo santo ecológico, nos encontramos expuestos a las condiciones climáticas adversas de las estaciones del año. Es así que nos encontramos expuestos a la acumulación de agua en plataformas a razón de las torrenciales lluvias de la zona.
Sin embargo, se tienen drenes de desfogue que buscan menguar las consecuencias del clima.
No es posible brindarle lo solicitado, como ya fue mencionado , como camposanto ecológico son condiciones ajenas a nuestra operación.
</t>
  </si>
  <si>
    <t xml:space="preserve">Una vez analizado su requerimiento y realizando las investigaciones pertinentes, le informamos que lamentamos el servicio prestado, le ofrecemos nuestras más sinceras disculpas se está procediendo a tomar las medidas correctivas.
Es menester informarle que, la compra realizada por su persona refiere a la sesión de uso del espacio para sepultura, lo comprado por usted no es una propiedad inmovilizaría, así también le recordamos que dentro de las normas del camposanto de enuncia claramente que lo único que puede colocarse encima del espacio de sepultura es una lápida, de acuerdo al formato establecido. Siendo así que no puede colocar anuncio alguno encima de la sepultura.
Del mismo modo le comentamos que la asignación de segundo titular tiene un costo de 30 soles por concepto de gastos administrativos, puede acercarse y realizar el trámite en mención.
También necesitaríamos conocer las fechas de sus respuestas en libro de reclamaciones ya que no contamos con registro alguno desde el 2021 en adelante. 
</t>
  </si>
  <si>
    <t xml:space="preserve">Una vez analizado su requerimiento y realizando las investigaciones pertinentes, le informamos que lamentamos el servicio prestado, le ofrecemos nuestras más sinceras disculpas se está procediendo a tomar las medidas correctivas.
Se informa que dicha devolución fue realizada , se adjunta la operación así también la carta informativa que fue enviada a su correo electrónico  correspondiente 
</t>
  </si>
  <si>
    <t xml:space="preserve">Una vez analizado su requerimiento y realizando las investigaciones pertinentes, le informamos que lamentamos el servicio prestado, le ofrecemos nuestras más sinceras disculpas se está procediendo a tomar las medidas correctivas.
Se procederá a cambiar el florero de lata , por favor acercarse a oficina a recoger el par nuevo.
</t>
  </si>
  <si>
    <t xml:space="preserve">Una vez analizado su requerimiento y realizando las investigaciones pertinentes, le informamos que lamentamos el servicio prestado, le ofrecemos nuestras más sinceras disculpas se está procediendo a tomar las medidas correctivas.
Es menester informarle que, como campo santo ecológico, nos encontramos expuestos a las condiciones climáticas adversas de las estaciones del año. Es así que nos encontramos expuestos a la acumulación de agua en plataformas a razón de las torrenciales lluvias de la zona.
Sin embargo, se tienen drenes de desfogue que buscan menguar las consecuencias del clima.
</t>
  </si>
  <si>
    <t xml:space="preserve">Es menester informarle que, el cerco al que hace mención se está reinstalando ya que se retiró como parte de nuestros trabajos de mantenimiento y habilitación de plataforma.
Se procurará terminar la instalación de dicho cerco con la brevedad posible.
</t>
  </si>
  <si>
    <t>Cuenta de 
Documento</t>
  </si>
  <si>
    <t>Tiempo de Respuesta (días)2</t>
  </si>
  <si>
    <t>Respuesta a tiempo</t>
  </si>
  <si>
    <t>Cuenta de Respuesta a tiempo</t>
  </si>
  <si>
    <t>(en blanco)</t>
  </si>
  <si>
    <t>01-0000209</t>
  </si>
  <si>
    <t>19812762</t>
  </si>
  <si>
    <t>OLIVERA</t>
  </si>
  <si>
    <t>BORDAES</t>
  </si>
  <si>
    <t>NANCY PILAR</t>
  </si>
  <si>
    <t>NACYOLIVERAB@HOTMAIL.COM</t>
  </si>
  <si>
    <t>964050884</t>
  </si>
  <si>
    <t>JR.LINOLEINA - MZ "C" - LOTE 11 - SAN ANTONIO</t>
  </si>
  <si>
    <t>0001001142</t>
  </si>
  <si>
    <t>SE PAGO A TIEMPO LA TRES CUOTAS EN EL BANCO "BCP" LA SUMA DE 1008.48 NUEVO SOLES, DE ACUERDO AL BOUCHER 0831446 EN EL DÍA 18 DE ENERO DEL 2024, ME ACERCO A LA OFICINA PARA PODER PAGAR LAS SIGUIENTES CUOTAS Y ME LLEVO LA SORPRESA QUE EL CONTRATO ESTABA RESCINDIDO, MOTIVO POR EL CUAL NO PUEDO SEGUIR PAGANDO LAS SIGUIENTES CUOTAS. NO ES RESPONSABILIDAD MÍA ESTE ERROR. RECLAMO QUE SE REGULARICE EL CONTRATO PARA SEGUIR PAGANDO LAS SIGUIENTES CUOTAS.
EL NÚMERO CON QUIEN ME CONTACTE ES 974 197 222 EL NÚMERO CORRESPONDE A LA SRTA. ANGÉLICA QUIEN SE NEGÓ A DARME SU APELLIDO.</t>
  </si>
  <si>
    <t>TERMINO DE CONTRATO POR NO PAGO DE TRES MESES, SIN EMBARGO HABIENDO PAGADO EN SU TIEMPO LAS TRES CUOTAS CORRESPONDIENTE DE NOVIEMBRE, DICIEMBRE DEL 2023 Y ENERO DEL 2024.</t>
  </si>
  <si>
    <t xml:space="preserve">PIDO QUE TENGA MAYOR CUIDADO EN LA ATENCIÓN AL CLIENTE DE PARTE DE LA EMPRESA.
A SI MISMO QUE SE REACTIVE MI CONTRATO SIN PERJUICIO DE PAGAR MORAS POR LAS CUOTAS VENCIDAS. </t>
  </si>
  <si>
    <t>Una vez analizado su requerimiento y realizando las investigaciones pertinentes, le informamos que lamentamos el servicio prestado, le ofrecemos nuestras más sinceras disculpas se está procediendo a tomar las medidas correctivas. • Se reactivó el contrato. • Se realizó la asignación de los montos abonados a las cuotas correspondientes.</t>
  </si>
  <si>
    <t>01-0000210</t>
  </si>
  <si>
    <t>48011872</t>
  </si>
  <si>
    <t>RAMIREZ</t>
  </si>
  <si>
    <t>GAVILAN</t>
  </si>
  <si>
    <t>GUISELA</t>
  </si>
  <si>
    <t>YISEL_6199@HOTMAIL.COM</t>
  </si>
  <si>
    <t>949430776</t>
  </si>
  <si>
    <t>PJE. AUSANGATE N° 156 - TERMINANDO PROLONGACION ROSEMBERG Y WARI</t>
  </si>
  <si>
    <t>0002105163</t>
  </si>
  <si>
    <t xml:space="preserve">SOLICITO REGISTRO DEL 2DO TITULAR SIN COSTO NINGUNO, ESTA ES LA 2DA VEZ QUE ESTOY HACIENDO MI RECLAMO DESDE DICIEMBRE Y NO OBTUVE NINGUNGA RESPUESTA DE PARTE DE UDS. CUANDO SE ADQUIRIO LA COMPRA DEL BIEN EN NINGUN MOMENTO ME DIJERON QUE PARA REGISTRA A UN 2DO TITULAR SE TENDRIA ALGUN COSTO Y CUANDO ME ACERCO A SUS OFICINAS PARA EL TRAMITE ME INDICAN QUE SE TIENE QUE PAGAR 150 EL CUAL YO NO ESTOY DECAUERDO CON ESE COBRO PORQUE A MI NO SE ME INFORMO NADA Y ES POR ESE MOTIVO QUE LES HAGO LLEGAR MI MALESTAR COMO CLIENTE Y ME PUEDAN DAR UNA SOLUCION A ESTE RTECLAMO </t>
  </si>
  <si>
    <t>MI QUEJA ES CONTRA EL VENDEDOR RAFAEL PISCO POR LA COMPRA
DE UN NICHO QUINTUPLE - VIRGEN DE COCHARCAS - CORONA DE FRAILE: ANTES DE
REALIZAR LA COMPRA SE HIZO UNA REVISION DE DNI EN LA CUAL YO GUISELA RAMIREZ
YO FIGURABA COMO APTA PARA LA COMPRA YA QUE MI HERMANA QUE ES LA PERSONA
QUIEN PAGA EL PAGO INICIAL Y LAS MENSUALIDADES NO SALIA APTA, PORQUE
ANTERIORMENTE OTRO VENDEDOR LE REGISTRO CON SU DNI Y ES ASI QUE EL
VENDEDOR NOS CONVENCE MI HNA. CAROL RAMIREZ, NO PODRÍA FIGURAR COMO
TITULAR POR LO YA MENCIONADO POR LO ANTERIOR Y ES AHÍ DONDE QUE EL VENDEDOR
NOS CONVENCE REGISTRARLO A MI NOMBRE COMO TITULAR Y QUE PASANDO LOS 2
MESES SE PODRÍA INSCRIBIR COMO 2DO TITULAR SOLO CON EL DNI SIN GASTOS
ADICIONALES Y QUE NO HABRÍA NINGÚN PROBLEMA Y ES POR ELLO QUE NOSOTRAS
ACEPTAMOS, AHORA EL 05 DE DICIEMBRE LE LLAMAMOS PARA ACERCARNOS Y SOLCITAR
LA INSCRIPCIÓN DEL 2DO TITULAR Y NOS DAMOS CON LA SORPRESA QUE TIENE UN
COSTO ADICIONAL QUE ES DE 150.00 N.S. Y ES POR ELLOS NUESTRA MOLESTIA YA QUE
NOS ACERCAMOS A LAS OFICINAS Y NOS INFORMARON QUE LOS VENDEDORES QUE YA
TIENEN CONOCIMIENTO QUE PARA PONER A UN 2DO TITULAR TIENE UN COSTO ADICIONAL
DE 150.00 Y NUESTRO VENDEDOR NUNCA NOS MENCIONO DE DICHOS COSTOS, SOLO POR
EL HECHO DE QUERER VENDER EL BIEN, NO NOS INFORMÓ QUE HAY UN PAGO ADICIONAL
POR LO CUAL YO NO HUBIERA ACEPTADO Y HUBIERA ESPERADO HASTA QUE PASE LOS 2
MESES PARA QUE SE BORRE LA INSCRIPCIÓN DEL DNI DE CAROL RAMIREZ, YA QUE ELLA
VENDRÍA HACER LA TITULAR PORQUE ELLA ES LA QUE PAGA LA MENSUALIDAD Y EL SR.
RAFAEL PISCO ES QUIEN NOS SUGIRIÓ QUE PONGAMOS A MI NOMBRE PERO NO NOS
COMUNICÓ EL COSTO QUE SE TIENE QUE PAGAR POR EL 2DO TITULAR, YA QUE UN
VENDEDOR ANTES DE OFRECER UN PRODUCTO A OTRA TIENE QUE ESTAR INFORMADO
DE LAS POLÍTICAS, PAGOS Y CAMBIOS QUE HAYA EN SU INSTITUCIÓN Y ASÍ INFORMAR
BIEN A SUS CLIENTES, NO POR EL HECHO DE QUERER VENDER Y QUERER COMISIONAR
NO LE MENCIONE EL COSTO QUE SE TIENE QUE PAGAR APARTE POR ESO ES MI
INCOMODIDAD Y LA D</t>
  </si>
  <si>
    <t>SOLICITO EXONERACION DEL DERECHO DE PAGO PARA INSCRIPCION DEL 2DO
TITULAR, PORQUE NO ME INFORMARON QUE HABIA UN PAGO ADCIONAL AL MOMENTO DE REALIZAR LA COMPRA
POR PARTE DEL VENDEDOR, SI TIENEN QUE TOMAR ALGUNA MEDIDA QUE SEA CONTRA EL VENDEDOR POR NO DAR UNA BUENA INFORMACION AL CLIENTE ANTES DE OFRECER UN SERVICIO.</t>
  </si>
  <si>
    <t xml:space="preserve">Una vez analizado su requerimiento y realizando las investigaciones pertinentes, le informamos que lamentamos el servicio prestado, le ofrecemos nuestras más sinceras disculpas se está procediendo a tomar las medidas correctivas. Es menester informarle que no puede exonerase del pago por asignación de segundo titular , sin embargo  el costo de asignación de segundo titular es de S/30.00 soles por concepto de gastos administrativos , no de S/150.00, puede acercarse a oficinas a realizar dicho tramite , </t>
  </si>
  <si>
    <t>01-0000211</t>
  </si>
  <si>
    <t>19846859</t>
  </si>
  <si>
    <t xml:space="preserve">ORREGO </t>
  </si>
  <si>
    <t>ORIHUELA</t>
  </si>
  <si>
    <t xml:space="preserve">ELIZABETH </t>
  </si>
  <si>
    <t>LUCIOLINAORREGO@HOTMAIL.COM</t>
  </si>
  <si>
    <t>964544060</t>
  </si>
  <si>
    <t>PROLONGACION HUANUCO 261</t>
  </si>
  <si>
    <t>0000005063</t>
  </si>
  <si>
    <t>INCUMPLIMIENTO DE CONTRATO PARA UNA MISA. POR LE PERSONAL QUE ACOMPAÑA MUSICALMENTE</t>
  </si>
  <si>
    <t xml:space="preserve">IRRESPONSABILIDDA DE LA EMPRESA POR N CUMPLIR EL CONTRATO EL DÍA 24/02/24 , CON RESPECTO A UNA MISA CON PERSONAL MUSICAL, HECH QUE NO SE REALIZO. POR AUSENCIA DEL PERSONAL QUE ACOMPALABA MUSICALMENTE LA MISA, POR L CULA PEDIDOS RESARCIMIENTO, POR LO ACONTECIDO. </t>
  </si>
  <si>
    <t xml:space="preserve">PEDIMOS REEMBOLSO DE 30 NUEVOS SOLES. </t>
  </si>
  <si>
    <t>01-0000212</t>
  </si>
  <si>
    <t>20107721</t>
  </si>
  <si>
    <t xml:space="preserve">ARIAS </t>
  </si>
  <si>
    <t>VILA</t>
  </si>
  <si>
    <t xml:space="preserve">JEANETH GIOVANNA </t>
  </si>
  <si>
    <t>JANEACUARIO@HOTMAIL.COM</t>
  </si>
  <si>
    <t>964678912</t>
  </si>
  <si>
    <t>CALLE FLAMENCOS B-20 CORONA DEL FRAYLE</t>
  </si>
  <si>
    <t>0000008079</t>
  </si>
  <si>
    <t xml:space="preserve">EL DÍA DE HOY ME APERSONÉ A VISITAR EL NICHO DE MI HERMANO F-33 - PABELLÓN 02 EN DONDE ADVIERTO QUE EL TECHO SE ENCUENTRA  LLENO DE AGUA, INVADIENDO LOS NICHOS AL PUNTO QUE ESTÁ CHORREANDO Y FILTRANDO  AGUA ESPECIALMENTE EL DE MI HERMANO, NOSOTROS REALIZAMOS EL PAGO QUE CUBRÍA EL MANTENIMIENTO, POR LO CUAL CONSIDERO QUE ESTO DEBE SER SOLICITADO CON LA INMEDIATEZ, DE LO CONTRARIO SOLICITO EL CAMBIO DE NICHO. </t>
  </si>
  <si>
    <t>SOLICITO EL CAMBIO DE NICHO Y/O CAMBIO DE CAJÓN</t>
  </si>
  <si>
    <t>01-0000213</t>
  </si>
  <si>
    <t>10361076</t>
  </si>
  <si>
    <t xml:space="preserve">FERNÁNDEZ </t>
  </si>
  <si>
    <t xml:space="preserve">PALOMINO </t>
  </si>
  <si>
    <t>HILDA</t>
  </si>
  <si>
    <t>EALAGON07@HOTMAIL.COM</t>
  </si>
  <si>
    <t>936182950</t>
  </si>
  <si>
    <t>0005022024</t>
  </si>
  <si>
    <t>TENGO UN NICHO EN LA PLATAFORMA EL EDEN H-09-01</t>
  </si>
  <si>
    <t xml:space="preserve">TENGO UN NICHO EN LA PLATAFORMA EL EDEN H_09_01,EL CUAL ESTÁ SIENDO AFECTADOS POR LA CONSTANTE LLUVIA, LOS NICHOS ESTÁN NADANDO EN AGUA, FUI A LA OFICINA A REALIZAR MI RESPECTIVO RECLAMO, ME GUSTARÍA UNA PRONTA SOLUCIÓN </t>
  </si>
  <si>
    <t xml:space="preserve">QUISIERA QUE HAGAN UNAS CANALETAS,PARA EVITAR LA INUNDACIÓN DE MI NICHO ,DE MANERA URGENTE,YA QUE EL NICHO ESTÁ INUNDADO </t>
  </si>
  <si>
    <t>01-0000214</t>
  </si>
  <si>
    <t>19847147</t>
  </si>
  <si>
    <t>CAMBORDA</t>
  </si>
  <si>
    <t>ZUÑIGA</t>
  </si>
  <si>
    <t>EDITH ZORAIDA</t>
  </si>
  <si>
    <t>FIOCAMBORDA@GMAIL.COM</t>
  </si>
  <si>
    <t>939272373</t>
  </si>
  <si>
    <t>JR. 28 DE JULIO 523 - EL TAMBO</t>
  </si>
  <si>
    <t>RECLAMO POR PERDIDA DE ADORNOS Y BAÑOS SUCIOS</t>
  </si>
  <si>
    <t>ACERCÁNDOME AL NICHO DE MI MADRE, ME DI CON LA SORPRESA DE QUE LOS ADORNOS DISPUESTOS YA NO SE ENCONTRABAN Y ES MOLESTO SABER PORQUE CREO QUE TIENEN PERSONAL DE SERVICIO QUE SE ENCARGA DEL CUIDADO DE ESTE CEMENTERIO, POR EL CUAL ME SIENTO MUY ENOJADA, ESPERO SEA REPUESTO LO MAS PRONTO POSIBLE. TAMBIEN QUIERO HACER UNA QUEJA DE QUE LOS SERVICIOS HIGIÉNICOS ESTÁN SUPER ASQUEROSOS.</t>
  </si>
  <si>
    <t>SOLICITO QUE SEA REPUESTO LOS ADORNOS DEL  NICHO DE MI SEÑORA MADRE Y QUE LOS BAÑOS SEAN IMPECABLES</t>
  </si>
  <si>
    <t>01-0000215</t>
  </si>
  <si>
    <t>41465652</t>
  </si>
  <si>
    <t>JUAN DE DIOS</t>
  </si>
  <si>
    <t>NILDA  KETTY</t>
  </si>
  <si>
    <t>KETYNIL13@GMAIL.COM</t>
  </si>
  <si>
    <t>964336644</t>
  </si>
  <si>
    <t>PJE.KERO 114 EL TAMBO</t>
  </si>
  <si>
    <t>0000000441</t>
  </si>
  <si>
    <t>BUENAS TARDES SEÑORES DE ESPERANZA ETERNA, ES PARA HACER DE CONOCIMIENTO QUE FRECUENTEMENTE SE OBSERVA QUE EL PASO DE AGUA ESTA ESTANCADA LO CUAL EL REBOCE LLEGA AL AREA DE DESCANSO DE MIS SERES QUERIDOS CONVIRTIENDO EN  PARTE PANTANOSA. SOLICITO CUIDADO Y MANTENIMIENTO CONSTANTE, OBTANDO DRENAJES PARA EL PASO DE AGUA, O BARRERAS.
UBICACIÓN:  SANTÍSIMA TRINIDAD
CONTRATO: 441
AGRADECERÉ TOMAR EN CONSIDERACIÓN Y PETICIÓN, POR LA TRANQUILIDAD MÍA Y DE MIS HERMANOS.</t>
  </si>
  <si>
    <t>DISCONFORMIDAD DE SERVICIO</t>
  </si>
  <si>
    <t>PRESTAR MAYOR ATENCION A LA ZONA AFECTADA</t>
  </si>
  <si>
    <t>Es menester informarle que, como campo santo ecológico convivimos con la naturaleza y esto incluye los seres vivos, sin embargo, nosotros realizamos limpieza diaria y  fumigación programada. Respecto al podado se está programando que durante esta semana se realice dicho podado y reinstalación de botón de bronce.</t>
  </si>
  <si>
    <t>Una vez analizado su requerimiento y realizando las investigaciones pertinentes, le informamos que lamentamos el servicio prestado, le ofrecemos nuestras más sinceras disculpas se está procediendo a tomar las medidas correctivas. Es menester informarle que como camposanto privado es competencia nuestra la arquitectura paisajística, es así que el uso de uso de cerco vivo o cerco metálico es de competencia nuestra. Es así que nuestro deber para con usted es mantener la división de plataformas , el método y materiales a usar son de competencia nuestra</t>
  </si>
  <si>
    <t>Una vez analizado su requerimiento y realizando las investigaciones pertinentes, le informamos que lamentamos el servicio prestado, le ofrecemos nuestras más sinceras disculpas se está procediendo a tomar las medidas correctivas. Se procederá a reforzar la capacitación del personal a fin de no volver a presentar estos inconvenientes. Sin embargo, recuerde que toda información respecto al uso debe ser vista en la oficina de atención al cliente.</t>
  </si>
  <si>
    <t>informando que: Una vez analizado su requerimiento y realizando las investigaciones pertinentes, le informamos que lamentamos el servicio prestado, le ofrecemos nuestras más sinceras disculpas se está procediendo a tomar las medidas correctivas. Se procedió a registrar el pago pendiente, puede acercarse a oficina y pedir su comprobante de requerirlo. Se informando que: Una vez analizado su requerimiento y realizando las investigaciones pertinentes, le informamos que lamentamos el servicio prestado, le ofrecemos nuestras más sinceras disculpas se está procediendo a tomar las medidas correctivas. Se procedió a registrar el pago pendiente, puede acercarse a oficina y pedir su comprobante de requerirlo. Se informando que: Una vez analizado su requerimiento y realizando las investigaciones pertinentes, le informamos que lamentamos el servicio prestado, le ofrecemos nuestras más sinceras disculpas se está procediendo a tomar las medidas correctivas. Se procedió a registrar el pago pendiente, puede acercarse a oficina y pedir su comprobante de requerirlo. Se</t>
  </si>
  <si>
    <t>Una vez analizado su requerimiento y realizando las investigaciones pertinentes, le informamos que lamentamos el servicio prestado, le ofrecemos nuestras más sinceras disculpas se está procediendo a tomar las medidas correctivas. • Se reactivó el contrato . • Se ofrece la opción de cancelar 3 cuotas sin mora ( nov, dic ene 24) • Se reprogramara las cuotas de febrero y marzo. Retomado sus pagos en abril. • De continuar en deuda pese a las opciones presentadas, se notificara de una nueva resolución.</t>
  </si>
  <si>
    <t>Una vez analizado su requerimiento y realizando las investigaciones pertinentes, le informamos que lamentamos el servicio prestado, le ofrecemos nuestras más sinceras disculpas se está procediendo a tomar las medidas correctivas. Es menester informarle que a razón de la uniformidad de la ubicación de lapidas, a partir de los segundos uso se está corrigiendo la ubicación de la lápida.</t>
  </si>
  <si>
    <t>Una vez analizado su requerimiento y realizando las investigaciones pertinentes, le informamos que lamentamos el servicio prestado, le ofrecemos nuestras más sinceras disculpas se está procediendo a tomar las medidas correctivas. Sin embargo es menester informarle que no encontramos contrato alguno asociado a su número de DNI o nombre ingresado en el presente reclamo , le recomendamos volver a presentar su reclamo y adjuntar el número de contrato a fin de saber cuál es el espacio observado y así poder evaluar las condiciones.</t>
  </si>
  <si>
    <t>Una vez analizado su requerimiento y realizando las investigaciones pertinentes, le informamos que lamentamos el servicio prestado, le ofrecemos nuestras más sinceras disculpas se está procediendo a tomar las medidas correctivas. Se está programando la instalación de su lapida para el día sábado 9 de Marzo.</t>
  </si>
  <si>
    <t>Una vez analizado su requerimiento y realizando las investigaciones pertinentes, le informamos que lamentamos el servicio prestado, le ofrecemos nuestras más sinceras disculpas se está procediendo a tomar las medidas correctivas. Se está programando la corrección de la grabación , la misma que será entregada para el viernes 8 de marzo.</t>
  </si>
  <si>
    <t>Usuarios recurrentes</t>
  </si>
  <si>
    <t>SI</t>
  </si>
  <si>
    <t>Respuestas a tiempo</t>
  </si>
  <si>
    <t xml:space="preserve"> Año Nuevo.</t>
  </si>
  <si>
    <t xml:space="preserve"> Jueves Santo.</t>
  </si>
  <si>
    <t xml:space="preserve"> Viernes Santo.</t>
  </si>
  <si>
    <t xml:space="preserve"> Día del Trabajo.</t>
  </si>
  <si>
    <t xml:space="preserve"> Día de San Pedro y San Pablo.</t>
  </si>
  <si>
    <t xml:space="preserve"> Fiestas Patrias.</t>
  </si>
  <si>
    <t xml:space="preserve"> Batalla de Junín.</t>
  </si>
  <si>
    <t xml:space="preserve"> Santa Rosa de Lima.</t>
  </si>
  <si>
    <t xml:space="preserve"> Combate de Angamos.</t>
  </si>
  <si>
    <t xml:space="preserve"> Día de Todos los Santos.</t>
  </si>
  <si>
    <t xml:space="preserve"> Navidad</t>
  </si>
  <si>
    <t>Feriados</t>
  </si>
  <si>
    <t>01-0000216</t>
  </si>
  <si>
    <t>40094219</t>
  </si>
  <si>
    <t>ORELLANA</t>
  </si>
  <si>
    <t>HERRERA</t>
  </si>
  <si>
    <t>LUZ VIOLETA</t>
  </si>
  <si>
    <t>LUZVIOLETAORELLANAHERRERA@GMAIL.COM</t>
  </si>
  <si>
    <t>981887478</t>
  </si>
  <si>
    <t>JR. HUALLAGA 252</t>
  </si>
  <si>
    <t>0005015151</t>
  </si>
  <si>
    <t xml:space="preserve">BUENOS DÍAS, MI RECLAMO ES POR QUE LA HAN PUESTO LA LAPIDA A MI SEÑOR PADRE NICOLAS ORELLANA TORRES TAMBIÉN COMENTAN QUE LE PUSIERON SU FLORERO, PERO AL MOMENTO DE YO VISITAR SU NICHO NO ESTABA SU FLORERO ENTONCES VINE A RECLAMAR Y ME DIJERON QUE SI LO HAN PUESTO.
YO PIDO QUE TENGAN MAS SEGURIDAD Y CUIDADO AL MOMENTO DE PONER LA LAPIDA Y LOS FLOREROS, Y SUGIERO QUE CADA VEZ QUE PONGAN ALGUNA LAPIDA , NOTIFIQUEN A SUS FAMILIARES Y ASI EVITAR MALOS ENTENDIDOS. 
QUIERO QUE ME REPONGAN LOS FLOREROS YA QUE NO ME HAN DICHO QUE LO IBAN A PONER Y TAMPOCO LO EH VISTO. GRACIAS
ESPERO SU PRONTA RESPUESTA. </t>
  </si>
  <si>
    <t>01-0000217</t>
  </si>
  <si>
    <t>20080661</t>
  </si>
  <si>
    <t>LEÓN</t>
  </si>
  <si>
    <t>VÍCTOR JOSÉ</t>
  </si>
  <si>
    <t>VICTORJOSECORDOVA@GMAIL.COM</t>
  </si>
  <si>
    <t>964475125</t>
  </si>
  <si>
    <t>PJE ELÍAS AGUIRRE N 142 -CHILCA</t>
  </si>
  <si>
    <t>0000009824</t>
  </si>
  <si>
    <t>REITERO MI RECLAMO QUE EL PERNO QUE SOPORTA A LOS FLOREROS EL NICHO DE MI MADRE ESTA MAL COLOCADO, EN UNA PRIMERA OPORTUNIDAD FIRMÉ UNA DECLARACIÓN JURADA SOBRE EL NICHO, Y ME RESPONDIERON QUE YA SE SOLUCIONO, PERO CONSTATANDO CONTINUA LO MISMO, SUGIERO QUE DEBEN COLOCAR LOS PERNOS TAL COMO ESTÁN EN LOS DEMÁS NICHOS. 
GRACIAS POR SU ATENCIÓN.</t>
  </si>
  <si>
    <t xml:space="preserve">SOLCITO LA PRONTA SOLUCIÓN A MI PEDIDO.  </t>
  </si>
  <si>
    <t>01-0000218</t>
  </si>
  <si>
    <t>16806066</t>
  </si>
  <si>
    <t xml:space="preserve">AV . DOS DE MAYO 442 - LAMBAYEQUE </t>
  </si>
  <si>
    <t xml:space="preserve">MALA INFORMACION POR LA ENCARGADA ADMINISTRADORA DE ESPERANZA ETERNA CHICLAYO CREAND PLROBLEMAS PARA PAGOS DE MI CONTRATO </t>
  </si>
  <si>
    <t xml:space="preserve">ME COMUNIQUE CON LA SRTA CLAUDIA REYES  EL DIA SABADO 2 /03/2024 SOBRE MI ESTADO DE SALUD TENIENDO QUEMADURA EN MI PIERNA CON DESCANSO MEDICO PIDIENDO EL PAGO DE 2 CUOTAS  HASTA PODER TENER EL DINERO PARA EL PAGO QUE FALTABA YA QUE   EN MI  SOLICITUD PRESENTADA SOLICITE REPROGRAMACION  ESTO SE HABIA CORDINADO  CON ELLA  TODO ESTA GRABADO SIN EMBARGO SE ME PRESIONA ARA EL PAGO DE 3 CUOTAS EL QUE NO ESTOY DE ACUERDO YA QUE NO ES CULPA MIA LA ENIFICIENCIA DE TRABAJADORES  LA  ENCARAGADA EN MENCION ME AMENAZO CON ENVIAR CARTAS NOTARIALES   CON ABOGADOS EN EL MENSAJE ENVIADO  A MI CORREO DICE QUE TENGO HASTA EL DE  5 /03/2024 SIN EMBARGO LINEAS ABAJO  DICE QUE TENGO QUE PAGARLO HASTA EL 12/03/2024-11 Y 30 PM  ESTO GENERA INCONVENIENTES EN MI SALUD YA QUE EL HSOTIGAMIENTO Y AMENAZAS DE ESTA TRABAJADORA NO LLEVA  UNA SOLUCION SOLO GENERA PROBLEMAS  PRUEBA DE ELLOS CORREO ELECTRONICO   QUE ENVIA A MI PERSONA </t>
  </si>
  <si>
    <t xml:space="preserve">CAMBIO DE PERSONAL  YA QUE NO SOLUCIONA LO QUE GENERA ES MALTARTO AL CLIENTE  SOLICITO CONVERSAR CON UN SUPERIOR YA QUE LO E SOLICITADO SIN DAR SOLUCION A ELLO </t>
  </si>
  <si>
    <t>01-0000219</t>
  </si>
  <si>
    <t>15376923</t>
  </si>
  <si>
    <t>SANCHEZ</t>
  </si>
  <si>
    <t xml:space="preserve"> VDA. DE CONTRERAS</t>
  </si>
  <si>
    <t>HILARIA FORTUNATA</t>
  </si>
  <si>
    <t>OFECONTRERASS14@GMAIL.COM</t>
  </si>
  <si>
    <t>946108225</t>
  </si>
  <si>
    <t>URB  LOS LIBERTADORES MZ. D LT. 1</t>
  </si>
  <si>
    <t>0000200874</t>
  </si>
  <si>
    <t>EL DÍA 02 DE MARZO SE REALIZÓ EL SEPELIO DE MI HIJA CONTRERAS SANCHEZ MARIA ISABEL. PROGRAMANDO EL HORARIO DE ATENCIÓN A LAS 4:30PM. AL LLEGAR AL CAMPOSANTO Y VER QUE LAS PUERTAS SE ENCONTRABAN CERRADAS ME DOY CON LA SORPRESA QUE EL PERSONAL INDICADO RECIEN ESTABA APERTURANDO EL ESPACIO. ME APERSONO A LA UBICACION DE MI ESPACIO Y ME DOY CON LA SORPRESA QUE HABIAN APERTURADO OTRO ESPACIO EL CUAL NO ME CORREAPONDIA. ASÍ MISMO ESE AQUEL ESPACIO ,TAMBIEN CONTABA CON OTRO FALLECIDO QUE NO ERA MI ESPOSO. ES INAUDITO EL ERROR GARRAFAL QUE COMETIERON SABIENDO USTEDES QUE APERTURAR UN ESPACIO SIN AUTORIZACION DEL DUEÑO ES PENADO.
HASTA MIS FAMILIARES INTERVINIERON EN LA ESCAVACION. SOLICITO INDENNIZACION POR LOS PERJUICIOS CAUSADOS YA QUE NO SE ME BRINDÓ ABSOLUTAMENTE NADA, MÁS QUE SOLO DESORDEN. DE LO CONTRARIO PROCEDERÉ VÍA LEGAL EN COORDINACION DE LA FAMILIA AFECTADA DE A LADO, DE QUIEN NO SE DEBIÓ APERTURAR EL ESPACIO.</t>
  </si>
  <si>
    <t>INDENNIZACION O EXONERACION DE PAGOS PENDIENTES</t>
  </si>
  <si>
    <t>Tiempo de Respuesta (días)</t>
  </si>
  <si>
    <t>01-0000220</t>
  </si>
  <si>
    <t>42829735</t>
  </si>
  <si>
    <t>BELLO</t>
  </si>
  <si>
    <t>MATOS</t>
  </si>
  <si>
    <t>KELLY</t>
  </si>
  <si>
    <t>BMLUIS100@HOTMAIL.COM</t>
  </si>
  <si>
    <t>989192708</t>
  </si>
  <si>
    <t>PJE. LOS HÉROES 205 PIO PATA EL TAMBO</t>
  </si>
  <si>
    <t>0000001813</t>
  </si>
  <si>
    <t xml:space="preserve">LOS ESPACIOS QUE OCUPAN MIS FAMILIARES HAN ESTADO DESCUIDADOS POR AÑOS, NO TENÍA CÉSPED Y SE HABÍA CONVERTIDO EN UN CHARCO, A PESAR DE LAS MÚLTIPLES OCASIONES EN LAS QUE SE LES PIDIÓ REALICEN EL MANTENIMIENTO.
</t>
  </si>
  <si>
    <t>SE TOMEN CON SERIEDAD EL MANTENIMIENTO DE LOS ESPACIOS, EN ESTE CASO EL INGRESO DE LA PLATAFORMA SEÑOR DE LOS MILAGROS, TAMBIÉN HACER UN REDISEÑO DEL INGRESO PARA TENER UNA VERDADERA SOLUCIÓN AL PROBLEMA</t>
  </si>
  <si>
    <t>Intervalos de Tiempo</t>
  </si>
  <si>
    <t xml:space="preserve">Conteo </t>
  </si>
  <si>
    <t>Días</t>
  </si>
  <si>
    <t>Total General</t>
  </si>
  <si>
    <t>Sin Respuesta</t>
  </si>
  <si>
    <t>Registro</t>
  </si>
  <si>
    <t>Lambayeque</t>
  </si>
  <si>
    <t>Cusco</t>
  </si>
  <si>
    <t>Lima</t>
  </si>
  <si>
    <t>Ancash</t>
  </si>
  <si>
    <t>Junín</t>
  </si>
  <si>
    <t>Departamento</t>
  </si>
  <si>
    <t xml:space="preserve">
Motivo2</t>
  </si>
  <si>
    <t>01-0000221</t>
  </si>
  <si>
    <t>23260222</t>
  </si>
  <si>
    <t>GUILLEN</t>
  </si>
  <si>
    <t>LUCIO</t>
  </si>
  <si>
    <t>DIANACOLONIOSALAS51@GMAIL.COM</t>
  </si>
  <si>
    <t>922041319</t>
  </si>
  <si>
    <t>AV HUANCAVELICA 101</t>
  </si>
  <si>
    <t>SE COMPRO UN NICHO , EN DONDE SE  APORTO MAS DE 13 MIL SOLES , EL CUAL MI PADRE SE INTERNO AL HOSPITAL EN EL MES DE OCTUBRE, LO CUAL NO SE PUDO PAGAR LAS CUOTAS , AHORA FALLECE MI PADRE Y VENIMOS A PAGAR LAS CUOTAS RETRASADAS Y PODER ENTERRARLO , LA RESPUESTA QUE OBTUVIMOS DE CAMPO SANTO ES QUE PRESENTEMOS 1 SOLICITUD EL CUAL DEMORARA 15 DIAS Y QUE ES UNA PROBABILIDAD DEL 80% QUE SE RECUPERE , Y NOS INDICAN QUE COMPREMOS OTRO NICHO, NO TENEMOS NINGUNA SOLUCION NI RESPUESTA DE LA EMPRESA.</t>
  </si>
  <si>
    <t>REACTIVACION DE CONTRATO</t>
  </si>
  <si>
    <t>01-0000222</t>
  </si>
  <si>
    <t>75393579</t>
  </si>
  <si>
    <t>FERNANDEZ</t>
  </si>
  <si>
    <t>ORELLNA</t>
  </si>
  <si>
    <t>TABATA</t>
  </si>
  <si>
    <t>FERNORE2309@GMAIL.COM</t>
  </si>
  <si>
    <t>906033883</t>
  </si>
  <si>
    <t xml:space="preserve">PASAJE LAS ESTRELLAS MZ B LT 3 </t>
  </si>
  <si>
    <t>DESCUIDO EN SU MANTENIMIENTO EN EL CAMPO SANTO SAN CARLOS EN LA ZONA SANTÍSIMA TRINIDAD DÓNDE HAY TUMBAS HUNDIDAS Y SIGUEN CON FLORES MARCHITAS .</t>
  </si>
  <si>
    <t xml:space="preserve">EL DÍA DE HOY ME ACERQUE A VISITAR A MI FAMILIAR QUE SE ENCUENTRA EN LA PARTE DEL CEMENTERIO LLAMADO SANTÍSIMA TRINIDAD- SAN CARLOS EN DÓNDE ME DOY LA SORPRESA QUE ESTÁ MUY DESCUIDADO CON EL PASTO SIN PODAR Y LAS FLORES MARCHITAS DE LA ÚLTIMA VEZ QUE LO VISITÉ QUE FUE HACE DOS SEMANAS AL DIA DE HOY Y SIGUEN CON LAS MISMAS FLORES DETERIORADAS, CONSULTE A UN PERSONAL LOS DÍAS QUE RETIRAN LAS FLORES O HACEN MANTENIMIENTO Y ME DICEN QUE LO HACEN LOS DÍAS VIERNES, LO CUAL NO ES CIERTO. VEO QUE LE DAN MÁS PRIORIDAD A OTRAS ÁREA DEL CAMPO SANTO Y TODOS MERECEMOS EL MISMO SERVICIO POR NUESTROS DIFUNTOS. CABE RECALCAR QUE EN LA MISMA ÁREA HAY TUMBAS QUE SE ESTÁN HUNDIENDO Y MUY DESCUIDADOS. </t>
  </si>
  <si>
    <t xml:space="preserve">IGUALDAD EN EL MANTENIMIENTO DE LAS ZONAS DEL.CAMPO SANTO CON URGENCIA </t>
  </si>
  <si>
    <t>01-0000223</t>
  </si>
  <si>
    <t>70418073</t>
  </si>
  <si>
    <t xml:space="preserve">FARFAN </t>
  </si>
  <si>
    <t>VICTORIO</t>
  </si>
  <si>
    <t xml:space="preserve">JENNY PAMELA </t>
  </si>
  <si>
    <t>LUDGY23@GMAIL.COM</t>
  </si>
  <si>
    <t>935556881</t>
  </si>
  <si>
    <t>AV ARGENTINA A-5</t>
  </si>
  <si>
    <t>INUNDACIONES EN LA PLATAFORMA Q ESTÁ AL C
INICIO DE LAS GRADAS.</t>
  </si>
  <si>
    <t>LA PLATAFORMA QUE ESTÁ AL COMIENZO DE LAS GRADAS SE INUNDA CON LA LLUVIA AL PUNTO DE TAPAR LAS LAPIDAS  Y NO HACEN NADA AL RESPECTO, NO ES PA PRIMERA VEZ Y TENEMOS FOTOS Y VIDEOS.
LA TUMBA MÁS PERJUDICADA ES LA DE MI PAPÁ YA QUE SE ENCUENTRA AL PIE DE LOS ÁRBOLES A LADO DE LAS GRADAS QUE DAN ACCESO A OTRAS PLATAFORMAS.
HICIMOS COMO UNA ZANJA PARA PODER DRENAR EL AGUA ACUMULADA, HOY NOS DIMOS CUENTA Q LA TAPARON ESTÁ TODO BARRO AL MOMENTO DE PISAR AÚN SE SIENTE INESTABLE Y HÚMEDO.
NOS PERCATAMOS Q HAY UNA ZANJA O CONETA EN LA PARTE SUPERIOR Q POR FALTA DE LIMPIEZA CUANDO LLUEVE SE TRANCA Y ESO OCASIONA Q REBALSE EL AGUA E INUNDE LA PLATAFORMA DE ABAJO</t>
  </si>
  <si>
    <t xml:space="preserve">LIMPIEZA ADECUADA EN LAS CUNETAS O ZANJAS, ADECUADO SERVICIO DE ALCANTARILLAS </t>
  </si>
  <si>
    <t xml:space="preserve">Una vez analizado su requerimiento y realizando las investigaciones pertinentes, le informamos que lamentamos el servicio prestado, le ofrecemos nuestras más sinceras disculpas se está procediendo a tomar las medidas correctivas.
Así también puede acercarse a oficinas a entregar los datos de cuenta bancaria y demás información requerida a fin de realizar el reembolso de los 30 soles pedidos.
</t>
  </si>
  <si>
    <t xml:space="preserve">Una vez analizado su requerimiento y realizando las investigaciones pertinentes, le informamos que lamentamos el servicio prestado, le ofrecemos nuestras más sinceras disculpas se está procediendo a tomar las medidas correctivas.
Como camposanto ecológico nos vemos expuestos a las condiciones climáticas que pueden llegar a ser adversas, sin embargo, realizamos los mayores esfuerzos por menguar estas adversidades.
Es menester informar que se está realizando la evaluación del método más efectivo para eliminar el inconveniente, de momento poder asegurarle que internamente no existe perjuicio alguno al interior del nicho, se realizaran limpiezas constantes durante el tiempo que tome la solución definitiva del percance. 
</t>
  </si>
  <si>
    <t xml:space="preserve">Una vez analizado su requerimiento y realizando las investigaciones pertinentes, le informamos que lamentamos el servicio prestado, le ofrecemos nuestras más sinceras disculpas se está procediendo a tomar las medidas correctivas.
Es menester informarle que, como campo santo ecológico, nos encontramos expuestos a las condiciones climáticas adversas de las estaciones del año. Es así que nos encontramos expuestos a la acumulación de agua en plataformas a razón de las torrenciales lluvias de la zona.
Sin embargo, se están realizando las evaluaciones con los especialistas necesarios , a fin de encontrar alternativas que reduzcan el perjuicio. 
</t>
  </si>
  <si>
    <t xml:space="preserve">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
Del mismo modo le recordamos que dentro del reglamento interno del camposanto adjunto , en su apartado N°48, señala: “La Administración no se hará́ responsable por la pérdida de jarrones, floreros o flores artificiales u otros similares ya que estos NO ESTÁN PERMITIDOS en el Camposanto”
Así también le informamos que se realizaran mejoras dentro de procedimiento de limpieza a fin de evitar inconvenientes como el mencionado en su observación.
Le informamos que lamentamos el servicio prestado, le ofrecemos nuestras más sinceras disculpas se está procediendo a tomar las medidas correctivas.
</t>
  </si>
  <si>
    <t xml:space="preserve">Una vez analizado su requerimiento y realizando las investigaciones pertinentes, le informamos que lamentamos el servicio prestado, le ofrecemos nuestras más sinceras disculpas se está procediendo a tomar las medidas correctivas.
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
</t>
  </si>
  <si>
    <t>01-0000224</t>
  </si>
  <si>
    <t>07334018</t>
  </si>
  <si>
    <t>SACSA</t>
  </si>
  <si>
    <t>NELIDA ENRIQUETA</t>
  </si>
  <si>
    <t>CLEONSANTE@GMAIL.COM</t>
  </si>
  <si>
    <t>948329530</t>
  </si>
  <si>
    <t>PJE. LAS OVEJAS MZ.C - LT.11 - SAN VICENTE DE CAÑETE / CAÑETE</t>
  </si>
  <si>
    <t>0000200206</t>
  </si>
  <si>
    <t>PROHIBICION DEL USO DEL ESPACIO ADQUIRIDO PARA LA INHUMACION DEL CUERPO DE MI AMADO ESPOSO, CABE RECALCAR QUE TAL ESPACIO YA ESTA PAGADO EN SU TOTALIDAD Y EL MOTIVO O ARGUMENTO QUE INDICAN ES QUE LAS INHUMACIONES DEBEN SER PROGRAMADAS CUANDO SABEMOS QUE UNA MUERTE NO ES ANUNCIADA, PROGRAMADA NI ACEPTADA. POR TAL MOTIVO PIDO QUE SE SANCIONE CON LAS MANERAS CORRESPONDIENTES INVERSIONES MUYA, CAMPOSANTO ECOLOGICO ESPERANZA ETERNA SEDE CAÑETE, YA QUE EN UNA CIRCUNSTANCIA TAN DOLOROSA COMO LA PERDIDA DE UN FAMILIAR.</t>
  </si>
  <si>
    <t>POR TAL MOTIVO PIDO QUE SE SANCIONE CON LAS MANERAS CORRESPONDIENTES INVERSIONES MUYA, CAMPOSANTO ECOLOGICO ESPERANZA ETERNA SEDE CAÑETE, YA QUE EN UNA CIRCUNSTANCIA TAN DOLOROSA COMO LA PERDIDA DE UN FAMILIAR.</t>
  </si>
  <si>
    <t>Cuenta de Tiempo de Respuesta (días)</t>
  </si>
  <si>
    <t>01-0000225</t>
  </si>
  <si>
    <t>46633440</t>
  </si>
  <si>
    <t>SERNA</t>
  </si>
  <si>
    <t>QUIROZ</t>
  </si>
  <si>
    <t>JACQUELINE GLENY</t>
  </si>
  <si>
    <t>JACQUELINESERNAQUIROZ6@GMAIL.COM</t>
  </si>
  <si>
    <t>941629903</t>
  </si>
  <si>
    <t>CAL LOS NARANJOS #0 MZ I LT 15</t>
  </si>
  <si>
    <t>0005050492</t>
  </si>
  <si>
    <t>BUENAS TARDES, SOY LA SRA. JACQUELIN SERNA QUIROZ CON DNI: 46633440, EL MOTIVO DE MI RECLAMO ES QUE LA EX CONSEJERA DE SU EMPRESA LA SRTA. NICKOL NEGRON MARTELL, ME OFRECIO UN SERVICIO CN UNA PUBLICIDAD ENGAÑOSA INDICANDOME QUE OBTENDRE EL SERVICIO DE SU CAMPOSANTO ECOLOGICO ESPERANZA ETERN CON UN 0% DE INTERES, UNA VEZ DEPOSITADO LA INICIAL S/608.00SOLES, ME LLEGO EL CONTRATO A MI CORREO CON UNAS CLAUSULAS QUE NO CORRESPONDE A LA INFORMACION BRINDADA POR A CONSEJERA, ADEMAS HACIENDOLE LA OBSERVACION EN EL CONTRATO FIGURA UN NUMERO QUE NO ERA EL MIO Y TAMBIEN INDICANDO QUE EN NINGUN MOMENTO HE TENIDO LA APROBACION DE DICHO CONTRATO, AHORA ME COMUNICO CON LA SRTA. Y LE RECLAMO Y ELLA ME SALE DICIENDO QUE ES ELLA LA QUE SE VA HACER RESPONSABLE HASTA ESE MOMENTO ELLA CONTINUABA TRABAJANDO CON USTEDES Y QUE NO PRESENTE NINGUNA SOLICITUD Y AL VER QUE LA SRTA NO ME DABA SOLUCION DECIDO IR A LA OFICINA PRESENCIAL E INDICANDO MI MALESTAR Y MOLESTIA DEL POR QUE ME HAN DISUELTO EL CONTRATO SIN REALIZAR LA DEVOLUCION DE MI INICIAL ES AHI DONDE ME ENTERO QUE PARA ACEPTAR DICHO CONTRATO DIGITAL TUVIERON QUE LLAMARME A MI NUMERO DE CELULAR, EN LA CUAL NUNCA RECIBI UNA LLAMADA POR PARTE DE LA EMPRESA. SOLICITO LAS GRABACIONES DEL AUDIO DE LA DICHA LLAMADA QUE APROBO NINGUN ACUERDO. TAMBIEN TENGO LOS CHAT Y AUDIOS DE LA SRTA CONSEJERA QUE ME INDICA QUE ELLA TUVO EL ERROR AL BRINDAR UNA MALA INFORMACION POR FAVOR SOLICITO LA DEVOLUCION DE MI INICIAL DEL MONTO S/608.00 SOLES DE INMEDIATO YA QUE EL ERROR NO HA SIDO POR MI PARTE SI NO DE SU CONSEJERA ( POR MALA INFORMACION)AL FINAL NO SE CUMPLIO CON LA PUBLICIDAD QUE ESTA EN SU PAGINA DE CAMPOSANTO ESPERANZA ETERNA NO ME PUEDEN DAR UN PORCENTAJE QUE NO ES...PRESENTARE MI DENUNCIA CON LA SRTA. NICKOL Y CON LA EMPRESA INVERSIONES MUYA SAC, RUC: 20555348887, DOMICILIADO EN AV. MONTE BLANCO 305, DISTRITO LA MOLINA, PROVINCIA DE LIMA, PERU, REFERENCIA A SU OFICINA EN : MZ C4 LT 18 URB TERCER MUNDO- SAN VICENTE DE CAÑETE</t>
  </si>
  <si>
    <t>SOLICITO LA DEVOLUCION DE MI INICIAL DEL MONTO S/608.00 SOLES YA QUE NO ME BRINDARON UNA INFORMACION CORRECTA POR PARTE DE SU CONSEJERA, NICKOLE NEGRON MARTELL, ES POR ESO QUE NO CANCELE NINGUNA CUOTA YA QUE NO ERA CORRECTA AL MONTO QUE ME HABIA INDICADO LA SRTA.</t>
  </si>
  <si>
    <t>DESDE UN INICIO QUE SE TRAMITO DICHO SERVICIO Y ME ENVIARON EL CONTRATO ESTUVE EN DESACUERDO CON DICHAS CLAUSULAS QUE FUE DESDE EL MES DE NOVIEMBRE 2023 Y CON EL NUMERO DE CELULAR REGISTRADO EN EL CONTRATO - SI NO ME DAN UNA SOLUCION REALIZARE MI DENUNCUA PUBLICA EN LAS REDES.</t>
  </si>
  <si>
    <t>01-0000226</t>
  </si>
  <si>
    <t>07266992</t>
  </si>
  <si>
    <t>MARTICORENA</t>
  </si>
  <si>
    <t>MARÍA DEL PILAR MARTCORENA CORDOVA</t>
  </si>
  <si>
    <t>ESTUDIOMARTTICORENA@GMIL.COM</t>
  </si>
  <si>
    <t>96468664</t>
  </si>
  <si>
    <t>PASAJE RELLANA 265</t>
  </si>
  <si>
    <t>0000006677</t>
  </si>
  <si>
    <t>DEJAS DESPERDICIOS EN ELL MAUSOLEP</t>
  </si>
  <si>
    <t>ESTA DEJANDO  BASURA ESCREMENTO DE ANMALES COCCA MASTICADA VELS NEGRAS</t>
  </si>
  <si>
    <t>10 DE ABRL 2024</t>
  </si>
  <si>
    <t>01-0000227</t>
  </si>
  <si>
    <t>47041424</t>
  </si>
  <si>
    <t>ACUÑA</t>
  </si>
  <si>
    <t xml:space="preserve">NORA </t>
  </si>
  <si>
    <t>ISABELACUNAQ@GMAIL.COM</t>
  </si>
  <si>
    <t>977868810</t>
  </si>
  <si>
    <t xml:space="preserve">PSJ LAS ISLAS 155 PIO PATA </t>
  </si>
  <si>
    <t>0000102826</t>
  </si>
  <si>
    <t xml:space="preserve">POR PAGO QUE SE HIZO PARA UNA MISA EN EL CAMPOSANTO </t>
  </si>
  <si>
    <t xml:space="preserve">SE HIZO EL PAGO PARA OBTENER UNA MISA EN EL CAMPOSANTO EL 1 DE ABRIL .
EL DÍA 27 SE HIZO EL DEPÓSITO Y LA SEPARACIÓN DE LA MISA , LLEGADO EL 1 DE ABRIL NO HUBO NINGUNA MISA NI UN PADRE EN EL CAMPOSANTO , NO PUSIERON NI SILLAS NI EL LA ENTRADA NO ESTABA ESCRITO LAS MISA PROGRAMADAS DEJARON A MI FAMILIA EN TOTAL ABANDONO LLEGARON MI FAMILIA DE LEJOS POR LA MISA PARA MI DIFUNTO PADRE Y NO HUBO NINGUNA EMPATÍA HABLAMOS CON LA SEÑORITA ENCARGADA CON NOMBRE EDITH ROJAS A LA CUAL SE LE MANDO LA FOTO DEL BAUCHER DEL PAGO DE LA MISA Y HASTA EL DÍA DE HOY 15/04/2024 NO HAY NINGÚN SOLUCIÓN ES UNA PENA QUE NO HAYA MÁS SERIEDAD Y COORDINACIÓN EN ESTOS CASOS </t>
  </si>
  <si>
    <t xml:space="preserve"> DESEO QUE ME HAGAN LA DEVOLUCIÓN DE MI DINERO LA CUAL PAGAMOS 150.00 NUEVOS SOLES  
PARA UNA MISA EN EL CAMPOSANTO YA ENVÍE MI SOLICITUD Y LOS DATOS QUE ME PIDIERON Y HASTA EL DÍA DE HOY NO TUVE RESPUESTA PORFAVOR ES URGENTE .</t>
  </si>
  <si>
    <t>01-0000228</t>
  </si>
  <si>
    <t>04008936</t>
  </si>
  <si>
    <t xml:space="preserve">OSCATEGUI </t>
  </si>
  <si>
    <t>HERNANDO AVILES</t>
  </si>
  <si>
    <t>HERNANDOOSOSCATEGUIA@GMAIL.COM</t>
  </si>
  <si>
    <t>964550848</t>
  </si>
  <si>
    <t>JR. SEBASTIAN LORENTE N. 2021</t>
  </si>
  <si>
    <t>LA LAPIDA QUE COLOCARON LA EMPRESA LOS DATOS ESTÁN MAL, SE VERIFICO CON LA SRTA. GELEN QUISPE.
LO CUAL ES UNA ACCIÓN POR FALTA DE SERIEDAD.</t>
  </si>
  <si>
    <t>LA EMPRESA COLOCO UNA LAPIDA EN LA TUMBA DE MI DIFUNTO PADRE CON DATOS QUE NO SON REALES, SE VERIFICO CON LA SRTA. GELEN QUISPE DE SU REPRESENTADA.</t>
  </si>
  <si>
    <t>QUE LO CAMBIEN LA LAPIDA POR OTRO CON LOS DATOS REALES.</t>
  </si>
  <si>
    <t>MI QUEJA ES CONTRA EL VENDEDOR RAFAEL PISCO POR LA COMPRADE UN NICHO QUINTUPLE - VIRGEN DE COCHARCAS - CORONA DE FRAILE: ANTES DEREALIZAR LA COMPRA SE HIZO UNA REVISION DE DNI ENLA CUAL YO GUISELA RAMIREZ YO FIGURABA COMO APTA PARA LA COMPRA YA QUE MI HERMANA QUE ES LA PERSONA QUIEN PAGA EL PAGO INICIAL Y LAS MENSUALIDADES NO SALIA APTA, PORQUE ANTERIORMENTE OTRO VENDEDOR LE REGISTRO CON SU DNI Y ES ASI QUE ELVENDEDOR NOS CONVENCE MI HNA. CAROL RAMIREZ, NO PODRÍA FIGURAR COMO TITULAR POR LO YA MENCIONADO POR LO ANTERIOR Y ES AHÍ DONDE QUE EL VENDEDOR NOS CONVENCE REGISTRARLO A MI NOMBRE COMO TITULAR Y QUE PASANDO LOS 2 MESES SE PODRÍA INSCRIBIR COMO 2DO TITULAR SOLO CON EL DNI SIN GASTOS ADICIONALES Y QUE NO HABRÍA NINGÚN PROBLEMA Y ES POR ELLO QUE NOSOTRAS
ACEPTAMOS, AHORA EL 05 DE DICIEMBRE LE LLAMAMOS PARA ACERCARNOS Y SOLCITAR
LA INSCRIPCIÓN DEL 2DO TITULAR Y NOS DAMOS CON LA SORPRESA QUE TIENE UN
COSTO ADICIONAL QUE ES DE 150.00 N.S. Y ES POR ELLOS NUESTRA MOLESTIA YA QUE
NOS ACERCAMOS A LAS OFICINAS Y NOS INFORMARON QUE LOS VENDEDORES QUE YA
TIENEN CONOCIMIENTO QUE PARA PONER A UN 2DO TITULAR TIENE UN COSTO ADICIONAL
DE 150.00 Y NUESTRO VENDEDOR NUNCA NOS MENCIONO DE DICHOS COSTOS, SOLO POR
EL HECHO DE QUERER VENDER EL BIEN, NO NOS INFORMÓ QUE HAY UN PAGO ADICIONAL
POR LO CUAL YO NO HUBIERA ACEPTADO Y HUBIERA ESPERADO HASTA QUE PASE LOS 2
MESES PARA QUE SE BORRE LA INSCRIPCIÓN DEL DNI DE CAROL RAMIREZ, YA QUE ELLA
VENDRÍA HACER LA TITULAR PORQUE ELLA ES LA QUE PAGA LA MENSUALIDAD Y EL SR.
RAFAEL PISCO ES QUIEN NOS SUGIRIÓ QUE PONGAMOS A MI NOMBRE PERO NO NOS
COMUNICÓ EL COSTO QUE SE TIENE QUE PAGAR POR EL 2DO TITULAR, YA QUE UN
VENDEDOR ANTES DE OFRECER UN PRODUCTO A OTRA TIENE QUE ESTAR INFORMADO
DE LAS POLÍTICAS, PAGOS Y CAMBIOS QUE HAYA EN SU INSTITUCIÓN Y ASÍ INFORMAR
BIEN A SUS CLIENTES, NO POR EL HECHO DE QUERER VENDER Y QUERER COMISIONAR
NO LE MENCIONE EL COSTO QUE SE TIENE QUE PAGAR APARTE POR ESO ES MI
INCOMODIDAD Y LA D</t>
  </si>
  <si>
    <t xml:space="preserve">
Hora</t>
  </si>
  <si>
    <t xml:space="preserve">Interacciones por hora </t>
  </si>
  <si>
    <t>Recuento de Hora (hora)</t>
  </si>
  <si>
    <t>01-0000229</t>
  </si>
  <si>
    <t>46273592</t>
  </si>
  <si>
    <t xml:space="preserve">GONZALEZ </t>
  </si>
  <si>
    <t>VILLAVICENCIO</t>
  </si>
  <si>
    <t xml:space="preserve">CRISTHIAM </t>
  </si>
  <si>
    <t>ILZENEY10@GMAIL.COM</t>
  </si>
  <si>
    <t>974385956</t>
  </si>
  <si>
    <t>UVIMA 7 N-2</t>
  </si>
  <si>
    <t>MALTRATO DE PARTE DEL PERSONAL DE LA EMPRESA ESPERANZA ETERNA</t>
  </si>
  <si>
    <t xml:space="preserve">LA EMPRESA TUVO UNA FALTA DE RESPETO HACIA NOSOTROS BURLÁNDOSE DE NUESTRO DOLOR Y NO DARNOS SOLUCIÓN Y QUERIENDO COBRARNOS POR UN ESPACIO YA COMPRADO LA SRA ROSMERY MONTESINOS QUISPE QUIEN DICE SER LA ADMINISTRADORA DE LA EMPRESA Y RUTH CUSIHUAMAN LAURA QUE SE PUSO A GRABAR SIN AUTORIZACIÓN Y SIN TOMAR EN CUENTA NUESTRO DOLOR, LA EMPRESA DICE NO TENER EL CONTRATO DE COMPRA DE HACE 15 AÑOS </t>
  </si>
  <si>
    <t xml:space="preserve">EL CONTRATO LA SOLUCIÓN  Y LAS DISCULPAS DEL PERSONAL </t>
  </si>
  <si>
    <t>01-0000230</t>
  </si>
  <si>
    <t>01-0000231</t>
  </si>
  <si>
    <t>10101010</t>
  </si>
  <si>
    <t>PRUEBAS</t>
  </si>
  <si>
    <t>JUAN</t>
  </si>
  <si>
    <t>J.BARROSDOMINGUEZ@GMAIL.COM</t>
  </si>
  <si>
    <t>990507079</t>
  </si>
  <si>
    <t>0000101010</t>
  </si>
  <si>
    <t xml:space="preserve">PRUEBAS </t>
  </si>
  <si>
    <t>PRUEBS</t>
  </si>
  <si>
    <t>Hora(hora)</t>
  </si>
  <si>
    <t>Nex</t>
  </si>
  <si>
    <t>Es menester informarle que el servicio contratado por su persona SERVICIO DE 
INHUMACION fue brindado íntegramente. Servicio que comprende lo siguiente: Apertura 
y cierre de espacio, Urna de concreto, Toldo, Sillas, descensor, Maestro de ceremonia y 
Placa de mármol (colocado dentro de los 15 días).
Todos estos conceptos fueron prestados en su totalidad, lamentamos las demoras que 
pudieron haberse presentado haciéndoles llegar las disculpas del caso, le brindaremos la 
opción de contratar gratuitamente responso vip, mantenimiento de lapida y/o misa de 
recuerdo que usted podrá coordinar la fecha según lo crea conveniente, solo deberá 
acercarse a nuestras oficinas y o comunicarse con nuestra central telefónica eligiendo el 
anexo correspondiente a Cañete.
Así también en respuesta a las observaciones respecto a otro espacio de sepultura, le 
recordamos que las coordinaciones se realizan con el titular del espacio, siendo así que 
no se le puede brindar mayor información. Cualquier dificultad o molestia que se 
pudieron haber ocasionados a espacios aledaños se coordinaran con los 
correspondientes titulares
Siendo así que su solicitud de exoneración de pagos pendientes no procede.</t>
  </si>
  <si>
    <t xml:space="preserve">Una vez analizado su requerimiento y realizando las investigaciones pertinentes, le informamos que; se iniciaran los procesos de mejora requerido para el mantenimiento general del espacio de sepultura.
Se inició la gestión del mantenimiento del área de sepultura en mención, a fin de reestablecer el buen estado de espacio de sepultura. 
</t>
  </si>
  <si>
    <t>Verificamos que la persona que presento el reclamo es quien falleció , siendo así no podemos brindar mayor respuesta.</t>
  </si>
  <si>
    <t xml:space="preserve">Una vez analizado su requerimiento y realizando las investigaciones pertinentes, le informamos que; se iniciaran los procesos de mejora requerido para el mantenimiento general del espacio de sepultura.
Se inició la gestión del inicio de manteniendo general de la plataforma. 
</t>
  </si>
  <si>
    <t xml:space="preserve">Una vez analizado su requerimiento y realizando las investigaciones pertinentes, le informamos que; se iniciaran los procesos de mejora requerido para el mantenimiento general del espacio de sepultura.
Se inició la gestión del mantenimiento del área afectada, así también el mantenimiento de los canales de capacitación de agua en temporada de lluvias. 
</t>
  </si>
  <si>
    <t xml:space="preserve">Una vez analizado su requerimiento y realizando las investigaciones pertinentes, le informamos que; como camposanto contamos con una programación de servicios durante el día, si al momento de su visita el horario de su preferencia ya estaba copado, se tiene que programar en el horario más próximo.
Nosotros como camposanto no podemos prohibir el uso del espacio más allá de la causal de resolución de contrato o falta de pago del costo de carencia si amerita. 
Así también es menester recordar que se hicieron los esfuerzos necesarios para poder llevar a cabo el sepelio el día que lo solicito. 
</t>
  </si>
  <si>
    <t xml:space="preserve">Se informa que se procederá con la resolución del contrato , así también se realizara la devolución de la inicial depositada de S/608.00 , para lo cual requerimos los siguiente:
• Solicitud escrita de devolución de cuota inicial , dentro de la solicitud deberá estar el número de cuenta al que se realizara el desembolso (Número de cuenta , banco , CCI)
• Copia de DNI 
• Recuerde que el tramite puede realizarlo vía correo electrónico a clientes@esperanzaeterna.la
</t>
  </si>
  <si>
    <t xml:space="preserve">Una vez analizado su requerimiento y realizando las investigaciones pertinentes, le informamos que; se iniciaran los procesos de mejora requerido para el mantenimiento general de la plataforma.
Se inició la gestión del inicio de mantenimiento y limpieza del área de mausoleos
</t>
  </si>
  <si>
    <t>Se procedió a realizar la devolución correspondiente, así también es menester nuestro 
informarle que por la desazón generada le ofrecemos una misa manera gratuita, favor de 
acercarse a oficina o llamar al 01-6449366 y verificar la disponibilidad del horario de su 
elección y poder programar el servicio.</t>
  </si>
  <si>
    <t xml:space="preserve">Una vez analizado su requerimiento y realizando las investigaciones pertinentes, le informamos que lamentamos el servicio prestado, le ofrecemos nuestras más sinceras disculpas se está procediendo a tomar las medidas correctivas.
Es menester informarle que los datos fueron corregidos.
</t>
  </si>
  <si>
    <t>47557576</t>
  </si>
  <si>
    <t>CANAHUIRI</t>
  </si>
  <si>
    <t>ULLOA</t>
  </si>
  <si>
    <t>HENRRY</t>
  </si>
  <si>
    <t>TRACTOMOTRIZ4@HOTMAIL.COM</t>
  </si>
  <si>
    <t>984877836</t>
  </si>
  <si>
    <t>JR. RICARDO PALMA N-8 DPTO 403</t>
  </si>
  <si>
    <t>0004001001</t>
  </si>
  <si>
    <t xml:space="preserve">HACE MAS DE UN AÑO TOME LOS SERVICIOS DE SEPELIO, DEJE TODOS LOS DATOS PARA LA CONSTRUCCIÓN DE LA LAPIDA DEL MAUSOLEO QUE ADQUIRI, PERO HASTA EL MOMENTO NO SE ENCUENTRA LISTO FALTA EL ENCABEZADO Y EL NOMBRE DE LA DIFUNTA. </t>
  </si>
  <si>
    <t>INSTALACIÓN DE LAPIDA INCOMPLETA FALTA DATOS.</t>
  </si>
  <si>
    <t>NOSOTROS COMO FAMILIA REQUERIMOS QUE ESTE LISTO PARA ANTES DEL 12-05-2024 YA QUE ESE DÍA ESTAREMOS VISITANDO A NUESTRO FAMILIAR.</t>
  </si>
  <si>
    <t>01-0000232</t>
  </si>
  <si>
    <t>72775800</t>
  </si>
  <si>
    <t>ÑAÑA</t>
  </si>
  <si>
    <t>FRANK JOE</t>
  </si>
  <si>
    <t>JOE.FGCEL@GMAIL.COM</t>
  </si>
  <si>
    <t>933342213</t>
  </si>
  <si>
    <t>PJS MARISCAL CACERES 148</t>
  </si>
  <si>
    <t>0000006752</t>
  </si>
  <si>
    <t>NOS APERSONAMOS AL CAMPO SANTO, CON EL CONTRATO INDICADO PARA EL SEPELIO DE MI HERMANO RONALD LEONEL GASPAR ÑAÑA, EN EL CONTRATO DE INDICADO SE TENIA QUE HACER LA MISA PERO NO TUVIMOS RESPUESTA ALGUNA NO RECIBIMOS LA MISA SIN RESPUESTA DE NADIE NI APERSONAMIENTO DE NADIE, NO QUIEREN HACERSE RESPONSABLE DE REALIZAR LA MISA ENCIMA NO QUIEREN DAR SOLUCIÓN PARA CONTRATAR OTRO RESPONSABLE QUE REALICE LA MISA, DEJÁNDONOS SIN AYUDA NI RESPUESTA, CUESTIÓN QUE FUE DESCRITA EN EL CONTRATO QUE SE VIENE RECLAMANDO, QUIERO QUE SE DENUNCIE EL CONTRATO POR INCUMPLIMIENTO POR PARTE DE EL CAMPOSANTO ECOLÓGICO ESPERANZA ETERNA. NO NOS DAN SOLUCIÓN ALGUNA</t>
  </si>
  <si>
    <t>QUIERO LA DENUNCIA DEL CONTRATO LA DEVOLUCIÓN DE LOS DAÑOS Y PERJUICIOS YA QUE SE HICIERON CONTRATOS AFECTANDO A LOCAL Y PERSONAL CONTRATADO POR EL MONTO DE 2000 SOLES. DOS MIL NUEVO SOLES. CONTRATO N° 0000006752</t>
  </si>
  <si>
    <t>01-0000233</t>
  </si>
  <si>
    <t>44792796</t>
  </si>
  <si>
    <t>QUIÑONEZ</t>
  </si>
  <si>
    <t>LAZO</t>
  </si>
  <si>
    <t>GABRIELA</t>
  </si>
  <si>
    <t>GALVEZGABRIEL439@GMAIL.COM</t>
  </si>
  <si>
    <t>930694190</t>
  </si>
  <si>
    <t>JR GERONIMO DE SILVA 315</t>
  </si>
  <si>
    <t xml:space="preserve">NO NOS PERMITEN TRAER LAPIDA DE OTRO LUGAR Y CUANDO  SOLICITO QUE ME VENDA  NO ME QUIERE DAR UNA FACTURA , CANCELANDO MI COMPRA  YA QUE SEGÚN ELLOS SOLO PUEDE DAR UNA FACTURA A NOMBRE DEL TITULAR CUANDO ES MI PERSONA  QUIEN PAGA.  </t>
  </si>
  <si>
    <t>NO QUIEREN DAR UNA FACTURA UN COMPROBANTE DE PAGO  Y TAMPOCO QUIERE QUE COMPRE DE OTRO LADO MI LAPIDA</t>
  </si>
  <si>
    <t xml:space="preserve"> QUE ACEPTEN QUE COMPRE DE OTRO LADO Y SI NO QUE ME ENTREGUEN FACTURA A NOMBRE MÍO PARA SUSTENTAR MI COMPRA</t>
  </si>
  <si>
    <t>01-0000234</t>
  </si>
  <si>
    <t>01-0000235</t>
  </si>
  <si>
    <t>44673002</t>
  </si>
  <si>
    <t>RIVERA</t>
  </si>
  <si>
    <t>WENDY NATALY</t>
  </si>
  <si>
    <t>NATALY.ROJAS.RIVERA@GMAIL.COM</t>
  </si>
  <si>
    <t>926126628</t>
  </si>
  <si>
    <t>JR. NEMESIO RAEZ 706</t>
  </si>
  <si>
    <t>0000012221</t>
  </si>
  <si>
    <t>NICHO CUADRIPLE.</t>
  </si>
  <si>
    <t>EL NICHO DE MI PADRE ESTÁ DAÑADO, POSIBLEMENTE UN TERCERO CON UNA ESCALERA ORIGINÓ EL ACCIDENTE EN EL QUE EL FLORERO QUE ES DE MAYÓLICA Y ESTA PEGADO A LÁPIDA SE DESPRENDIÓ Y NO SE A ENCONTRADO CERCA AL NICHO. POR LO CUAL MI MALESTAR ES, COMO ES POSIBLE QUE NO COMUNIQUE ESTE ACCIDENTE. EL PERSONAL DE INFORME MENCIONA QUE HAY VECES EN LAS QUE COMUNICAN A LA FAMILIA DE ESTAS SITUACIONES Y OTRAS EN LAS QUE NO Y LO DEJAN ASÍ, SI DE TRATA DE UN USUARIO, 
2DO. EL PERSONAL QUE VELA POR EL BIENESTAR DE LAS ÁREAS DE ESTE CAMPO SANTO NO ESTUVO HACIENDO SUS RONDAS, 
3RO. EN EL CONTRATO EN NINGUNA PARTE ESPECIFICA QUE SI HAY DAÑO GENERADO POR UN TERCERO YO TENGA QUE ASUMIR EL COSTO DE ESTE. EL NICHO ESTA DENTRO DE LOS ESPACIOS QUE DIRIGE, CONTROLA Y VELA ESPERANZA ETERNA, POR LO CONSIGUIENTE COMO ES POSIBLE QUE CUANDO VENGA A BUSCAR UNA SOLUCIÓN LO ÚNICO QUE ME DIGAN ES EL VALOR DEL ÁREA AFECTADO Y QUE LO CANCELA PRONTAMENTE PARA QUE LO PUEDAN TRAER DE LIMA.
ES UNA SITUACIÓN QUE UDS. TIENE QUE PREVEER Y CONTROLAR. ASÍ MISMO ASUMIR. EL CONTRATO LO HAN ELABORADO US Y SI HAY PUNTOS CONTROVERSIALES O DONDE EXISTE OMISIÓN O FALTA UDS TENDRÍAN QUE ASUMIR, COMO EMPRESA RESPONSABLE,</t>
  </si>
  <si>
    <t>ESPERO QUE UDS ASUMAN EL COSTO DE ESTE FLORERO Y QUE PUEDAN CAPACITAR A SUS COLABORADORES O CUIDADORES, PORQUE PARECEN MAQUINAS QUE REPITEN LO MISMO SIN BUSCAR SOLUCIONES A UNA SITUACIÓN QUE NO ES NUESTRA RESPONSABILIDAD. DE LA MISMA FORMA SI SE PAGAN POR ESTE SERVICIO SE DEBERÍA VER LA FORMA DE ESTAR MAS AL PENDIENTE DE CADA ESPACIO, ¿POR QUÉ NO PONEN CÁMARAS?</t>
  </si>
  <si>
    <t>01-0000236</t>
  </si>
  <si>
    <t>40898209</t>
  </si>
  <si>
    <t>TACONAM</t>
  </si>
  <si>
    <t xml:space="preserve">CARLOS ALEJANDRO </t>
  </si>
  <si>
    <t>CARLOSHUAMANTACONAN@GMAIL.COM</t>
  </si>
  <si>
    <t>951417930</t>
  </si>
  <si>
    <t>CP. SANTA CRUZ MZ J LT 09</t>
  </si>
  <si>
    <t xml:space="preserve">POR NO LLAMAR AVISAR QUE SE LLEVARA ACABO UN SEPELIO AL COSTADO DONDE SE ENCUENTRA SEPULTADO UN FAMILIAR MIO, DEBEN DE LLAMAR A INDICAR DE QUE SE LLEVARA ACABO DICHO EVENTO EL DÍA Y EL HORARIO PARA UNO TOMAR SUS PRECAUCIONES YA QUE LLEGUE A VISITAR A MI FAMILIAR SEPULTADO CON MI MADRE QUE ES DISCAPACITADA, MIS DATOS ESTÁN ACTUALIZADOS EN SU SISTEMA YA QUE ME LLAMAN A PROMOCIONAR SUS PRODUCTOS. </t>
  </si>
  <si>
    <t xml:space="preserve">SOLICITUD LA DISCULPA DEL CASO, E INFORMAR  CUALQUIER EVENTOS QUE SE REALICE CERCA A LA SEPULTURA DE MI FAMILIAR HUAMAN TACONAN MARIA ELIZABETH PARA PODER TOMAR MIS PRECAUCIONES. </t>
  </si>
  <si>
    <t>01-0000237</t>
  </si>
  <si>
    <t>48605892</t>
  </si>
  <si>
    <t>GIL ARROYO</t>
  </si>
  <si>
    <t>GINNY</t>
  </si>
  <si>
    <t>GINNYGILARROYOLOZANO1@GMAIL.COM</t>
  </si>
  <si>
    <t>902840370</t>
  </si>
  <si>
    <t xml:space="preserve">PR. HILARION 175 - INCHO </t>
  </si>
  <si>
    <t>0002105397</t>
  </si>
  <si>
    <t xml:space="preserve">BUENAS TARDES, QUISIERA REPORTAR MI MALESTAR ACERCA DE UN MAL SERVICIO QUE RECIBÍ AL CONTRATARLOS, LA PROMOTORA DEL SEPULCRO ME PROMETIÓ, EL USO DE UN ESPACIO PEQUEÑÍSIMO EN LA PARTE SUPERIOR DE LA LÁPIDA PARA PODER PLANTAR UNAS FLORES QUE ERAN DEL AGRADO Y VOLUNTAD DE MI MADRE EN VIDA ANTES QUE FALLECIERA DE CÁNCER. EL CASO ES QUE PLANTAMOS UNAS HERMOSAS Y PEQUEÑAS FLORES LAS CUALES FUERON ARRANCADAS , ESTO OCURRIÓ EN DOS OPORTUNIDADES, HASTA QUE AL FIN CONVERSANDO CON ESTA PROMOTORA Y ACERCÁNDONOS AL LOCAL PRINCIPAL NOS DAN LA INGRATA NOTICIA QUE ESTO ESTABA PROHIBIDO, ESTO ES UN MALESTAR MUY GRANDE COMO FAMILIA PORQUE ESAS FLORES REPRESENTAN UN VALOR SENTIMENTAL PARA NOSOTROS EL CUÁL INDOLENTEMENTE NO TOMO EN CUENTA ESTA SEÑORA PROMOTORA QUE SE APROVECHO DEL MOMENTO TAN DOLOROSO QUE PASÁBAMOS POR LA ENFERMEDAD DE MI MADRE PARA PODER VENDERNOS ESTA SEPULTURA OFRECIENDO COSAS QUE NO ESTABAN PERMITIDAS. TAMBIÉN COMENTARLES , QUE EL DÍA DEL ENTIERRO DE MI MADRE OCURRIÓ UNA LLUVIA COPIOSA Y EL PERSONAL SIN NINGUNA CONSIDERACIÓN ENTERRÓ A MI MADRE DÁNDONOS UNA CARPA DEMASIADO PEQUEÑA , MIS FAMILIARES ANCIANOS ESTUVIERON MOJANDOSE EN TODO EL ENTIERRO SIN CONTAR CON QUE MIS HERMANAS Y YO NI ESTUVIMOS PRESENTES EN EL ENTIERRO PORQUE ESTÁBAMOS SOMBREANDONOS DE LA LLUVIA EN LOS TECHOS DEL BAÑO. LASTIMOSAMENTE ME LLEVO UNA MUY MALA EXPERIENCIA EN EL PRIMER ENTIERRO Y DEJA MUCHO QUE DESEAR EL SERVICIO QUE DA SU PERSONAL. EL NOMBRE DE LA PROMOTORA EN CUESTIÓN ES: QUISPE CÓRDOVA, JACKELINE LOURDES </t>
  </si>
  <si>
    <t xml:space="preserve"> BUENAS TARDES, QUISIERA REPORTAR MI MALESTAR ACERCA DE UN MAL SERVICIO QUE RECIBÍ AL CONTRATARLOS, LA PROMOTORA DEL SEPULCRO ME PROMETIÓ, EL USO DE UN ESPACIO PEQUEÑÍSIMO EN LA PARTE SUPERIOR DE LA LÁPIDA PARA PODER PLANTAR UNAS FLORES QUE ERAN DEL AGRADO Y VOLUNTAD DE MI MADRE EN VIDA ANTES QUE FALLECIERA DE CÁNCER. EL CASO ES QUE PLANTAMOS UNAS HERMOSAS Y PEQUEÑAS FLORES LAS CUALES FUERON ARRANCADAS , ESTO OCURRIÓ EN DOS OPORTUNIDADES, HASTA QUE AL FIN CONVERSANDO CON ESTA PROMOTORA Y ACERCÁNDONOS AL LOCAL PRINCIPAL NOS DAN LA INGRATA NOTICIA QUE ESTO ESTABA PROHIBIDO, ESTO ES UN MALESTAR MUY GRANDE COMO FAMILIA PORQUE ESAS FLORES REPRESENTAN UN VALOR SENTIMENTAL PARA NOSOTROS EL CUÁL INDOLENTEMENTE NO TOMO EN CUENTA ESTA SEÑORA PROMOTORA QUE SE APROVECHO DEL MOMENTO TAN DOLOROSO QUE PASÁBAMOS POR LA ENFERMEDAD DE MI MADRE PARA PODER VENDERNOS ESTA SEPULTURA OFRECIENDO COSAS QUE NO ESTABAN PERMITIDAS. TAMBIÉN COMENTARLES , QUE EL DÍA DEL ENTIERRO DE MI MADRE OCURRIÓ UNA LLUVIA COPIOSA Y EL PERSONAL SIN NINGUNA CONSIDERACIÓN ENTERRÓ A MI MADRE DÁNDONOS UNA CARPA DEMASIADO PEQUEÑA , MIS FAMILIARES ANCIANOS ESTUVIERON MOJANDOSE EN TODO EL ENTIERRO SIN CONTAR CON QUE MIS HERMANAS Y YO NI ESTUVIMOS PRESENTES EN EL ENTIERRO PORQUE ESTÁBAMOS SOMBREANDONOS DE LA LLUVIA EN LOS TECHOS DEL BAÑO. LASTIMOSAMENTE ME LLEVO UNA MUY MALA EXPERIENCIA EN EL PRIMER ENTIERRO Y DEJA MUCHO QUE DESEAR EL SERVICIO QUE DA SU PERSONAL. EL NOMBRE DE LA PROMOTORA EN CUESTIÓN ES: QUISPE CÓRDOVA, JACKELINE LOURDES </t>
  </si>
  <si>
    <t xml:space="preserve">QUE SE SANCIONE A ESTA PROMOTORA POR PROMESAS ENGAÑOSAS Y DEVOLUCIÓN DE DINERO POR GASTOS EN VANO EN COMPRA DE FLORES , LAS FLORES NOS COSTARON UN TOTAL DE S/25 </t>
  </si>
  <si>
    <t>01-0000238</t>
  </si>
  <si>
    <t>01038737</t>
  </si>
  <si>
    <t>IVAN ALCIDES</t>
  </si>
  <si>
    <t>00000105050</t>
  </si>
  <si>
    <t>EL ESPACIO DE SEPULTURA SIMPRE ESTA EN MALAS CONDICIONES Y  ES USADO COMO PASADIZO. NO SE HA TOMADO LAS ACCIONES QUE EN ANTERIORES RECLAMMOS QUE HICE, ME PROMETIERON</t>
  </si>
  <si>
    <t xml:space="preserve">YA SON VARIAS VECES POR LAS QUE ESTOY RECLAMANDO POR EL MISMO MOTIVO, EL ESPACIO QUE ESTOY ADQUIRIENDO YA LO ESTOY USANDO Y TODAS LAS VECES QUE VOY HE VISTO EL MAL ESTADO DE CONSERVACIÓN EN EL QUE ESTÁ, ME HAN PROMETIDO QUE VAN A ARREGLAR ESO, PERO NO VEO EL MÍNNIMO INTERES POR ELLO. ESTA ES LA ÚLTIMA VEZ QUE RECLAMO A TRAVÉS DE ESTE MEDIO, LO SIGUIENTE ES REITERAR MI QUEJA A INDECOPI (POR CIERTO NO ME HAN RETORNADO EL MONTO QUE LE INFORMARON A INDECOPI QUE ME IBAN HA HACER, POR LO QUE TAMBIEN RECLAMARÉ) O UTILIZARÉ LOS MEDIOS CORRESPONDIENTES. YO ESTOY PAGANDO POR UN SERVICIO QUE NO ME ESTÁN PRESTANDO DE MANERA SATISFACTORIA Y HAN DESTINADO EL ESPACIO QUE ME VENDIERON COMO UN PASADIZO. </t>
  </si>
  <si>
    <t>SOLICITO QUE ME CAMBIEN DE ESPACIO A UNO QUE SI CUMPLA LAS CONDICIONES SEGÚN EL CONTRATO O ME RETORNEN UN MONTO, YA QUE ME ESTAN COBRANDO POR UN MAL SERVICIO QUE NO AMERITA EL COSTO.</t>
  </si>
  <si>
    <t>01-0000239</t>
  </si>
  <si>
    <t>19809758</t>
  </si>
  <si>
    <t xml:space="preserve">MATOS </t>
  </si>
  <si>
    <t>SEGOVIA</t>
  </si>
  <si>
    <t xml:space="preserve">ROSA JENNY </t>
  </si>
  <si>
    <t>JENNYJRMS@GAMIL.COM</t>
  </si>
  <si>
    <t>994188116</t>
  </si>
  <si>
    <t xml:space="preserve">AV.CALMELL DEL SOLAR NRO 1112 </t>
  </si>
  <si>
    <t xml:space="preserve">ATENCIÓN DE PLATAFORMA DE FORMA AGRESIVA, REITERATIVA POR EL PERSONAL, TENIENDO UN MALTRATO SIN DEJAR HABLAR AL USUARIO, PREGUNTADO A OTRO PERSONAL ME REFIEREN QUE EL NOMBRE DE LA TRABAJADORA ES NESKAR INGARUCA, SOLICITO SE SANCIONE DICHA CONDUCTA Y TENGAN PERSONAL MÁS EMPÁTICO. GRACIAS </t>
  </si>
  <si>
    <t xml:space="preserve">SANCIÓN A LA TRABAJADORA Y PERSONAL MÁS EMPÁTICO </t>
  </si>
  <si>
    <t>01-0000240</t>
  </si>
  <si>
    <t>48275646</t>
  </si>
  <si>
    <t>PALACIOS</t>
  </si>
  <si>
    <t xml:space="preserve">ALEXANDRA </t>
  </si>
  <si>
    <t>KSPP2022@GMAIL.COM</t>
  </si>
  <si>
    <t>975976978</t>
  </si>
  <si>
    <t>JR AREQUIPA 230</t>
  </si>
  <si>
    <t>EN MENOS DE 1 AÑO YA HAN ROTO EN MAS DE 5 OCACIONES LOS FLOREROS QUE TENEMOS EN EL AREA DE LA SAGRADA FAMILIA , ES MOLESTOSO TENER QUE RECLAMAR PARA QUE E PERSONAL SEA MAS CUIDADOSO AL MOMENTO DE RETIRAR LAS FLORES PR FAVOR AGRADECERE CONVERSE CON ELLOS Y ME REITENGREN LOS FLOREROS YA QUE SN DEMASIADAS LAS VECE QUE LAS VIENEN ROMPÍENDO</t>
  </si>
  <si>
    <t>01-0000241</t>
  </si>
  <si>
    <t>45361406</t>
  </si>
  <si>
    <t>CAMPOS</t>
  </si>
  <si>
    <t>VICTOR ABRAHAM</t>
  </si>
  <si>
    <t>VICTORAPCAMPOS@GMAIL.COM</t>
  </si>
  <si>
    <t>992542125</t>
  </si>
  <si>
    <t>JIRÓN ALEJANDRO O. DEUSTUA 555</t>
  </si>
  <si>
    <t>0000011187</t>
  </si>
  <si>
    <t>EN FEBRERO DE 2020, CONTRATÉ UN PRODUCTO EN EL CEMENTERIO ESPERANZA ETERNA TRAS EL FALLECIMIENTO DE MI MADRE. ESTE CONTRATO, IDENTIFICADO CON EL NÚMERO 11187, INCLUÍA 5 ESPACIOS HACIA ABAJO, CON UNA INICIAL Y 54 CUOTAS MENSUALES. HASTA LA CUOTA 48, LOS PAGOS CUBRÍAN LOS ESPACIOS ADQUIRIDOS, Y DESDE LA CUOTA 49 HASTA LA 54, SE DESTINABAN AL FONDO DE MANTENIMIENTO (FOMA). EL CONTRATO DEBÍA FINALIZAR EN FEBRERO DE 2024.
SIN EMBARGO, DEBIDO A LA PANDEMIA, LAS CUOTAS 3 Y 4, CORRESPONDIENTES AL AÑO 2020, FUERON REPROGRAMADAS PARA PAGARSE AL FINAL DEL CONTRATO. ESTAS FUERON LAS ÚNICAS CUOTAS APLAZADAS EN SU MOMENTO. RECIENTEMENTE, AL REVISAR EL ESTADO DE MIS PAGOS, ME ENCONTRÉ CON UN PENDIENTE ADICIONAL. ESPERANZA ETERNA ME INFORMÓ QUE LA CUOTA EN CUESTIÓN CORRESPONDÍA A SEPTIEMBRE DE 2022, LO CUAL ME PARECIÓ EXTRAÑO E INEXPLICABLE. 
DURANTE LA PANDEMIA, SIEMPRE PAGUÉ PUNTUALMENTE, AUNQUE CON ALGUNAS DIFICULTADES DEBIDO A PROBLEMAS CON LOS SISTEMAS DE PAGO DEL CEMENTERIO, ESPECIALMENTE AL INTENTAR USAR INTERBANK, LO QUE FRECUENTEMENTE ME OBLIGABA A REALIZAR LOS PAGOS A TRAVÉS DE PAGO EFECTIVO. INCLUSO, EN ALGUNAS OCASIONES, EL GESTOR DE COBRANZAS DE ESPERANZA ETERNA SE ACERCABA A MI DOMICILIO PARA COBRAR.
EN VISTA DE LA INFORMACIÓN PROPORCIONADA POR EL CEMENTERIO, Y CONSIDERANDO QUE NO ESTÁBAMOS EN PANDEMIA EN SEPTIEMBRE DE 2022, NUNCA SOLICITÉ REPROGRAMAR ESA CUOTA. ANTE ESTA SITUACIÓN, COMENCÉ A BUSCAR EL COMPROBANTE DE DEPÓSITO DE ESE MES. GENERALMENTE, REALIZO LOS DEPÓSITOS A TRAVÉS DE LA BANCA POR INTERNET. SIN EMBARGO, EN ESE PERÍODO ESPECÍFICO, ESPERANZA ETERNA PRESENTABA DIFICULTADES TÉCNICAS QUE AFECTABAN LA GENERACIÓN DE PAGOS A TRAVÉS DE INTERBANK.
DEBIDO A ESTAS COMPLICACIONES Y MI CONSIGUIENTE MALESTAR, DECIDÍ RETENER EL PAGO DE LA CUOTA CON FECHA DE VENCIMIENTO EL 25 DE MAYO DE 2024. ESTO SE DEBE A QUE, SEGÚN MI PLANIFICACIÓN INICIAL, CON LAS REPROGRAMACIONES, LA DEUDA DEBÍA HABERSE SALDADO EN ABRIL DE 2024, Y A PARTIR DE MAYO, DEBÍA COMENZAR A PA</t>
  </si>
  <si>
    <t>EN FEBRERO DE 2020, CONTRATÉ UN PRODUCTO EN EL CEMENTERIO ESPERANZA ETERNA TRAS EL FALLECIMIENTO DE MI MADRE, IDENTIFICADO CON EL CONTRATO 11187, QUE INCLUÍA 5 ESPACIOS HACIA ABAJO Y 54 CUOTAS MENSUALES. HASTA LA CUOTA 48, LOS PAGOS CUBRÍAN LOS ESPACIOS, Y DESDE LA CUOTA 49 HASTA LA 54 SE DESTINABAN AL FONDO DE MANTENIMIENTO (FOMA). EL CONTRATO DEBÍA FINALIZAR EN FEBRERO DE 2024.
DEBIDO A LA PANDEMIA, LAS CUOTAS 3 Y 4 DE 2020 FUERON REPROGRAMADAS PARA PAGARSE AL FINAL DEL CONTRATO. AL REVISAR MIS PAGOS RECIENTEMENTE, ENCONTRÉ UN PENDIENTE ADICIONAL. ESPERANZA ETERNA INFORMÓ QUE CORRESPONDÍA A SEPTIEMBRE DE 2022, LO CUAL ME RESULTÓ INEXPLICABLE.
DURANTE LA PANDEMIA, SIEMPRE PAGUÉ PUNTUALMENTE, AUNQUE CON DIFICULTADES CON LOS SISTEMAS DE PAGO DEL CEMENTERIO, ESPECIALMENTE CON INTERBANK, LO QUE ME OBLIGABA A REALIZAR LOS PAGOS A TRAVÉS DE PAGO EFECTIVO. EN OCASIONES, EL GESTOR DE COBRANZAS DE ESPERANZA ETERNA SE ACERCABA A MI DOMICILIO PARA COBRAR.
DADO QUE NO ESTÁBAMOS EN PANDEMIA EN SEPTIEMBRE DE 2022, NUNCA SOLICITÉ REPROGRAMAR ESA CUOTA. EMPECÉ A BUSCAR EL COMPROBANTE DE DEPÓSITO DE ESE MES, GENERALMENTE REALIZO LOS DEPÓSITOS POR BANCA POR INTERNET. SIN EMBARGO, ESPERANZA ETERNA PRESENTABA DIFICULTADES TÉCNICAS QUE AFECTABAN LA GENERACIÓN DE PAGOS A TRAVÉS DE INTERBANK.
DESDE FEBRERO DE 2023, HE TENIDO DIFICULTADES ADICIONALES PARA UBICAR EL COMPROBANTE DE DEPÓSITO DEBIDO A QUE CAMBIÉ DE CELULAR TRAS UN ROBO, LO QUE RESULTÓ EN MÚLTIPLES CAMBIOS EN CUENTAS Y CORREOS ELECTRÓNICOS, COMPLICANDO AÚN MÁS LA LOCALIZACIÓN DEL COMPROBANTE DE SEPTIEMBRE DE 2022.
DEBIDO A ESTAS COMPLICACIONES Y MI CONSIGUIENTE MALESTAR, DECIDÍ RETENER EL PAGO DE LA CUOTA CON FECHA DE VENCIMIENTO EL 25 DE MAYO DE 2024. SEGÚN MI PLANIFICACIÓN INICIAL, CON LAS REPROGRAMACIONES, LA DEUDA DEBÍA HABERSE SALDADO EN ABRIL DE 2024, Y A PARTIR DE MAYO, DEBÍA COMENZAR A PAGAR EL FOMA.
ESPERANZA ETERNA HA IDENTIFICADO UN SUPUESTO ATRASO EN UNA CUOTA QUE, SEGÚN MIS REGISTROS, DEBERÍA HAB</t>
  </si>
  <si>
    <t>POR LO TANTO, SOLICITO UNA REVISIÓN DETALLADA DE MI CUENTA Y DE LOS PAGOS REALIZADOS, ASÍ COMO UNA EXPLICACIÓN CLARA Y JUSTIFICADA DE LA SUPUESTA REPROGRAMACIÓN DE LA CUOTA DE SEPTIEMBRE DE 2022. ADICIONALMENTE, PIDO QUE SE ME EXONERE DEL PAGO DE 430.50 CORRESPONDIENTE AL MES DE MAYO DE 2024, YA QUE DESCONOZCO LA REPROGRAMACIÓN O AUTORIZACIÓN DEL APLAZAMIENTO DE LA CUOTA DE SEPTIEMBRE DE 2022. ES FUNDAMENTAL RESOLVER ESTA DISCREPANCIA PARA EVITAR MAYORES CONFLICTOS Y GARANTIZAR QUE EL CONTRATO SE CUMPLA SEGÚN LO ACORDADO ORIGINALMENTE.</t>
  </si>
  <si>
    <t>01-0000242</t>
  </si>
  <si>
    <t>72417052</t>
  </si>
  <si>
    <t>MÁRQUEZ</t>
  </si>
  <si>
    <t>PECCART</t>
  </si>
  <si>
    <t>PAÚL BRANDER STEVE</t>
  </si>
  <si>
    <t>PAULPECCART@GMAIL.COM</t>
  </si>
  <si>
    <t>934442743</t>
  </si>
  <si>
    <t>PROLONGACIÓN PUNO 1045</t>
  </si>
  <si>
    <t>GARANTÍA COMO MEDIO DE ENTREGA DE ACTA DE DEFUNCIÓN.</t>
  </si>
  <si>
    <t>EL 24 DE ABRIL DEJÉ UNA GARANTÍA DE 100 SOLES HASTA QUE ENTREGUE EL ACTA DE DEFUNCIÓN DE MI FAMILIAR FALLECIDO. PARA SU DEVOLUCIÓN LA SEÑORITA PAMELA CARA ME ATENDIÓ EN RECEPCIÓN Y ME COMENTÓ QUE PARA LA DEVOLUCIÓN DEL DINERO SOLO ERA NECESARIO ENTREGAR EL ACTA DE DEFUNCIÓN. NO OBSTANTE, EL DÍA DE HOY ME ACERQUÉ Y ME EXIGIÓ PARA LA DEVOLUCIÓN DEL DINERO EL RECIBO RECIBIDO, SIN DARME UNA OPCIÓN DIFERENTE DE PODER HACER LA DEVOLUCIÓN. CABE MENCIONAR QUE ESTE REQUISITO PARA LA DEVOLUCIÓN NO FUE INFORMADO OPORTUNAMENTE, SIENDO RESPONSABILIDAD DE USTEDES COMO PROVEEDORES OTORGAR LA INFORMACIÓN IDÓNEA Y NECESARIO PARA ESTE TIPO DE TRÁMITES.</t>
  </si>
  <si>
    <t>SOLICITAR LA DEVOLUCIÓN DEL DINERO, SIN NECESIDAD DE LA ENTREGA DEL RECIBO, EN TANTO QUE NO FUE INFORMADO OPORTUNAMENTE.</t>
  </si>
  <si>
    <t>01-0000243</t>
  </si>
  <si>
    <t>46205762</t>
  </si>
  <si>
    <t>HIDALGO</t>
  </si>
  <si>
    <t>GUSTAVO DANIEL</t>
  </si>
  <si>
    <t>GROJAH@PUCP.PE</t>
  </si>
  <si>
    <t>955440739</t>
  </si>
  <si>
    <t>AV. CIRCUNVALACIÓN 230. EL TAMBO</t>
  </si>
  <si>
    <t>0000012562</t>
  </si>
  <si>
    <t>CONTRATO 0000012562</t>
  </si>
  <si>
    <t xml:space="preserve">EL DÍA DE HOY 01 DE JUNIO DEL 2024, LA REPRESENTANTE CON CARGO DE SUPERVISORA DE SU EMPRESA ANDREA KASENG VALER, ATENTO PSICOLÓGICAMENTE GRAVE CON MALTRATO DIRECTO A MIS SOBRINOS DE 6 AÑOS Y 2 DE 4 AÑOS DE EDAD, SIENDO UNO DE ELLOS CON AUTISMO EN GRADO MEDIO, JUSTIFICANDO SU ACTUAR A UNA QUEJA NO PROBADA TRATANDO DE FORMA PREPOTENTE E INADECUADA A MI SOBRINO Y A MI FAMILIA, PADRES DEL MENOR Y TÍOS DIRECTOS. AL ESCUCHAR LOS GRITOS DE LA SUPERVISORA Y LA RESPUESTA TEMEROSA DE LOS NIÑOS ENCARAMOS SU MAL ACTUAR. UNA REPRESENTANTE CON CARGO NO DEBERÍA DE ACTUAR DE ESA FORMA CON CLIENTES, DEBERÍA DE ACTUAR BAJO UN PROCEDIMIENTO CORRECTO APROBADO POR SU EMPRESA, SEGÚN PARECE LA SUPERVISORA NO CONOCE SU PROCEDIMIENTO NI LA FORMA HUMANA DE TRATAR A UN NIÑO, MÁS AÚN CON HABILIDADES ESPECIALES Y A LAS PERSONAS, TENEMOS VIDEOS DEL MOMENTO Y PEOR AUN ESTUVIERON PRESENTES 2 EMPLEADOS MÁS, QUIENES POR TENER CARGOS INFERIORES A LA SUPERVISORA NO PUDIERON DARNOS LA RAZÓN. CONTINUAREMOS EL PROCESO EN INDECOPI NO DE TENER RESPUESTA EN EL PERÍODO ESTABLECIDO POR LEY. </t>
  </si>
  <si>
    <t>SANCIÓN INMEDIATA DISCIPLINARIA, ECONÓMICA Y ORIENTACIÓN SOBRE PROTOCOLOS DE TRATO AL CLIENTE, PRIORIZANDO Y A NIÑOS MENORES DE EDAD. SE RECOMIENDA EVALUACIÓN DE RETIRO DE FUNCIONES.</t>
  </si>
  <si>
    <t>Recuento de Hora(hora)</t>
  </si>
  <si>
    <t>Una vez analizado su requerimiento y realizando las investigaciones pertinentes, le informamos que lamentamos el servicio prestado, sin embargo es menester informar que se están realizando las revisiones más minuciosas requeridas a fin de poder entregarle la información correspondiente. 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t>
  </si>
  <si>
    <t>Una vez analizado su requerimiento y realizando las investigaciones pertinentes, le 
informamos que lamentamos el servicio prestado, le ofrecemos nuestras más sinceras 
disculpas se está procediendo a tomar las medidas correctivas.
Se está programando la subsanación de las observaciones para el día 25 de mayo.</t>
  </si>
  <si>
    <t>Una vez analizado su requerimiento y realizando las investigaciones pertinentes, le informamos que lamentamos el servicio prestado. Sin embargo, según los reportes de atenciones el servicio fue prestado, no tenemos reporte alguno en la oficina de atención al cliente, al contrario, se nos informa que el servicio se realizó. De todas maneras, seguiremos indagando al respecto a fin de encontrar puntos de mejora y entregar un servicio de mejor calidad cada día.</t>
  </si>
  <si>
    <t xml:space="preserve">Una vez analizado su requerimiento y realizando las investigaciones pertinentes, le informamos que, dentro del contrato firmado por el titular dentro del reglamento, se indica que no está permitido el ingreso de artículos ajenos al camposanto, así también se refiere que el formato de lapidas es único. 
Del mismo modo se informa que los documentos relacionados al contrato en mención solo pueden ser entregados o solicitados por el titular.
Le informamos que lamentamos el servicio prestado, le ofrecemos nuestras más sinceras disculpas se está procediendo a tomar las medidas correctivas.
</t>
  </si>
  <si>
    <t>Una vez analizado su requerimiento y realizando las investigaciones pertinentes, le 
informamos que lamentamos el servicio prestado, le ofrecemos nuestras más sinceras 
disculpas se está procediendo a tomar las medidas correctivas.
Se tomara en consideración para futuros eventos , la recomendación recibida.</t>
  </si>
  <si>
    <t xml:space="preserve">Una vez analizado su requerimiento y realizando las investigaciones pertinentes, le informamos que lamentamos el servicio prestado, le ofrecemos nuestras más sinceras disculpas se está procediendo a tomar las medidas correctivas.
Sin embargo es menester recordarle que dentro del contrato se estipulan los alcances de los derechos que tiene por su adquisición , dentro de estos datos no se informa ningún permiso para poder sembrar plantas o flores. 
Una vez analizado su requerimiento y realizando las investigaciones pertinentes, le informamos que lamentamos el servicio prestado, le ofrecemos nuestras más sinceras disculpas se está procediendo a tomar las medidas correctivas.
Sin embargo es menester recordarle que dentro del contrato se estipulan los alcances de los derechos que tiene por su adquisición , dentro de estos datos no se informa ningún permiso para poder sembrar plantas o flores. 
</t>
  </si>
  <si>
    <t xml:space="preserve">Una vez analizado su requerimiento y realizando las investigaciones pertinentes, le informamos que el número de DNI ingresado así como el número de contrato ingresado no se existen en nuestro sistema, requerimos esa información a fin de conocer la ubicación del espacio reclamado.
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
</t>
  </si>
  <si>
    <t xml:space="preserve">Una vez analizado su requerimiento y realizando las investigaciones pertinentes, le informamos que se están tomando las medidas pertinentes. 
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
</t>
  </si>
  <si>
    <t>01-0000244</t>
  </si>
  <si>
    <t>24661701</t>
  </si>
  <si>
    <t>ALVAREZ</t>
  </si>
  <si>
    <t>DE CABRERA</t>
  </si>
  <si>
    <t>GAVINA</t>
  </si>
  <si>
    <t>CESARJOSECABRERATIC@GMAIL.COM</t>
  </si>
  <si>
    <t>991703974</t>
  </si>
  <si>
    <t>AV. DE LA CULTURA 2405 DPTO D-202 URB. QUISPICANCHI</t>
  </si>
  <si>
    <t>0000002681</t>
  </si>
  <si>
    <t>DESDE MARZO-2024 ESTAMOS RECLAMANDO LA COLOCACIÓN DE LA PLACA DEL NICHO DOBLE, EL SEPELIO FUE EN DICIEMBRE DEL 2023, HASTA EL MOMENTO AUN NO LO COLOCAN LA PLACA.</t>
  </si>
  <si>
    <t>EN EL MES DE MARZO-2024 PRESENTAMOS UN RECLAMO VERBAL EN OFICINA PARA LA COLOCACIÓN DE LA PLACA DEL NICHO DOBLE, EL SEPELIO FUE EN DICIEMBRE DEL 2023, HASTA EL MOMENTO AUN NO LO COLOCAN TENGO ENTENDIDO QUE YA ENVIARON DE OFICINA LOS DATOS Y TAMBIÉN NUESTRO RECLAMO POR LA DEMORA EN LA COLOCACIÓN, SOLO NOS DICEN QUE FALTA NOS DETALLES PERO YA ESTAMOS MEDIO AÑO NOSOTROS YA TERMINAMOS DE REALIZAR LOS PAGOS NO ES JUSTO QUE NOS DEMOREN DEMASIADO, LLAMAMOS A OFICINA PARA CONSULTAR Y NOS INDICAN QUE AUN NO ESTA YA NO SABEMOS DONDE MAS APERSONARNOS PARA HACER EL RECLAMO.</t>
  </si>
  <si>
    <t xml:space="preserve">SOLICITAMOS QUE COLOQUEN LA PLACA EN BREVE PLAZO </t>
  </si>
  <si>
    <t>01-0000245</t>
  </si>
  <si>
    <t>10607957</t>
  </si>
  <si>
    <t xml:space="preserve">CANO </t>
  </si>
  <si>
    <t>JACCS</t>
  </si>
  <si>
    <t>JACCSCANO@GMAIL.COM</t>
  </si>
  <si>
    <t>920038505</t>
  </si>
  <si>
    <t>PNZA VEMNTOSIILLA 11</t>
  </si>
  <si>
    <t>MAL SERVICIO</t>
  </si>
  <si>
    <t>INCUMPLIMIENTO EN COLOCACION DE LAPIDA</t>
  </si>
  <si>
    <t>EL SERVICIO QUE BRINDAN  ES MAS QUE  DEPLORABLE POR  CAMBIAR LA  LAPÍDA  DE UN FAMILIAR ME HICERON  VENIR EN TRES  OPORTUNIDADES  DESDE LA CIUDAD DE LIMA, Y  SIEMPRE  ME DAN LA MISMA  RESPUESTA " QUE SE MALOGRO  LA MAQUINA"  ES UNA FALTA DE RESPETO Y UNA BURLA AL TIEMPO DE LOS USUARIOS, VIAJAR DESDE LIMA  HATA EN TRES OPORTUNIDAS   TAN  SOLO PARA  HACER  EL CAMBIO DE LAPIDA  DE MI SEÑOR PADRE  Y QUE  LOS  TRABAJADORES  SOLO TE HAGAN PERDER EL TIEMPO CON  RESPUESTA EVASIVAS, Y PROMESAS DE QUE COLOCARAN  EL DIA JUEVES, LUEGO EL DIA VERNES, Y LUEGO EL DIA DOMINGO, Y AL FINAL SOLO ES UNA  BURDA  EXCUSA YA QUE NO TIENEN LA INTENSION DE DAR EL  SERVICIO.  HAGO ESTE RECLAMO CON LA FINALIDAD DE EXIGIR SE CUMPLA  DE INMEDIATO  CON LA COLOCAION DE LAPIDA SOLICIDADA. ES  UNA REAL MOLESTIA ESTAR VINIENDO VARIAS VECES  POR LO MISMO Y  RECIEBIR SIEMPRE LA MISMA EXCUSA, PESE AL OFRECIMIENMTO DEL PERSONAL QUE AQUI  TRABAJA DE QUE  CUMPLIRAN  LO OFRECIDO.  PERO PARA  HACER EL COBRO DEL DINERO  SI NO TIENEN DEMORA LO HACEN AL INSTANTE. PERO PARA DAR EL  SERVICIO EXITEN MIL EXCUSAS. EXIJO ME BRINDEN EL ERVICIO DENTRO DE LAS 24 HORAS   YA QUE CANCELE  EL TOTAL DEL PAGO SOLICIDADO, Y NO PUEDO  ESTAR VINIENDO DEDE LIMA A CADA RATO.</t>
  </si>
  <si>
    <t>01-0000246</t>
  </si>
  <si>
    <t>21812933</t>
  </si>
  <si>
    <t>NAVARRO</t>
  </si>
  <si>
    <t>HALANOCCA</t>
  </si>
  <si>
    <t>UBALDINA</t>
  </si>
  <si>
    <t>PAURA.HARU@GMAIL.COM</t>
  </si>
  <si>
    <t>940142739</t>
  </si>
  <si>
    <t>CV. SAN CRISTOBAL F.07 B APV. SANTA ANA</t>
  </si>
  <si>
    <t>0005022094</t>
  </si>
  <si>
    <t>EL CLIENTE MENCIONA QUE NO SE ENCUENTRA DEBIDAMENTE SEÑALIZADA LA PLATAFORMA SAN CARLOS DEL CAMPOSANTO JARDINES DE LA LUZ</t>
  </si>
  <si>
    <t>QUE SE SEÑALICE CORRECTAMENTE LA PLATAFORMA YA QUE SUS PARIENTES VAN A VSITAR A LOS DIFUNTOS Y NO SE UBICAN DEBIDO A LA AUSENCIA DE SEÑALIZACION EN DICHA PLATAFORMA.</t>
  </si>
  <si>
    <t>01-0000247</t>
  </si>
  <si>
    <t>42726561</t>
  </si>
  <si>
    <t>LAZARO</t>
  </si>
  <si>
    <t>CAMAC</t>
  </si>
  <si>
    <t>JUCKLER</t>
  </si>
  <si>
    <t>EVEJHU1803@GMAIL.COM</t>
  </si>
  <si>
    <t>967317223</t>
  </si>
  <si>
    <t>JR. ROSALES 251 EL TAMBO</t>
  </si>
  <si>
    <t>ESTADO EN SEPELIO DE UN  FAMILIAR DESPUÉS QUE NOS PRESENTO EL MAESTRO DE CEREMONIA, NO LO VIMOS MAS RAZÓN POR EL CUAL NADIE NOS ACOMPAÑO A CONOCER DONDE ERA NUESTRO NICHO, NI NOS ACOMPAÑO A BRINDARNOS UNA DESPEDIDA POR LOS FAMILIARES,, RAZÓN POR EL CUAL MS FAMILIARES RECLAMARON UNA MAL ATENCIÓN SUCITANDOCE UNA INCOMODIDAD   POR ELLO TAL MOTIVO PIDO SU RESTITUCIÓN , YA QUE SE PAGO POR ESTE SERVICIO, Y NO CUMPLIERON CON LO ACORDADO.</t>
  </si>
  <si>
    <t>NO HUBO MESTRO DE CEREMONIA EN EL SEPELIO</t>
  </si>
  <si>
    <t>POR  TAL MOTIVO PIDO SU RESTITUCIÓN , YA QUE SE PAGO POR ESTE SERVICIO, Y NO CUMPLIERON CON LO ACORDADO.</t>
  </si>
  <si>
    <t>01-0000248</t>
  </si>
  <si>
    <t>75466419</t>
  </si>
  <si>
    <t>CISNEROS</t>
  </si>
  <si>
    <t>HANCCO</t>
  </si>
  <si>
    <t xml:space="preserve">VÍCTOR RAUL </t>
  </si>
  <si>
    <t>CISNEROSHANCCO2014@GMAIL.COM</t>
  </si>
  <si>
    <t>913219551</t>
  </si>
  <si>
    <t xml:space="preserve">APV.  NUEVO AMANECER Q-20 </t>
  </si>
  <si>
    <t>0004002032</t>
  </si>
  <si>
    <t>SERVICIOS FUNEBRES, DE CEREMONIA DE DESPEDIDA Y DESCENSO DEL FERETRO.</t>
  </si>
  <si>
    <t>EL DIA 13 DE JUNIO DEL 2024, EL SUSCRITO LUEGO DE HABER COORDINADO CON EL  ADMINISTRADOR NICOLAS,  EL MISMO QUE INDICO QUE LOS SERVICIOS FUNERARIOS INCLUÍAN CEREMONIA DE DESPEDIDA Y DESCENSO DEL FÉRETRO, POR LO MENCIONADO, ES IMPORTANTE MENCIONAR NO HABERSE CUMPLIDO DICHO SERVICIO, MONTO QUE SE HABRÍA PAGADO CON ANTICIPACIÓN POR LA CANTIDAD DE S/1100.00 MIL CIEN SOLES, POR LO QUE NARRO LO SIGUIENTE: QUE, A HORAS 12:00 DEL 13 DE JUNIO DEL 2024, SE INICIO CON LA MISA, TERMINANDO LA MISMA A LAS 12:45 APROX. DEL MISMO, Y COMO ES COSTUMBRE EN LA CIUDAD DEL CUSCO, MI FAMILIA Y MIS INVITADOS, RENDIMOS LOS HONORES RESPECTIVOS A MI SEÑOR PADRE Q.E.V.F CLAUDIO CISNEROS AYQUIPA,  CARGANDO EL FERETRO, HASTA LLEGAR AL LUGAR DONDE SE IBA REALIZAR LA CEREMONIA DE DESPEDIDA Y ENTIERRO DE MI SEÑOR PADRE, EN DONDE HABIA UN TOLDO, Y UNA CARROSA DE DESCENSO, EN DONDE FUIMOS MAL ATENDIDOS POR LA PERSONA ENCARGADA DE LLEVAR LA CEREMONIA ( SUPUESTA MAESTRA DE CEREMONIA), LA MISMA QUE EN LUGAR DE COORDINAR CON LOS FAMILIARES DIRECTOS, LA SECUENCIA DE LA CEREMONIA, NO CUMPLIO EN INVITAR A LA ESPOSA DEL FALLECIDO, E INVITO PRIMERO AL ULTIMO HIJO, ASIMISMO TENIENDO EN CUENTA ELLO, LA ESPOSA  GENOVEVA HANCCO HUAMANI DE CISNEROS ( MI MADRE )DEL FALLECIDO ( MI PADRE), LE INDICABA QUE QUERIA HABLAR, LA MISMA QUE LE CALLO, Y QUE NO LE DIO LA OPORTUNIDA DE HABLAR, INDICANDO QUE SE CALMARA CON VOZ ALTERADA, SIN RESPETAR EL DOLOR QUE SENTÍAN LOS INVITADOS DE MI PADRE Y MIS FAMILIARES CERCANOS, ASIMISMO LE INDICO QUE HABLARÍA MIENTRAS DESCENDÍA EL FERETRO, HECHOS QUE MOLESTARON A MIS INVITADOS, ASIMISMO LUEGO DE ELLO, HICIERON BAJAR DE MANERA RAUDA EL FÉRETRO DE MI SEÑOR PADRE QUE EN PAZ DESCANSO, DONDE MI MADRE HABLO RAPIDAMENTE POR QUE LA SUPUESTA MAESTRA DE CEREMONIAS SE ENCONTRABA APRESURADA, DONDE INMEDIATAMENTE LOS TRABAJADORES POR ORDEN DE LA SUPUESTA MAESTRA DE CEREMONIAS, COMENZARON A ECHAR TIERRA, SIN DAR LA OPORTUNIDAD DE QUE SU ESPOSA O HIJOS DE HECHAR TIERRA COMO CORRESPONDEN EN ESTOS CAS</t>
  </si>
  <si>
    <t>EL DESPIDO INMEDIATO DE LA SUPUESTA MAESTRA, QUE FUE IDENTIFICADA POR EL ADMINISTRADOR NICOLAS, COMO MARIBEL CABRERA, NO PRECISO SU OTRO APELLIDO, Y DISCUPAS POR PARTE DE LA EMPRESA A MIS FAMILIARES Y ALLEGADO, ASIMISMO EL REMBOLSO DEL DINERO ENTREGADO POR LOS SERVICIOS FUNEBRES, ASIMISMO EL PAGO POR EL DAÑO MORAL CAUSADO A MI SEÑORA MADRE E INVITADOS.</t>
  </si>
  <si>
    <t>01-0000249</t>
  </si>
  <si>
    <t>71012512</t>
  </si>
  <si>
    <t>ARCE</t>
  </si>
  <si>
    <t>ALANIZ ANDREA</t>
  </si>
  <si>
    <t>PROYECTOSMUYA@GMAIL.COM</t>
  </si>
  <si>
    <t>DESACUERDO CON VENTA</t>
  </si>
  <si>
    <t>01-0000250</t>
  </si>
  <si>
    <t>INCONFORMIDAD CON MANTENIMIENTO</t>
  </si>
  <si>
    <t>46008851</t>
  </si>
  <si>
    <t>BALDEON</t>
  </si>
  <si>
    <t>ANGELA GABRIELA</t>
  </si>
  <si>
    <t>ANGELITADIAZ147@GMAIL.COM</t>
  </si>
  <si>
    <t>994852253</t>
  </si>
  <si>
    <t xml:space="preserve">AV. LIBERTADORES 333 </t>
  </si>
  <si>
    <t>PÉRDIDA/ROBO DE PLACA DE SEPULTURA</t>
  </si>
  <si>
    <t>EL DÍA 16/06/2024 MI PERSONA EN CONJUNTO CON MIS FAMILIARES, NOS ACERCAMOS A LA SEPULTURA DE MI ABUELO FELIPE BALDEÓN NAVARRO UBICADO EN LA PLATAFORMA SANTÍSIMA TRINIDAD Y NOS PERCATAMOS QUE NO ESTÁ LA PLACA QUE IDENTIFICA SU SEPULTURA, SOLO ESTA UN PEDAZO DE CEMENTO SIN NINGÚN TIPO DE IDENTIFICACIÓN, ASIMISMO HAY DEMASIADA MALEZA ALREDEDOR. NOS ACERCAMOS A LAS OFICINAS DEL CEMENTERIO Y NOS INDICAN QUE NO TIENEN NINGÚN TIPO DE REPORTE DE RUPTURA Y/O OTRO DESPERFECTO CON LA PLACA, GENERANDO MALESTAR EN MI PERSONA Y LA DE MIS FAMILIARES POR EL POCO CUIDADO Y SEGURIDAD DENTRO DEL RECINTO SANTO</t>
  </si>
  <si>
    <t>LA REPOSICIÓN DE LA PLACA ASIMISMO EL MANTENIMIENTO DE LA SEPULTURA, CON LA PODA Y FLOREROS CORRESPONDIENTES.</t>
  </si>
  <si>
    <t>20054954</t>
  </si>
  <si>
    <t>SILVERA</t>
  </si>
  <si>
    <t>LUZ ILIANA</t>
  </si>
  <si>
    <t>LUZ.SILVERA@OUTLOOK.COM</t>
  </si>
  <si>
    <t>964807066</t>
  </si>
  <si>
    <t>CH VILLA  MERCEDES BLOCK 10-202</t>
  </si>
  <si>
    <t>0000102137</t>
  </si>
  <si>
    <t>PERSONAS CON PERFIL DE MATONES</t>
  </si>
  <si>
    <t>SE SOLICITA DE MANERA CORDIAL EL PERMISO PARA SOLO DEJAR LAS FLORES CON LA PRESENCIA DE MI MASCOTA EN LA TUMBA DE MIS PADRES PERO LAMENTABLEMENTE CADA VEZ CONTRATAN A GENTE CON CARACTERÍSTICAS MATONESCAS Y AGREDIENDOME VERBALMENTE, CUENTO CON EL VIDEO DONDE SE OBSERVA LA AGRESION DE UN VENEZOLANO A MI PERSONA Y A MI PERRITA CONSIDERO QUE AL SER UN CAMPO SANTO DONDE VIENE GENTE CON UN PROCESO DE DUELO QUE SE ESTE GENERANDO ESTE TIPO DE SITUACIONES COMO SI SE ESTARIA CUIDANDO A DELINCUENTES Y NO ES LA PRIMERA VEZ YA QUE EN OTRAS OPORTUNIDADES SIENDO 4:30 DE LA TARDE YA TEPIDEN QUE TE RETIRES SIN ENTENDER QUE MUCHAS VECES VENIMOS DE LEJOS Y LO HACEN DE MANERA INTOLERANTE DEBO MENCIONAR QUE DE ACUERDO A LA LEY DE PROTECCION A LOS ANIMALES SE DEBERIA PONER EN PRACTICA Y EN CONSIDERACION.</t>
  </si>
  <si>
    <t xml:space="preserve">ASI COMO GRANDES LOCALES COMERCIALES YA ESTAN APLICANDO DE ACUERDO A LEY LA TOLERANCIA A LOS ANIMALES DE IGUAL MANERA ESTE CAMPO SANTO DEBE HACERLO DE LO CONTRARIO SE PRESENTARA LA DENUNCIA A LAS INSTANCIAS CORRESPONDIENTES </t>
  </si>
  <si>
    <t>01-0000251</t>
  </si>
  <si>
    <t>07155475</t>
  </si>
  <si>
    <t xml:space="preserve">DUEÑAS </t>
  </si>
  <si>
    <t>FRIDA CARMEN</t>
  </si>
  <si>
    <t>FRIDADEC@HOTMAIL.COM</t>
  </si>
  <si>
    <t>964792797</t>
  </si>
  <si>
    <t>AV. ANDRÉS A. CÁCERES 217</t>
  </si>
  <si>
    <t>NO HAY SUFICIENTES SERVICIOS HIGIENICOS</t>
  </si>
  <si>
    <t xml:space="preserve">SOLICITO SE INCREMENTO DE  LOS SERVICIOS BASICOS  -BAÑO DE MUJERES SOLO CUENTA CON 4 SANITARIOS ,INCREMENTAN NICHOS Y NO INCREMENTAN SERVICIOS BASICO POR BIOSEGURIDAD,Y LOS BAÑOS TENGAN BUENA ILUMINACION ,MI MAMITA SE CAYO </t>
  </si>
  <si>
    <t xml:space="preserve">INCREMENTO DE SERVICIOS BASICOS -BAÑOS PARA DAMAS </t>
  </si>
  <si>
    <t>DISCONFORMIDAD CON MANTENIMIENTO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</si>
</sst>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dd/mm/yyyy\ hh:mm"/>
    <numFmt numFmtId="165" formatCode="dd/mm/yyyy"/>
    <numFmt numFmtId="166" formatCode="dd"/>
    <numFmt numFmtId="167" formatCode="[$-F400]h:mm:ss\ AM/PM"/>
  </numFmts>
  <fonts count="19" x14ac:knownFonts="1">
    <font>
      <sz val="10"/>
      <name val="Arial"/>
    </font>
    <font>
      <sz val="8"/>
      <color indexed="63"/>
      <name val="Arial Narrow"/>
      <family val="2"/>
    </font>
    <font>
      <sz val="8"/>
      <color indexed="64"/>
      <name val="Arial Narrow"/>
      <family val="2"/>
    </font>
    <font>
      <sz val="10"/>
      <name val="Arial"/>
      <family val="2"/>
    </font>
    <font>
      <sz val="8"/>
      <color rgb="FF000000"/>
      <name val="Arial Narrow"/>
      <family val="2"/>
    </font>
    <font>
      <b/>
      <sz val="11"/>
      <color theme="0"/>
      <name val="Calibri"/>
      <family val="2"/>
      <scheme val="minor"/>
    </font>
    <font>
      <sz val="11"/>
      <color theme="0"/>
      <name val="Calibri"/>
      <family val="2"/>
      <scheme val="minor"/>
    </font>
    <font>
      <b/>
      <sz val="24"/>
      <color theme="0"/>
      <name val="Calibri"/>
      <family val="2"/>
      <scheme val="minor"/>
    </font>
    <font>
      <sz val="8"/>
      <name val="Arial"/>
      <family val="2"/>
    </font>
    <font>
      <sz val="8"/>
      <name val="Arial Narrow"/>
      <family val="2"/>
    </font>
    <font>
      <sz val="8"/>
      <name val="Arial"/>
      <family val="2"/>
    </font>
    <font>
      <b/>
      <sz val="10"/>
      <name val="Arial"/>
      <family val="2"/>
    </font>
    <font>
      <b/>
      <sz val="24"/>
      <color theme="0"/>
      <name val="Arial Black"/>
      <family val="2"/>
    </font>
    <font>
      <sz val="10"/>
      <color theme="0"/>
      <name val="Arial"/>
      <family val="2"/>
    </font>
    <font>
      <sz val="10"/>
      <name val="Arial"/>
      <family val="2"/>
    </font>
    <font>
      <b/>
      <sz val="11"/>
      <color theme="1"/>
      <name val="Calibri"/>
      <family val="2"/>
      <scheme val="minor"/>
    </font>
    <font>
      <u/>
      <sz val="10"/>
      <color theme="10"/>
      <name val="Arial"/>
      <family val="2"/>
    </font>
    <font>
      <b/>
      <sz val="36"/>
      <color theme="0"/>
      <name val="Calibri"/>
      <family val="2"/>
      <scheme val="minor"/>
    </font>
    <font>
      <b/>
      <sz val="18"/>
      <name val="Calibri"/>
      <family val="2"/>
      <scheme val="minor"/>
    </font>
  </fonts>
  <fills count="11">
    <fill>
      <patternFill patternType="none"/>
    </fill>
    <fill>
      <patternFill patternType="gray125"/>
    </fill>
    <fill>
      <patternFill patternType="solid">
        <fgColor indexed="62"/>
        <bgColor indexed="64"/>
      </patternFill>
    </fill>
    <fill>
      <patternFill patternType="solid">
        <fgColor theme="7" tint="0.79998168889431442"/>
        <bgColor indexed="64"/>
      </patternFill>
    </fill>
    <fill>
      <patternFill patternType="solid">
        <fgColor rgb="FFFFC000"/>
        <bgColor indexed="64"/>
      </patternFill>
    </fill>
    <fill>
      <patternFill patternType="solid">
        <fgColor theme="4" tint="-0.49998474074526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bottom style="thin">
        <color rgb="FF000000"/>
      </bottom>
      <diagonal/>
    </border>
    <border>
      <left style="thin">
        <color indexed="64"/>
      </left>
      <right style="thin">
        <color indexed="64"/>
      </right>
      <top/>
      <bottom/>
      <diagonal/>
    </border>
    <border>
      <left/>
      <right/>
      <top/>
      <bottom style="thin">
        <color theme="4" tint="0.39997558519241921"/>
      </bottom>
      <diagonal/>
    </border>
    <border>
      <left/>
      <right/>
      <top style="thin">
        <color theme="4" tint="0.39997558519241921"/>
      </top>
      <bottom/>
      <diagonal/>
    </border>
    <border>
      <left/>
      <right style="hair">
        <color indexed="64"/>
      </right>
      <top/>
      <bottom/>
      <diagonal/>
    </border>
  </borders>
  <cellStyleXfs count="4">
    <xf numFmtId="0" fontId="0" fillId="0" borderId="0"/>
    <xf numFmtId="0" fontId="3" fillId="0" borderId="0"/>
    <xf numFmtId="9" fontId="14" fillId="0" borderId="0" applyFont="0" applyFill="0" applyBorder="0" applyAlignment="0" applyProtection="0"/>
    <xf numFmtId="0" fontId="16" fillId="0" borderId="0" applyNumberFormat="0" applyFill="0" applyBorder="0" applyAlignment="0" applyProtection="0"/>
  </cellStyleXfs>
  <cellXfs count="124">
    <xf numFmtId="0" fontId="0" fillId="0" borderId="0" xfId="0"/>
    <xf numFmtId="0" fontId="1" fillId="2" borderId="1" xfId="0" applyFont="1" applyFill="1" applyBorder="1" applyAlignment="1">
      <alignment horizontal="center" vertical="top" wrapText="1"/>
    </xf>
    <xf numFmtId="0" fontId="2" fillId="0" borderId="2" xfId="0" applyFont="1" applyBorder="1" applyAlignment="1">
      <alignment horizontal="center" vertical="top" wrapText="1"/>
    </xf>
    <xf numFmtId="164" fontId="2" fillId="0" borderId="2" xfId="0" applyNumberFormat="1" applyFont="1" applyBorder="1" applyAlignment="1">
      <alignment horizontal="center" vertical="top"/>
    </xf>
    <xf numFmtId="0" fontId="2" fillId="0" borderId="2" xfId="0" applyFont="1" applyBorder="1" applyAlignment="1">
      <alignment horizontal="left" vertical="top" wrapText="1"/>
    </xf>
    <xf numFmtId="4" fontId="2" fillId="0" borderId="2" xfId="0" applyNumberFormat="1" applyFont="1" applyBorder="1" applyAlignment="1">
      <alignment horizontal="right" vertical="top"/>
    </xf>
    <xf numFmtId="165" fontId="2" fillId="0" borderId="2" xfId="0" applyNumberFormat="1" applyFont="1" applyBorder="1" applyAlignment="1">
      <alignment horizontal="center" vertical="top"/>
    </xf>
    <xf numFmtId="20" fontId="2" fillId="0" borderId="2" xfId="0" applyNumberFormat="1" applyFont="1" applyBorder="1" applyAlignment="1">
      <alignment horizontal="center" vertical="top"/>
    </xf>
    <xf numFmtId="14" fontId="2" fillId="0" borderId="2" xfId="0" applyNumberFormat="1" applyFont="1" applyBorder="1" applyAlignment="1">
      <alignment horizontal="center" vertical="top"/>
    </xf>
    <xf numFmtId="166" fontId="2" fillId="0" borderId="2" xfId="0" applyNumberFormat="1" applyFont="1" applyBorder="1" applyAlignment="1">
      <alignment horizontal="center" vertical="top"/>
    </xf>
    <xf numFmtId="164" fontId="0" fillId="0" borderId="0" xfId="0" applyNumberFormat="1"/>
    <xf numFmtId="22" fontId="2" fillId="0" borderId="2" xfId="0" applyNumberFormat="1" applyFont="1" applyBorder="1" applyAlignment="1">
      <alignment horizontal="center" vertical="top"/>
    </xf>
    <xf numFmtId="22" fontId="0" fillId="0" borderId="0" xfId="0" applyNumberFormat="1"/>
    <xf numFmtId="0" fontId="1" fillId="2" borderId="3" xfId="0" applyFont="1" applyFill="1" applyBorder="1" applyAlignment="1">
      <alignment horizontal="center" vertical="top" wrapText="1"/>
    </xf>
    <xf numFmtId="164" fontId="1" fillId="2" borderId="3" xfId="0" applyNumberFormat="1" applyFont="1" applyFill="1" applyBorder="1" applyAlignment="1">
      <alignment horizontal="center" vertical="top" wrapText="1"/>
    </xf>
    <xf numFmtId="22" fontId="1" fillId="2" borderId="3" xfId="0" applyNumberFormat="1" applyFont="1" applyFill="1" applyBorder="1" applyAlignment="1">
      <alignment horizontal="center" vertical="top" wrapText="1"/>
    </xf>
    <xf numFmtId="164" fontId="2" fillId="3" borderId="2" xfId="0" applyNumberFormat="1" applyFont="1" applyFill="1" applyBorder="1" applyAlignment="1">
      <alignment horizontal="center" vertical="top"/>
    </xf>
    <xf numFmtId="4" fontId="2" fillId="3" borderId="2" xfId="0" applyNumberFormat="1" applyFont="1" applyFill="1" applyBorder="1" applyAlignment="1">
      <alignment horizontal="right" vertical="top"/>
    </xf>
    <xf numFmtId="22" fontId="2" fillId="3" borderId="2" xfId="0" applyNumberFormat="1" applyFont="1" applyFill="1" applyBorder="1" applyAlignment="1">
      <alignment horizontal="center" vertical="top"/>
    </xf>
    <xf numFmtId="0" fontId="0" fillId="3" borderId="0" xfId="0" applyFill="1"/>
    <xf numFmtId="164" fontId="2" fillId="3" borderId="4" xfId="0" applyNumberFormat="1" applyFont="1" applyFill="1" applyBorder="1" applyAlignment="1">
      <alignment horizontal="center" vertical="top"/>
    </xf>
    <xf numFmtId="4" fontId="2" fillId="3" borderId="4" xfId="0" applyNumberFormat="1" applyFont="1" applyFill="1" applyBorder="1" applyAlignment="1">
      <alignment horizontal="right" vertical="top"/>
    </xf>
    <xf numFmtId="0" fontId="0" fillId="0" borderId="0" xfId="0" pivotButton="1"/>
    <xf numFmtId="0" fontId="0" fillId="0" borderId="0" xfId="0" applyAlignment="1">
      <alignment horizontal="left"/>
    </xf>
    <xf numFmtId="1" fontId="0" fillId="0" borderId="0" xfId="0" applyNumberFormat="1"/>
    <xf numFmtId="164" fontId="2" fillId="0" borderId="4" xfId="0" applyNumberFormat="1" applyFont="1" applyBorder="1" applyAlignment="1">
      <alignment horizontal="center" vertical="top"/>
    </xf>
    <xf numFmtId="4" fontId="2" fillId="0" borderId="4" xfId="0" applyNumberFormat="1" applyFont="1" applyBorder="1" applyAlignment="1">
      <alignment horizontal="right" vertical="top"/>
    </xf>
    <xf numFmtId="22" fontId="2" fillId="0" borderId="4" xfId="0" applyNumberFormat="1" applyFont="1" applyBorder="1" applyAlignment="1">
      <alignment horizontal="center" vertical="top"/>
    </xf>
    <xf numFmtId="165" fontId="2" fillId="3" borderId="2" xfId="0" applyNumberFormat="1" applyFont="1" applyFill="1" applyBorder="1" applyAlignment="1">
      <alignment horizontal="center" vertical="top"/>
    </xf>
    <xf numFmtId="22" fontId="2" fillId="4" borderId="2" xfId="0" applyNumberFormat="1" applyFont="1" applyFill="1" applyBorder="1" applyAlignment="1">
      <alignment horizontal="center" vertical="top"/>
    </xf>
    <xf numFmtId="0" fontId="1" fillId="2" borderId="5" xfId="0" applyFont="1" applyFill="1" applyBorder="1" applyAlignment="1">
      <alignment horizontal="center" vertical="top" wrapText="1"/>
    </xf>
    <xf numFmtId="4" fontId="2" fillId="0" borderId="2" xfId="0" applyNumberFormat="1" applyFont="1" applyBorder="1" applyAlignment="1">
      <alignment horizontal="left" vertical="top"/>
    </xf>
    <xf numFmtId="165" fontId="2" fillId="0" borderId="2" xfId="0" applyNumberFormat="1" applyFont="1" applyBorder="1" applyAlignment="1">
      <alignment horizontal="left" vertical="top"/>
    </xf>
    <xf numFmtId="4" fontId="2" fillId="3" borderId="2" xfId="0" applyNumberFormat="1" applyFont="1" applyFill="1" applyBorder="1" applyAlignment="1">
      <alignment horizontal="left" vertical="top"/>
    </xf>
    <xf numFmtId="165" fontId="2" fillId="3" borderId="2" xfId="0" applyNumberFormat="1" applyFont="1" applyFill="1" applyBorder="1" applyAlignment="1">
      <alignment horizontal="left" vertical="top"/>
    </xf>
    <xf numFmtId="14" fontId="2" fillId="3" borderId="2" xfId="0" applyNumberFormat="1" applyFont="1" applyFill="1" applyBorder="1" applyAlignment="1">
      <alignment horizontal="center" vertical="top"/>
    </xf>
    <xf numFmtId="0" fontId="2" fillId="0" borderId="2" xfId="0" applyFont="1" applyBorder="1" applyAlignment="1">
      <alignment horizontal="left" vertical="top"/>
    </xf>
    <xf numFmtId="0" fontId="2" fillId="0" borderId="2" xfId="0" applyFont="1" applyBorder="1" applyAlignment="1">
      <alignment horizontal="center" vertical="top"/>
    </xf>
    <xf numFmtId="0" fontId="2" fillId="0" borderId="4" xfId="0" applyFont="1" applyBorder="1" applyAlignment="1">
      <alignment horizontal="left" vertical="top"/>
    </xf>
    <xf numFmtId="0" fontId="2" fillId="0" borderId="4" xfId="0" applyFont="1" applyBorder="1" applyAlignment="1">
      <alignment horizontal="center" vertical="top"/>
    </xf>
    <xf numFmtId="166" fontId="2" fillId="0" borderId="2" xfId="0" applyNumberFormat="1" applyFont="1" applyBorder="1" applyAlignment="1">
      <alignment horizontal="left" vertical="top"/>
    </xf>
    <xf numFmtId="166" fontId="2" fillId="0" borderId="4" xfId="0" applyNumberFormat="1" applyFont="1" applyBorder="1" applyAlignment="1">
      <alignment horizontal="left" vertical="top"/>
    </xf>
    <xf numFmtId="0" fontId="0" fillId="5" borderId="0" xfId="0" applyFill="1"/>
    <xf numFmtId="0" fontId="5" fillId="5" borderId="0" xfId="0" applyFont="1" applyFill="1"/>
    <xf numFmtId="14" fontId="6" fillId="5" borderId="0" xfId="0" applyNumberFormat="1" applyFont="1" applyFill="1"/>
    <xf numFmtId="0" fontId="6" fillId="5" borderId="0" xfId="0" applyFont="1" applyFill="1" applyAlignment="1">
      <alignment vertical="center"/>
    </xf>
    <xf numFmtId="0" fontId="6" fillId="5" borderId="0" xfId="0" applyFont="1" applyFill="1"/>
    <xf numFmtId="0" fontId="7" fillId="5" borderId="0" xfId="0" applyFont="1" applyFill="1" applyAlignment="1">
      <alignment vertical="center"/>
    </xf>
    <xf numFmtId="164" fontId="0" fillId="0" borderId="0" xfId="0" applyNumberFormat="1" applyAlignment="1">
      <alignment horizontal="left"/>
    </xf>
    <xf numFmtId="0" fontId="2" fillId="3" borderId="2" xfId="0" applyFont="1" applyFill="1" applyBorder="1" applyAlignment="1">
      <alignment horizontal="left" vertical="top"/>
    </xf>
    <xf numFmtId="0" fontId="2" fillId="3" borderId="2" xfId="0" applyFont="1" applyFill="1" applyBorder="1" applyAlignment="1">
      <alignment horizontal="center" vertical="top"/>
    </xf>
    <xf numFmtId="165" fontId="2" fillId="0" borderId="4" xfId="0" applyNumberFormat="1" applyFont="1" applyBorder="1" applyAlignment="1">
      <alignment horizontal="left" vertical="top"/>
    </xf>
    <xf numFmtId="0" fontId="4" fillId="0" borderId="2" xfId="0" applyFont="1" applyBorder="1" applyAlignment="1">
      <alignment horizontal="left" vertical="top"/>
    </xf>
    <xf numFmtId="0" fontId="2" fillId="3" borderId="4" xfId="0" applyFont="1" applyFill="1" applyBorder="1" applyAlignment="1">
      <alignment horizontal="left" vertical="top"/>
    </xf>
    <xf numFmtId="0" fontId="2" fillId="3" borderId="4" xfId="0" applyFont="1" applyFill="1" applyBorder="1" applyAlignment="1">
      <alignment horizontal="center" vertical="top"/>
    </xf>
    <xf numFmtId="0" fontId="3" fillId="0" borderId="0" xfId="0" applyFont="1"/>
    <xf numFmtId="0" fontId="2" fillId="4" borderId="2" xfId="0" applyFont="1" applyFill="1" applyBorder="1" applyAlignment="1">
      <alignment horizontal="left" vertical="top"/>
    </xf>
    <xf numFmtId="22" fontId="2" fillId="3" borderId="4" xfId="0" applyNumberFormat="1" applyFont="1" applyFill="1" applyBorder="1" applyAlignment="1">
      <alignment horizontal="center" vertical="top"/>
    </xf>
    <xf numFmtId="166" fontId="2" fillId="3" borderId="4" xfId="0" applyNumberFormat="1" applyFont="1" applyFill="1" applyBorder="1" applyAlignment="1">
      <alignment horizontal="left" vertical="top"/>
    </xf>
    <xf numFmtId="0" fontId="4" fillId="3" borderId="2" xfId="0" applyFont="1" applyFill="1" applyBorder="1" applyAlignment="1">
      <alignment horizontal="left" vertical="top"/>
    </xf>
    <xf numFmtId="166" fontId="2" fillId="3" borderId="2" xfId="0" applyNumberFormat="1" applyFont="1" applyFill="1" applyBorder="1" applyAlignment="1">
      <alignment horizontal="left" vertical="top"/>
    </xf>
    <xf numFmtId="49" fontId="2" fillId="0" borderId="2" xfId="0" applyNumberFormat="1" applyFont="1" applyBorder="1" applyAlignment="1">
      <alignment horizontal="left" vertical="top"/>
    </xf>
    <xf numFmtId="14" fontId="9" fillId="0" borderId="0" xfId="0" applyNumberFormat="1" applyFont="1" applyAlignment="1">
      <alignment horizontal="center" vertical="center"/>
    </xf>
    <xf numFmtId="167" fontId="9" fillId="0" borderId="0" xfId="0" applyNumberFormat="1" applyFont="1" applyAlignment="1">
      <alignment horizontal="center" vertical="center"/>
    </xf>
    <xf numFmtId="0" fontId="9" fillId="0" borderId="0" xfId="0" applyFont="1"/>
    <xf numFmtId="14" fontId="0" fillId="0" borderId="0" xfId="0" applyNumberFormat="1"/>
    <xf numFmtId="14" fontId="0" fillId="0" borderId="0" xfId="0" applyNumberFormat="1" applyAlignment="1">
      <alignment wrapText="1"/>
    </xf>
    <xf numFmtId="0" fontId="4" fillId="0" borderId="0" xfId="0" applyFont="1" applyAlignment="1">
      <alignment horizontal="left" vertical="top"/>
    </xf>
    <xf numFmtId="0" fontId="4" fillId="3" borderId="0" xfId="0" applyFont="1" applyFill="1" applyAlignment="1">
      <alignment horizontal="left" vertical="top"/>
    </xf>
    <xf numFmtId="14" fontId="3" fillId="0" borderId="0" xfId="0" applyNumberFormat="1" applyFont="1"/>
    <xf numFmtId="0" fontId="1" fillId="2" borderId="6" xfId="0" applyFont="1" applyFill="1" applyBorder="1" applyAlignment="1">
      <alignment horizontal="center" vertical="top" wrapText="1"/>
    </xf>
    <xf numFmtId="164" fontId="2" fillId="0" borderId="2" xfId="1" applyNumberFormat="1" applyFont="1" applyBorder="1" applyAlignment="1">
      <alignment horizontal="center" vertical="top"/>
    </xf>
    <xf numFmtId="4" fontId="2" fillId="0" borderId="2" xfId="1" applyNumberFormat="1" applyFont="1" applyBorder="1" applyAlignment="1">
      <alignment horizontal="right" vertical="top"/>
    </xf>
    <xf numFmtId="0" fontId="2" fillId="0" borderId="2" xfId="1" applyFont="1" applyBorder="1" applyAlignment="1">
      <alignment horizontal="left" vertical="top"/>
    </xf>
    <xf numFmtId="0" fontId="2" fillId="0" borderId="2" xfId="1" applyFont="1" applyBorder="1" applyAlignment="1">
      <alignment horizontal="center" vertical="top"/>
    </xf>
    <xf numFmtId="0" fontId="3" fillId="0" borderId="0" xfId="0" quotePrefix="1" applyFont="1"/>
    <xf numFmtId="0" fontId="0" fillId="7" borderId="0" xfId="0" applyFill="1"/>
    <xf numFmtId="0" fontId="11" fillId="7" borderId="0" xfId="0" applyFont="1" applyFill="1"/>
    <xf numFmtId="0" fontId="0" fillId="7" borderId="0" xfId="0" applyFill="1" applyAlignment="1">
      <alignment horizontal="left"/>
    </xf>
    <xf numFmtId="9" fontId="0" fillId="0" borderId="0" xfId="0" applyNumberFormat="1"/>
    <xf numFmtId="0" fontId="12" fillId="5" borderId="0" xfId="0" applyFont="1" applyFill="1" applyAlignment="1">
      <alignment vertical="center"/>
    </xf>
    <xf numFmtId="0" fontId="3" fillId="0" borderId="0" xfId="0" applyFont="1" applyAlignment="1">
      <alignment wrapText="1"/>
    </xf>
    <xf numFmtId="0" fontId="4" fillId="6" borderId="0" xfId="0" applyFont="1" applyFill="1" applyAlignment="1">
      <alignment horizontal="left" vertical="top"/>
    </xf>
    <xf numFmtId="164" fontId="4" fillId="0" borderId="2" xfId="0" applyNumberFormat="1" applyFont="1" applyBorder="1" applyAlignment="1">
      <alignment horizontal="left" vertical="top"/>
    </xf>
    <xf numFmtId="164" fontId="4" fillId="3" borderId="2" xfId="0" applyNumberFormat="1" applyFont="1" applyFill="1" applyBorder="1" applyAlignment="1">
      <alignment horizontal="left" vertical="top"/>
    </xf>
    <xf numFmtId="14" fontId="4" fillId="0" borderId="0" xfId="0" applyNumberFormat="1" applyFont="1" applyAlignment="1">
      <alignment horizontal="left" vertical="top"/>
    </xf>
    <xf numFmtId="0" fontId="4" fillId="8" borderId="0" xfId="0" applyFont="1" applyFill="1" applyAlignment="1">
      <alignment horizontal="left" vertical="top"/>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0" fontId="15" fillId="9" borderId="7" xfId="0" applyFont="1" applyFill="1" applyBorder="1"/>
    <xf numFmtId="9" fontId="0" fillId="0" borderId="0" xfId="2" applyFont="1"/>
    <xf numFmtId="0" fontId="15" fillId="9" borderId="8" xfId="0" applyFont="1" applyFill="1" applyBorder="1" applyAlignment="1">
      <alignment horizontal="left"/>
    </xf>
    <xf numFmtId="0" fontId="15" fillId="9" borderId="8" xfId="0" applyFont="1" applyFill="1" applyBorder="1" applyAlignment="1">
      <alignment horizontal="right"/>
    </xf>
    <xf numFmtId="9" fontId="3" fillId="0" borderId="0" xfId="2" applyFont="1"/>
    <xf numFmtId="14" fontId="2" fillId="0" borderId="2" xfId="1" applyNumberFormat="1" applyFont="1" applyBorder="1" applyAlignment="1">
      <alignment horizontal="center" vertical="top"/>
    </xf>
    <xf numFmtId="21" fontId="0" fillId="0" borderId="0" xfId="0" applyNumberFormat="1"/>
    <xf numFmtId="21" fontId="4" fillId="0" borderId="2" xfId="0" applyNumberFormat="1" applyFont="1" applyBorder="1" applyAlignment="1">
      <alignment horizontal="left" vertical="top"/>
    </xf>
    <xf numFmtId="21" fontId="4" fillId="3" borderId="2" xfId="0" applyNumberFormat="1" applyFont="1" applyFill="1" applyBorder="1" applyAlignment="1">
      <alignment horizontal="left" vertical="top"/>
    </xf>
    <xf numFmtId="21" fontId="2" fillId="0" borderId="2" xfId="0" applyNumberFormat="1" applyFont="1" applyBorder="1" applyAlignment="1">
      <alignment horizontal="center" vertical="top"/>
    </xf>
    <xf numFmtId="21" fontId="1" fillId="2" borderId="5" xfId="0" applyNumberFormat="1" applyFont="1" applyFill="1" applyBorder="1" applyAlignment="1">
      <alignment horizontal="center" vertical="top" wrapText="1"/>
    </xf>
    <xf numFmtId="14" fontId="1" fillId="2" borderId="5" xfId="0" applyNumberFormat="1" applyFont="1" applyFill="1" applyBorder="1" applyAlignment="1">
      <alignment horizontal="center" vertical="top" wrapText="1"/>
    </xf>
    <xf numFmtId="0" fontId="18" fillId="10" borderId="0" xfId="3" applyFont="1" applyFill="1" applyAlignment="1">
      <alignment vertical="center"/>
    </xf>
    <xf numFmtId="14" fontId="2" fillId="0" borderId="2" xfId="0" applyNumberFormat="1" applyFont="1" applyBorder="1" applyAlignment="1">
      <alignment horizontal="center" vertical="center" wrapText="1"/>
    </xf>
    <xf numFmtId="167" fontId="2" fillId="0" borderId="2" xfId="0" applyNumberFormat="1" applyFont="1" applyBorder="1" applyAlignment="1">
      <alignment horizontal="center" vertical="center" wrapText="1"/>
    </xf>
    <xf numFmtId="49" fontId="2" fillId="3" borderId="2" xfId="0" applyNumberFormat="1" applyFont="1" applyFill="1" applyBorder="1" applyAlignment="1">
      <alignment horizontal="left" vertical="top"/>
    </xf>
    <xf numFmtId="21" fontId="4" fillId="0" borderId="0" xfId="0" applyNumberFormat="1" applyFont="1" applyAlignment="1">
      <alignment horizontal="left" vertical="top"/>
    </xf>
    <xf numFmtId="0" fontId="4" fillId="0" borderId="4" xfId="0" applyFont="1" applyBorder="1" applyAlignment="1">
      <alignment horizontal="left" vertical="top"/>
    </xf>
    <xf numFmtId="166" fontId="2" fillId="3" borderId="2" xfId="0" applyNumberFormat="1" applyFont="1" applyFill="1" applyBorder="1" applyAlignment="1">
      <alignment horizontal="center" vertical="top"/>
    </xf>
    <xf numFmtId="14" fontId="2" fillId="0" borderId="2" xfId="0" applyNumberFormat="1" applyFont="1" applyBorder="1" applyAlignment="1">
      <alignment horizontal="center" vertical="center"/>
    </xf>
    <xf numFmtId="167" fontId="2" fillId="0" borderId="2" xfId="0" applyNumberFormat="1" applyFont="1" applyBorder="1" applyAlignment="1">
      <alignment horizontal="center" vertical="center"/>
    </xf>
    <xf numFmtId="0" fontId="4" fillId="0" borderId="9" xfId="0" applyFont="1" applyBorder="1" applyAlignment="1">
      <alignment horizontal="left" vertical="top"/>
    </xf>
    <xf numFmtId="0" fontId="17" fillId="5" borderId="0" xfId="3" applyFont="1" applyFill="1" applyAlignment="1">
      <alignment horizontal="center" vertical="center"/>
    </xf>
    <xf numFmtId="0" fontId="13" fillId="5" borderId="0" xfId="0" applyFont="1" applyFill="1" applyAlignment="1">
      <alignment horizontal="center" vertical="center" wrapText="1"/>
    </xf>
    <xf numFmtId="0" fontId="3" fillId="0" borderId="0" xfId="0" applyFont="1" applyAlignment="1">
      <alignment horizontal="center"/>
    </xf>
    <xf numFmtId="0" fontId="0" fillId="0" borderId="0" xfId="0" applyAlignment="1">
      <alignment horizontal="center"/>
    </xf>
    <xf numFmtId="0" fontId="0" fillId="0" borderId="0" xfId="0" applyNumberFormat="1"/>
    <xf numFmtId="0" fontId="2" fillId="0" borderId="4" xfId="0" applyFont="1" applyFill="1" applyBorder="1" applyAlignment="1">
      <alignment horizontal="left" vertical="top"/>
    </xf>
    <xf numFmtId="0" fontId="2" fillId="0" borderId="4" xfId="0" applyFont="1" applyFill="1" applyBorder="1" applyAlignment="1">
      <alignment horizontal="center" vertical="top"/>
    </xf>
    <xf numFmtId="164" fontId="2" fillId="0" borderId="4" xfId="0" applyNumberFormat="1" applyFont="1" applyFill="1" applyBorder="1" applyAlignment="1">
      <alignment horizontal="center" vertical="top"/>
    </xf>
    <xf numFmtId="4" fontId="2" fillId="0" borderId="4" xfId="0" applyNumberFormat="1" applyFont="1" applyFill="1" applyBorder="1" applyAlignment="1">
      <alignment horizontal="right" vertical="top"/>
    </xf>
    <xf numFmtId="22" fontId="2" fillId="0" borderId="2" xfId="0" applyNumberFormat="1" applyFont="1" applyFill="1" applyBorder="1" applyAlignment="1">
      <alignment horizontal="center" vertical="top"/>
    </xf>
    <xf numFmtId="49" fontId="2" fillId="0" borderId="2" xfId="0" applyNumberFormat="1" applyFont="1" applyFill="1" applyBorder="1" applyAlignment="1">
      <alignment horizontal="left" vertical="top"/>
    </xf>
    <xf numFmtId="166" fontId="2" fillId="0" borderId="2" xfId="0" applyNumberFormat="1" applyFont="1" applyFill="1" applyBorder="1" applyAlignment="1">
      <alignment horizontal="center" vertical="top"/>
    </xf>
    <xf numFmtId="0" fontId="0" fillId="0" borderId="0" xfId="0" applyFill="1"/>
  </cellXfs>
  <cellStyles count="4">
    <cellStyle name="Hipervínculo" xfId="3" builtinId="8"/>
    <cellStyle name="Normal" xfId="0" builtinId="0"/>
    <cellStyle name="Normal 2" xfId="1" xr:uid="{0A3C25E9-CBC1-423E-93A5-9BBA8DA1CC5B}"/>
    <cellStyle name="Porcentaje" xfId="2" builtinId="5"/>
  </cellStyles>
  <dxfs count="67">
    <dxf>
      <fill>
        <patternFill>
          <fgColor auto="1"/>
          <bgColor rgb="FFFF0000"/>
        </patternFill>
      </fill>
    </dxf>
    <dxf>
      <numFmt numFmtId="1" formatCode="0"/>
    </dxf>
    <dxf>
      <numFmt numFmtId="1" formatCode="0"/>
    </dxf>
    <dxf>
      <numFmt numFmtId="1" formatCode="0"/>
    </dxf>
    <dxf>
      <numFmt numFmtId="1" formatCode="0"/>
    </dxf>
    <dxf>
      <numFmt numFmtId="1" formatCode="0"/>
    </dxf>
    <dxf>
      <font>
        <b val="0"/>
        <i val="0"/>
        <strike val="0"/>
        <condense val="0"/>
        <extend val="0"/>
        <outline val="0"/>
        <shadow val="0"/>
        <u val="none"/>
        <vertAlign val="baseline"/>
        <sz val="8"/>
        <color rgb="FF000000"/>
        <name val="Arial Narrow"/>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8"/>
        <color rgb="FF000000"/>
        <name val="Arial Narrow"/>
        <family val="2"/>
        <scheme val="none"/>
      </font>
      <numFmt numFmtId="26" formatCode="hh:mm:ss"/>
      <alignment horizontal="left" vertical="top" textRotation="0" wrapText="0" indent="0" justifyLastLine="0" shrinkToFit="0" readingOrder="0"/>
    </dxf>
    <dxf>
      <font>
        <b val="0"/>
        <i val="0"/>
        <strike val="0"/>
        <condense val="0"/>
        <extend val="0"/>
        <outline val="0"/>
        <shadow val="0"/>
        <u val="none"/>
        <vertAlign val="baseline"/>
        <sz val="8"/>
        <color rgb="FF000000"/>
        <name val="Arial Narrow"/>
        <family val="2"/>
        <scheme val="none"/>
      </font>
      <alignment horizontal="left" vertical="top" textRotation="0" wrapText="0" indent="0" justifyLastLine="0" shrinkToFit="0" readingOrder="0"/>
      <border outline="0">
        <right style="hair">
          <color indexed="64"/>
        </right>
      </border>
    </dxf>
    <dxf>
      <font>
        <b val="0"/>
        <i val="0"/>
        <strike val="0"/>
        <condense val="0"/>
        <extend val="0"/>
        <outline val="0"/>
        <shadow val="0"/>
        <u val="none"/>
        <vertAlign val="baseline"/>
        <sz val="8"/>
        <color rgb="FF000000"/>
        <name val="Arial Narrow"/>
        <family val="2"/>
        <scheme val="none"/>
      </font>
      <numFmt numFmtId="0" formatCode="General"/>
      <alignment horizontal="left" vertical="top" textRotation="0" wrapText="0"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rgb="FF000000"/>
        <name val="Arial Narrow"/>
        <family val="2"/>
        <scheme val="none"/>
      </font>
      <numFmt numFmtId="0" formatCode="General"/>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numFmt numFmtId="27" formatCode="d/mm/yyyy\ hh:mm"/>
      <alignment horizontal="center"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numFmt numFmtId="4" formatCode="#,##0.00"/>
      <alignment horizontal="righ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center"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numFmt numFmtId="164" formatCode="dd/mm/yyyy\ hh:mm"/>
      <alignment horizontal="center"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center"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border outline="0">
        <top style="hair">
          <color rgb="FF000000"/>
        </top>
      </border>
    </dxf>
    <dxf>
      <border outline="0">
        <top style="thin">
          <color rgb="FF000000"/>
        </top>
        <bottom style="hair">
          <color rgb="FF000000"/>
        </bottom>
      </border>
    </dxf>
    <dxf>
      <font>
        <b val="0"/>
        <i val="0"/>
        <strike val="0"/>
        <condense val="0"/>
        <extend val="0"/>
        <outline val="0"/>
        <shadow val="0"/>
        <u val="none"/>
        <vertAlign val="baseline"/>
        <sz val="8"/>
        <color rgb="FF000000"/>
        <name val="Arial Narrow"/>
        <family val="2"/>
        <scheme val="none"/>
      </font>
      <alignment horizontal="left" vertical="top"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indexed="63"/>
        <name val="Arial Narrow"/>
        <family val="2"/>
        <scheme val="none"/>
      </font>
      <fill>
        <patternFill patternType="solid">
          <fgColor indexed="64"/>
          <bgColor indexed="62"/>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indexed="64"/>
        <name val="Arial Narrow"/>
        <family val="2"/>
        <scheme val="none"/>
      </font>
      <numFmt numFmtId="166" formatCode="dd"/>
      <alignment horizontal="left" vertical="top" textRotation="0" wrapText="0"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numFmt numFmtId="165" formatCode="dd/mm/yyyy"/>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numFmt numFmtId="165" formatCode="dd/mm/yyyy"/>
      <alignment horizontal="center"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numFmt numFmtId="27" formatCode="d/mm/yyyy\ hh:mm"/>
      <alignment horizontal="center"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numFmt numFmtId="4" formatCode="#,##0.00"/>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numFmt numFmtId="4" formatCode="#,##0.00"/>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numFmt numFmtId="4" formatCode="#,##0.00"/>
      <alignment horizontal="righ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numFmt numFmtId="4" formatCode="#,##0.00"/>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numFmt numFmtId="4" formatCode="#,##0.00"/>
      <alignment horizontal="righ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numFmt numFmtId="4" formatCode="#,##0.00"/>
      <alignment horizontal="righ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numFmt numFmtId="164" formatCode="dd/mm/yyyy\ hh:mm"/>
      <alignment horizontal="center" vertical="top"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numFmt numFmtId="164" formatCode="dd/mm/yyyy\ hh:mm"/>
      <alignment horizontal="center" vertical="top"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numFmt numFmtId="164" formatCode="dd/mm/yyyy\ hh:mm"/>
      <alignment horizontal="center" vertical="top"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8"/>
        <color indexed="64"/>
        <name val="Arial Narrow"/>
        <family val="2"/>
        <scheme val="none"/>
      </font>
      <alignment horizontal="center"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numFmt numFmtId="164" formatCode="dd/mm/yyyy\ hh:mm"/>
      <alignment horizontal="center" vertical="top"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8"/>
        <color indexed="64"/>
        <name val="Arial Narrow"/>
        <family val="2"/>
        <scheme val="none"/>
      </font>
      <numFmt numFmtId="164" formatCode="dd/mm/yyyy\ hh:mm"/>
      <alignment horizontal="center"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1"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8"/>
        <color indexed="64"/>
        <name val="Arial Narrow"/>
        <family val="2"/>
        <scheme val="none"/>
      </font>
      <alignment horizontal="center"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1"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1"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border outline="0">
        <top style="hair">
          <color indexed="64"/>
        </top>
      </border>
    </dxf>
    <dxf>
      <font>
        <b val="0"/>
      </font>
    </dxf>
    <dxf>
      <border outline="0">
        <top style="thin">
          <color indexed="64"/>
        </top>
        <bottom style="hair">
          <color indexed="64"/>
        </bottom>
      </border>
    </dxf>
    <dxf>
      <font>
        <b val="0"/>
        <i val="0"/>
        <strike val="0"/>
        <condense val="0"/>
        <extend val="0"/>
        <outline val="0"/>
        <shadow val="0"/>
        <u val="none"/>
        <vertAlign val="baseline"/>
        <sz val="8"/>
        <color indexed="64"/>
        <name val="Arial Narrow"/>
        <family val="2"/>
        <scheme val="none"/>
      </font>
      <alignment horizontal="lef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indexed="63"/>
        <name val="Arial Narrow"/>
        <family val="2"/>
        <scheme val="none"/>
      </font>
      <fill>
        <patternFill patternType="solid">
          <fgColor indexed="64"/>
          <bgColor indexed="62"/>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color theme="4" tint="-0.499984740745262"/>
      </font>
      <border>
        <bottom style="thin">
          <color theme="4"/>
        </bottom>
        <vertical/>
        <horizontal/>
      </border>
    </dxf>
    <dxf>
      <font>
        <sz val="12"/>
        <color theme="3" tint="-0.499984740745262"/>
      </font>
      <fill>
        <patternFill>
          <bgColor theme="4" tint="-0.499984740745262"/>
        </patternFill>
      </fill>
      <border diagonalUp="0" diagonalDown="0">
        <left/>
        <right/>
        <top/>
        <bottom/>
        <vertical/>
        <horizontal/>
      </border>
    </dxf>
  </dxfs>
  <tableStyles count="1" defaultTableStyle="TableStyleMedium2" defaultPivotStyle="PivotStyleLight16">
    <tableStyle name="Mi estilo" pivot="0" table="0" count="10" xr9:uid="{9D12C9E7-D2A2-414A-B3B6-A9B3CAE55343}">
      <tableStyleElement type="wholeTable" dxfId="66"/>
      <tableStyleElement type="headerRow" dxfId="6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4BC3B4"/>
      <rgbColor rgb="00000096"/>
    </indexedColors>
    <mruColors>
      <color rgb="FF00FFFF"/>
      <color rgb="FFCC00FF"/>
    </mruColors>
  </colors>
  <extLst>
    <ext xmlns:x14="http://schemas.microsoft.com/office/spreadsheetml/2009/9/main" uri="{46F421CA-312F-682f-3DD2-61675219B42D}">
      <x14:dxfs count="8">
        <dxf>
          <font>
            <color theme="4" tint="-0.499984740745262"/>
          </font>
          <fill>
            <patternFill patternType="solid">
              <fgColor auto="1"/>
              <bgColor theme="2" tint="-9.9948118533890809E-2"/>
            </patternFill>
          </fill>
          <border>
            <left style="thin">
              <color rgb="FF999999"/>
            </left>
            <right style="thin">
              <color rgb="FF999999"/>
            </right>
            <top style="thin">
              <color rgb="FF999999"/>
            </top>
            <bottom style="thin">
              <color rgb="FF999999"/>
            </bottom>
            <vertical/>
            <horizontal/>
          </border>
        </dxf>
        <dxf>
          <font>
            <color theme="4" tint="-0.499984740745262"/>
          </font>
          <fill>
            <patternFill patternType="solid">
              <fgColor auto="1"/>
              <bgColor theme="2" tint="-9.9948118533890809E-2"/>
            </patternFill>
          </fill>
          <border>
            <left style="thin">
              <color rgb="FF999999"/>
            </left>
            <right style="thin">
              <color rgb="FF999999"/>
            </right>
            <top style="thin">
              <color rgb="FF999999"/>
            </top>
            <bottom style="thin">
              <color rgb="FF999999"/>
            </bottom>
            <vertical/>
            <horizontal/>
          </border>
        </dxf>
        <dxf>
          <font>
            <color theme="4" tint="-0.499984740745262"/>
          </font>
          <fill>
            <patternFill patternType="solid">
              <fgColor auto="1"/>
              <bgColor theme="2" tint="-9.9948118533890809E-2"/>
            </patternFill>
          </fill>
          <border>
            <left style="thin">
              <color rgb="FF999999"/>
            </left>
            <right style="thin">
              <color rgb="FF999999"/>
            </right>
            <top style="thin">
              <color rgb="FF999999"/>
            </top>
            <bottom style="thin">
              <color rgb="FF999999"/>
            </bottom>
            <vertical/>
            <horizontal/>
          </border>
        </dxf>
        <dxf>
          <font>
            <color theme="4" tint="-0.499984740745262"/>
          </font>
          <fill>
            <patternFill patternType="solid">
              <fgColor auto="1"/>
              <bgColor theme="2" tint="-9.9948118533890809E-2"/>
            </patternFill>
          </fill>
          <border>
            <left style="thin">
              <color rgb="FF999999"/>
            </left>
            <right style="thin">
              <color rgb="FF999999"/>
            </right>
            <top style="thin">
              <color rgb="FF999999"/>
            </top>
            <bottom style="thin">
              <color rgb="FF999999"/>
            </bottom>
            <vertical/>
            <horizontal/>
          </border>
        </dxf>
        <dxf>
          <font>
            <color theme="3" tint="-0.499984740745262"/>
          </font>
          <fill>
            <patternFill>
              <bgColor theme="4" tint="0.79998168889431442"/>
            </patternFill>
          </fill>
          <border diagonalUp="0" diagonalDown="0">
            <left/>
            <right/>
            <top/>
            <bottom/>
            <vertical/>
            <horizontal/>
          </border>
        </dxf>
        <dxf>
          <font>
            <color theme="4" tint="-0.499984740745262"/>
          </font>
          <fill>
            <patternFill patternType="solid">
              <fgColor theme="4" tint="0.59999389629810485"/>
              <bgColor theme="4" tint="0.59996337778862885"/>
            </patternFill>
          </fill>
          <border diagonalUp="0" diagonalDown="0">
            <left/>
            <right/>
            <top/>
            <bottom/>
            <vertical/>
            <horizontal/>
          </border>
        </dxf>
        <dxf>
          <font>
            <color rgb="FF828282"/>
          </font>
          <fill>
            <patternFill patternType="solid">
              <fgColor rgb="FFFFFFFF"/>
              <bgColor theme="0" tint="-4.9989318521683403E-2"/>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theme="0" tint="-4.9989318521683403E-2"/>
            </patternFill>
          </fill>
          <border diagonalUp="0" diagonalDown="0">
            <left/>
            <right/>
            <top/>
            <bottom/>
            <vertical/>
            <horizontal/>
          </border>
        </dxf>
      </x14:dxfs>
    </ext>
    <ext xmlns:x14="http://schemas.microsoft.com/office/spreadsheetml/2009/9/main" uri="{EB79DEF2-80B8-43e5-95BD-54CBDDF9020C}">
      <x14:slicerStyles defaultSlicerStyle="SlicerStyleLight1">
        <x14:slicerStyle name="Mi estilo">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pivotCacheDefinition" Target="pivotCache/pivotCacheDefinition2.xml"/><Relationship Id="rId12" Type="http://schemas.openxmlformats.org/officeDocument/2006/relationships/connections" Target="connection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powerPivotData" Target="model/item.data"/><Relationship Id="rId10" Type="http://schemas.microsoft.com/office/2007/relationships/slicerCache" Target="slicerCaches/slicerCache3.xml"/><Relationship Id="rId19" Type="http://schemas.openxmlformats.org/officeDocument/2006/relationships/customXml" Target="../customXml/item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sharedStrings" Target="sharedStrings.xml"/><Relationship Id="rId22" Type="http://schemas.openxmlformats.org/officeDocument/2006/relationships/customXml" Target="../customXml/item6.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[LRV indicadores.xlsx]Tabla!Histórico2022</c:name>
    <c:fmtId val="3"/>
  </c:pivotSource>
  <c:chart>
    <c:autoTitleDeleted val="1"/>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7.8707831401353748E-3"/>
              <c:y val="-2.5538065190453541E-3"/>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7.8707831401353748E-3"/>
              <c:y val="-2.5538065190453541E-3"/>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7.8707831401353748E-3"/>
              <c:y val="-2.5538065190453541E-3"/>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22225" cap="rnd" cmpd="sng" algn="ctr">
            <a:solidFill>
              <a:schemeClr val="accent1"/>
            </a:solidFill>
            <a:round/>
          </a:ln>
          <a:effectLst/>
        </c:spPr>
        <c:marker>
          <c:spPr>
            <a:solidFill>
              <a:schemeClr val="accent1"/>
            </a:solidFill>
            <a:ln w="9525" cap="flat" cmpd="sng" algn="ctr">
              <a:solidFill>
                <a:schemeClr val="accent1"/>
              </a:solidFill>
              <a:round/>
            </a:ln>
            <a:effectLst/>
          </c:spPr>
        </c:marker>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0"/>
        <c:spPr>
          <a:ln w="22225" cap="rnd" cmpd="sng" algn="ctr">
            <a:solidFill>
              <a:schemeClr val="accent1"/>
            </a:solidFill>
            <a:round/>
          </a:ln>
          <a:effectLst/>
        </c:spPr>
        <c:marker>
          <c:symbol val="circle"/>
          <c:size val="4"/>
          <c:spPr>
            <a:noFill/>
            <a:ln w="9525" cap="flat" cmpd="sng" algn="ctr">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t"/>
          <c:showLegendKey val="0"/>
          <c:showVal val="1"/>
          <c:showCatName val="0"/>
          <c:showSerName val="0"/>
          <c:showPercent val="0"/>
          <c:showBubbleSize val="0"/>
          <c:extLst>
            <c:ext xmlns:c15="http://schemas.microsoft.com/office/drawing/2012/chart" uri="{CE6537A1-D6FC-4f65-9D91-7224C49458BB}"/>
          </c:extLst>
        </c:dLbl>
      </c:pivotFmt>
      <c:pivotFmt>
        <c:idx val="21"/>
        <c:spPr>
          <a:ln w="22225" cap="rnd" cmpd="sng" algn="ctr">
            <a:solidFill>
              <a:schemeClr val="accent2"/>
            </a:solidFill>
            <a:round/>
          </a:ln>
          <a:effectLst/>
        </c:spPr>
        <c:marker>
          <c:symbol val="circle"/>
          <c:size val="4"/>
        </c:marker>
      </c:pivotFmt>
      <c:pivotFmt>
        <c:idx val="22"/>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t"/>
          <c:showLegendKey val="0"/>
          <c:showVal val="1"/>
          <c:showCatName val="0"/>
          <c:showSerName val="0"/>
          <c:showPercent val="0"/>
          <c:showBubbleSize val="0"/>
          <c:extLst>
            <c:ext xmlns:c15="http://schemas.microsoft.com/office/drawing/2012/chart" uri="{CE6537A1-D6FC-4f65-9D91-7224C49458BB}"/>
          </c:extLst>
        </c:dLbl>
      </c:pivotFmt>
      <c:pivotFmt>
        <c:idx val="23"/>
        <c:spPr>
          <a:ln w="22225" cap="rnd" cmpd="sng" algn="ctr">
            <a:solidFill>
              <a:schemeClr val="accent2"/>
            </a:solidFill>
            <a:round/>
          </a:ln>
          <a:effectLst/>
        </c:spPr>
        <c:marker>
          <c:symbol val="circle"/>
          <c:size val="4"/>
        </c:marker>
      </c:pivotFmt>
      <c:pivotFmt>
        <c:idx val="24"/>
        <c:spPr>
          <a:ln w="22225" cap="rnd" cmpd="sng" algn="ctr">
            <a:solidFill>
              <a:schemeClr val="accent2"/>
            </a:solidFill>
            <a:round/>
          </a:ln>
          <a:effectLst/>
        </c:spPr>
        <c:marker>
          <c:symbol val="circle"/>
          <c:size val="4"/>
        </c:marker>
      </c:pivotFmt>
      <c:pivotFmt>
        <c:idx val="25"/>
        <c:spPr>
          <a:ln w="22225" cap="rnd" cmpd="sng" algn="ctr">
            <a:solidFill>
              <a:schemeClr val="accent2"/>
            </a:solidFill>
            <a:round/>
          </a:ln>
          <a:effectLst/>
        </c:spPr>
        <c:marker>
          <c:symbol val="circle"/>
          <c:size val="4"/>
        </c:marker>
      </c:pivotFmt>
      <c:pivotFmt>
        <c:idx val="26"/>
        <c:spPr>
          <a:ln w="22225" cap="rnd" cmpd="sng" algn="ctr">
            <a:solidFill>
              <a:schemeClr val="accent2"/>
            </a:solidFill>
            <a:round/>
          </a:ln>
          <a:effectLst/>
        </c:spPr>
        <c:marker>
          <c:symbol val="circle"/>
          <c:size val="4"/>
        </c:marker>
      </c:pivotFmt>
      <c:pivotFmt>
        <c:idx val="27"/>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pivotFmt>
      <c:pivotFmt>
        <c:idx val="28"/>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pivotFmt>
      <c:pivotFmt>
        <c:idx val="29"/>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pivotFmt>
      <c:pivotFmt>
        <c:idx val="30"/>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pivotFmt>
      <c:pivotFmt>
        <c:idx val="31"/>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pivotFmt>
      <c:pivotFmt>
        <c:idx val="32"/>
        <c:spPr>
          <a:ln w="22225" cap="rnd" cmpd="sng" algn="ctr">
            <a:solidFill>
              <a:schemeClr val="accent1"/>
            </a:solidFill>
            <a:round/>
          </a:ln>
          <a:effectLst/>
        </c:spPr>
        <c:marker>
          <c:symbol val="circle"/>
          <c:size val="4"/>
          <c:spPr>
            <a:solidFill>
              <a:schemeClr val="accent3"/>
            </a:solidFill>
            <a:ln w="9525" cap="flat" cmpd="sng" algn="ctr">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t"/>
          <c:showLegendKey val="0"/>
          <c:showVal val="1"/>
          <c:showCatName val="0"/>
          <c:showSerName val="0"/>
          <c:showPercent val="0"/>
          <c:showBubbleSize val="0"/>
          <c:extLst>
            <c:ext xmlns:c15="http://schemas.microsoft.com/office/drawing/2012/chart" uri="{CE6537A1-D6FC-4f65-9D91-7224C49458BB}"/>
          </c:extLst>
        </c:dLbl>
      </c:pivotFmt>
      <c:pivotFmt>
        <c:idx val="33"/>
        <c:spPr>
          <a:ln w="22225" cap="rnd" cmpd="sng" algn="ctr">
            <a:solidFill>
              <a:schemeClr val="accent1"/>
            </a:solidFill>
            <a:round/>
          </a:ln>
          <a:effectLst/>
        </c:spPr>
        <c:marker>
          <c:symbol val="circle"/>
          <c:size val="4"/>
          <c:spPr>
            <a:solidFill>
              <a:schemeClr val="accent3"/>
            </a:solidFill>
            <a:ln w="9525" cap="flat" cmpd="sng" algn="ctr">
              <a:solidFill>
                <a:schemeClr val="accent3"/>
              </a:solidFill>
              <a:round/>
            </a:ln>
            <a:effectLst/>
          </c:spPr>
        </c:marker>
      </c:pivotFmt>
      <c:pivotFmt>
        <c:idx val="34"/>
        <c:spPr>
          <a:ln w="22225" cap="rnd" cmpd="sng" algn="ctr">
            <a:solidFill>
              <a:schemeClr val="accent1"/>
            </a:solidFill>
            <a:round/>
          </a:ln>
          <a:effectLst/>
        </c:spPr>
        <c:marker>
          <c:symbol val="circle"/>
          <c:size val="4"/>
          <c:spPr>
            <a:solidFill>
              <a:schemeClr val="accent3"/>
            </a:solidFill>
            <a:ln w="9525" cap="flat" cmpd="sng" algn="ctr">
              <a:solidFill>
                <a:schemeClr val="accent3"/>
              </a:solidFill>
              <a:round/>
            </a:ln>
            <a:effectLst/>
          </c:spPr>
        </c:marker>
      </c:pivotFmt>
    </c:pivotFmts>
    <c:plotArea>
      <c:layout/>
      <c:lineChart>
        <c:grouping val="standard"/>
        <c:varyColors val="0"/>
        <c:ser>
          <c:idx val="0"/>
          <c:order val="0"/>
          <c:tx>
            <c:strRef>
              <c:f>Tabla!$C$40:$C$41</c:f>
              <c:strCache>
                <c:ptCount val="1"/>
                <c:pt idx="0">
                  <c:v>2022</c:v>
                </c:pt>
              </c:strCache>
            </c:strRef>
          </c:tx>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dPt>
            <c:idx val="0"/>
            <c:marker>
              <c:symbol val="circle"/>
              <c:size val="4"/>
              <c:spPr>
                <a:solidFill>
                  <a:schemeClr val="accent1"/>
                </a:solidFill>
                <a:ln w="9525" cap="flat" cmpd="sng" algn="ctr">
                  <a:solidFill>
                    <a:schemeClr val="accent1"/>
                  </a:solidFill>
                  <a:round/>
                </a:ln>
                <a:effectLst/>
              </c:spPr>
            </c:marker>
            <c:bubble3D val="0"/>
            <c:extLst>
              <c:ext xmlns:c16="http://schemas.microsoft.com/office/drawing/2014/chart" uri="{C3380CC4-5D6E-409C-BE32-E72D297353CC}">
                <c16:uniqueId val="{00000001-5DF4-4CDE-A5BF-8BDAFAF5E8CB}"/>
              </c:ext>
            </c:extLst>
          </c:dPt>
          <c:dPt>
            <c:idx val="2"/>
            <c:marker>
              <c:symbol val="circle"/>
              <c:size val="4"/>
              <c:spPr>
                <a:solidFill>
                  <a:schemeClr val="accent1"/>
                </a:solidFill>
                <a:ln w="9525" cap="flat" cmpd="sng" algn="ctr">
                  <a:solidFill>
                    <a:schemeClr val="accent1"/>
                  </a:solidFill>
                  <a:round/>
                </a:ln>
                <a:effectLst/>
              </c:spPr>
            </c:marker>
            <c:bubble3D val="0"/>
            <c:extLst>
              <c:ext xmlns:c16="http://schemas.microsoft.com/office/drawing/2014/chart" uri="{C3380CC4-5D6E-409C-BE32-E72D297353CC}">
                <c16:uniqueId val="{00000002-DA00-4B06-959B-B7919CA7DFC7}"/>
              </c:ext>
            </c:extLst>
          </c:dPt>
          <c:dPt>
            <c:idx val="6"/>
            <c:marker>
              <c:symbol val="circle"/>
              <c:size val="4"/>
              <c:spPr>
                <a:solidFill>
                  <a:schemeClr val="accent1"/>
                </a:solidFill>
                <a:ln w="9525" cap="flat" cmpd="sng" algn="ctr">
                  <a:solidFill>
                    <a:schemeClr val="accent1"/>
                  </a:solidFill>
                  <a:round/>
                </a:ln>
                <a:effectLst/>
              </c:spPr>
            </c:marker>
            <c:bubble3D val="0"/>
            <c:extLst>
              <c:ext xmlns:c16="http://schemas.microsoft.com/office/drawing/2014/chart" uri="{C3380CC4-5D6E-409C-BE32-E72D297353CC}">
                <c16:uniqueId val="{00000002-1A7F-4F17-97DD-242087613FCA}"/>
              </c:ext>
            </c:extLst>
          </c:dPt>
          <c:dPt>
            <c:idx val="8"/>
            <c:marker>
              <c:symbol val="circle"/>
              <c:size val="4"/>
              <c:spPr>
                <a:solidFill>
                  <a:schemeClr val="accent1"/>
                </a:solidFill>
                <a:ln w="9525" cap="flat" cmpd="sng" algn="ctr">
                  <a:solidFill>
                    <a:schemeClr val="accent1"/>
                  </a:solidFill>
                  <a:round/>
                </a:ln>
                <a:effectLst/>
              </c:spPr>
            </c:marker>
            <c:bubble3D val="0"/>
            <c:extLst>
              <c:ext xmlns:c16="http://schemas.microsoft.com/office/drawing/2014/chart" uri="{C3380CC4-5D6E-409C-BE32-E72D297353CC}">
                <c16:uniqueId val="{00000004-1A7F-4F17-97DD-242087613FCA}"/>
              </c:ext>
            </c:extLst>
          </c:dPt>
          <c:dPt>
            <c:idx val="9"/>
            <c:marker>
              <c:symbol val="circle"/>
              <c:size val="4"/>
              <c:spPr>
                <a:solidFill>
                  <a:schemeClr val="accent1"/>
                </a:solidFill>
                <a:ln w="9525" cap="flat" cmpd="sng" algn="ctr">
                  <a:solidFill>
                    <a:schemeClr val="accent1"/>
                  </a:solidFill>
                  <a:round/>
                </a:ln>
                <a:effectLst/>
              </c:spPr>
            </c:marker>
            <c:bubble3D val="0"/>
            <c:extLst>
              <c:ext xmlns:c16="http://schemas.microsoft.com/office/drawing/2014/chart" uri="{C3380CC4-5D6E-409C-BE32-E72D297353CC}">
                <c16:uniqueId val="{00000005-1A7F-4F17-97DD-242087613F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Tabla!$B$42:$B$54</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Tabla!$C$42:$C$54</c:f>
              <c:numCache>
                <c:formatCode>0</c:formatCode>
                <c:ptCount val="12"/>
                <c:pt idx="6">
                  <c:v>6</c:v>
                </c:pt>
                <c:pt idx="7">
                  <c:v>2</c:v>
                </c:pt>
                <c:pt idx="8">
                  <c:v>3</c:v>
                </c:pt>
                <c:pt idx="9">
                  <c:v>5</c:v>
                </c:pt>
                <c:pt idx="10">
                  <c:v>6</c:v>
                </c:pt>
                <c:pt idx="11">
                  <c:v>5</c:v>
                </c:pt>
              </c:numCache>
            </c:numRef>
          </c:val>
          <c:smooth val="0"/>
          <c:extLst>
            <c:ext xmlns:c16="http://schemas.microsoft.com/office/drawing/2014/chart" uri="{C3380CC4-5D6E-409C-BE32-E72D297353CC}">
              <c16:uniqueId val="{00000000-0183-4C0C-884D-29AD4FBFE392}"/>
            </c:ext>
          </c:extLst>
        </c:ser>
        <c:ser>
          <c:idx val="1"/>
          <c:order val="1"/>
          <c:tx>
            <c:strRef>
              <c:f>Tabla!$D$40:$D$41</c:f>
              <c:strCache>
                <c:ptCount val="1"/>
                <c:pt idx="0">
                  <c:v>2023</c:v>
                </c:pt>
              </c:strCache>
            </c:strRef>
          </c:tx>
          <c:spPr>
            <a:ln w="22225" cap="rnd" cmpd="sng" algn="ctr">
              <a:solidFill>
                <a:schemeClr val="accent2"/>
              </a:solidFill>
              <a:round/>
            </a:ln>
            <a:effectLst/>
          </c:spPr>
          <c:marker>
            <c:symbol val="circle"/>
            <c:size val="4"/>
            <c:spPr>
              <a:noFill/>
              <a:ln w="9525" cap="flat" cmpd="sng" algn="ctr">
                <a:solidFill>
                  <a:schemeClr val="accent2"/>
                </a:solidFill>
                <a:round/>
              </a:ln>
              <a:effectLst/>
            </c:spPr>
          </c:marker>
          <c:dPt>
            <c:idx val="0"/>
            <c:marker>
              <c:symbol val="circle"/>
              <c:size val="4"/>
              <c:spPr>
                <a:noFill/>
                <a:ln w="9525" cap="flat" cmpd="sng" algn="ctr">
                  <a:solidFill>
                    <a:schemeClr val="accent2"/>
                  </a:solidFill>
                  <a:round/>
                </a:ln>
                <a:effectLst/>
              </c:spPr>
            </c:marker>
            <c:bubble3D val="0"/>
            <c:spPr>
              <a:ln w="22225" cap="rnd" cmpd="sng" algn="ctr">
                <a:solidFill>
                  <a:schemeClr val="accent2"/>
                </a:solidFill>
                <a:round/>
              </a:ln>
              <a:effectLst/>
            </c:spPr>
          </c:dPt>
          <c:dPt>
            <c:idx val="2"/>
            <c:marker>
              <c:symbol val="circle"/>
              <c:size val="4"/>
              <c:spPr>
                <a:noFill/>
                <a:ln w="9525" cap="flat" cmpd="sng" algn="ctr">
                  <a:solidFill>
                    <a:schemeClr val="accent2"/>
                  </a:solidFill>
                  <a:round/>
                </a:ln>
                <a:effectLst/>
              </c:spPr>
            </c:marker>
            <c:bubble3D val="0"/>
            <c:spPr>
              <a:ln w="22225" cap="rnd" cmpd="sng" algn="ctr">
                <a:solidFill>
                  <a:schemeClr val="accent2"/>
                </a:solidFill>
                <a:round/>
              </a:ln>
              <a:effectLst/>
            </c:spPr>
          </c:dPt>
          <c:dPt>
            <c:idx val="6"/>
            <c:marker>
              <c:symbol val="circle"/>
              <c:size val="4"/>
              <c:spPr>
                <a:noFill/>
                <a:ln w="9525" cap="flat" cmpd="sng" algn="ctr">
                  <a:solidFill>
                    <a:schemeClr val="accent2"/>
                  </a:solidFill>
                  <a:round/>
                </a:ln>
                <a:effectLst/>
              </c:spPr>
            </c:marker>
            <c:bubble3D val="0"/>
            <c:spPr>
              <a:ln w="22225" cap="rnd" cmpd="sng" algn="ctr">
                <a:solidFill>
                  <a:schemeClr val="accent2"/>
                </a:solidFill>
                <a:round/>
              </a:ln>
              <a:effectLst/>
            </c:spPr>
          </c:dPt>
          <c:dPt>
            <c:idx val="8"/>
            <c:marker>
              <c:symbol val="circle"/>
              <c:size val="4"/>
              <c:spPr>
                <a:noFill/>
                <a:ln w="9525" cap="flat" cmpd="sng" algn="ctr">
                  <a:solidFill>
                    <a:schemeClr val="accent2"/>
                  </a:solidFill>
                  <a:round/>
                </a:ln>
                <a:effectLst/>
              </c:spPr>
            </c:marker>
            <c:bubble3D val="0"/>
            <c:spPr>
              <a:ln w="22225" cap="rnd" cmpd="sng" algn="ctr">
                <a:solidFill>
                  <a:schemeClr val="accent2"/>
                </a:solidFill>
                <a:round/>
              </a:ln>
              <a:effectLst/>
            </c:spPr>
          </c:dPt>
          <c:dPt>
            <c:idx val="9"/>
            <c:marker>
              <c:symbol val="circle"/>
              <c:size val="4"/>
              <c:spPr>
                <a:noFill/>
                <a:ln w="9525" cap="flat" cmpd="sng" algn="ctr">
                  <a:solidFill>
                    <a:schemeClr val="accent2"/>
                  </a:solidFill>
                  <a:round/>
                </a:ln>
                <a:effectLst/>
              </c:spPr>
            </c:marker>
            <c:bubble3D val="0"/>
            <c:spPr>
              <a:ln w="22225" cap="rnd" cmpd="sng" algn="ctr">
                <a:solidFill>
                  <a:schemeClr val="accent2"/>
                </a:solidFill>
                <a:round/>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Tabla!$B$42:$B$54</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Tabla!$D$42:$D$54</c:f>
              <c:numCache>
                <c:formatCode>0</c:formatCode>
                <c:ptCount val="12"/>
                <c:pt idx="0">
                  <c:v>8</c:v>
                </c:pt>
                <c:pt idx="1">
                  <c:v>10</c:v>
                </c:pt>
                <c:pt idx="2">
                  <c:v>10</c:v>
                </c:pt>
                <c:pt idx="3">
                  <c:v>5</c:v>
                </c:pt>
                <c:pt idx="4">
                  <c:v>9</c:v>
                </c:pt>
                <c:pt idx="5">
                  <c:v>19</c:v>
                </c:pt>
                <c:pt idx="6">
                  <c:v>17</c:v>
                </c:pt>
                <c:pt idx="7">
                  <c:v>7</c:v>
                </c:pt>
                <c:pt idx="8">
                  <c:v>8</c:v>
                </c:pt>
                <c:pt idx="9">
                  <c:v>7</c:v>
                </c:pt>
                <c:pt idx="10">
                  <c:v>11</c:v>
                </c:pt>
                <c:pt idx="11">
                  <c:v>4</c:v>
                </c:pt>
              </c:numCache>
            </c:numRef>
          </c:val>
          <c:smooth val="0"/>
          <c:extLst>
            <c:ext xmlns:c16="http://schemas.microsoft.com/office/drawing/2014/chart" uri="{C3380CC4-5D6E-409C-BE32-E72D297353CC}">
              <c16:uniqueId val="{00000014-AC01-4A1C-A18A-FD4CFB3F1A99}"/>
            </c:ext>
          </c:extLst>
        </c:ser>
        <c:ser>
          <c:idx val="2"/>
          <c:order val="2"/>
          <c:tx>
            <c:strRef>
              <c:f>Tabla!$E$40:$E$41</c:f>
              <c:strCache>
                <c:ptCount val="1"/>
                <c:pt idx="0">
                  <c:v>2024</c:v>
                </c:pt>
              </c:strCache>
            </c:strRef>
          </c:tx>
          <c:spPr>
            <a:ln w="22225" cap="rnd" cmpd="sng" algn="ctr">
              <a:solidFill>
                <a:schemeClr val="accent3"/>
              </a:solidFill>
              <a:round/>
            </a:ln>
            <a:effectLst/>
          </c:spPr>
          <c:marker>
            <c:symbol val="circle"/>
            <c:size val="4"/>
            <c:spPr>
              <a:solidFill>
                <a:schemeClr val="accent3"/>
              </a:solidFill>
              <a:ln w="9525" cap="flat" cmpd="sng" algn="ctr">
                <a:solidFill>
                  <a:schemeClr val="accent3"/>
                </a:solidFill>
                <a:round/>
              </a:ln>
              <a:effectLst/>
            </c:spPr>
          </c:marker>
          <c:dPt>
            <c:idx val="0"/>
            <c:marker>
              <c:symbol val="circle"/>
              <c:size val="4"/>
              <c:spPr>
                <a:solidFill>
                  <a:schemeClr val="accent3"/>
                </a:solidFill>
                <a:ln w="9525" cap="flat" cmpd="sng" algn="ctr">
                  <a:solidFill>
                    <a:schemeClr val="accent3"/>
                  </a:solidFill>
                  <a:round/>
                </a:ln>
                <a:effectLst/>
              </c:spPr>
            </c:marker>
            <c:bubble3D val="0"/>
            <c:spPr>
              <a:ln w="22225" cap="rnd" cmpd="sng" algn="ctr">
                <a:solidFill>
                  <a:schemeClr val="accent1"/>
                </a:solidFill>
                <a:round/>
              </a:ln>
              <a:effectLst/>
            </c:spPr>
          </c:dPt>
          <c:dPt>
            <c:idx val="2"/>
            <c:marker>
              <c:symbol val="circle"/>
              <c:size val="4"/>
              <c:spPr>
                <a:solidFill>
                  <a:schemeClr val="accent3"/>
                </a:solidFill>
                <a:ln w="9525" cap="flat" cmpd="sng" algn="ctr">
                  <a:solidFill>
                    <a:schemeClr val="accent3"/>
                  </a:solidFill>
                  <a:round/>
                </a:ln>
                <a:effectLst/>
              </c:spPr>
            </c:marker>
            <c:bubble3D val="0"/>
            <c:spPr>
              <a:ln w="22225" cap="rnd" cmpd="sng" algn="ctr">
                <a:solidFill>
                  <a:schemeClr val="accent1"/>
                </a:solidFill>
                <a:round/>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Tabla!$B$42:$B$54</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Tabla!$E$42:$E$54</c:f>
              <c:numCache>
                <c:formatCode>0</c:formatCode>
                <c:ptCount val="12"/>
                <c:pt idx="0">
                  <c:v>17</c:v>
                </c:pt>
                <c:pt idx="1">
                  <c:v>16</c:v>
                </c:pt>
                <c:pt idx="2">
                  <c:v>8</c:v>
                </c:pt>
                <c:pt idx="3">
                  <c:v>8</c:v>
                </c:pt>
                <c:pt idx="4">
                  <c:v>8</c:v>
                </c:pt>
                <c:pt idx="5">
                  <c:v>12</c:v>
                </c:pt>
              </c:numCache>
            </c:numRef>
          </c:val>
          <c:smooth val="0"/>
          <c:extLst>
            <c:ext xmlns:c16="http://schemas.microsoft.com/office/drawing/2014/chart" uri="{C3380CC4-5D6E-409C-BE32-E72D297353CC}">
              <c16:uniqueId val="{00000015-AC01-4A1C-A18A-FD4CFB3F1A99}"/>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621138656"/>
        <c:axId val="621135704"/>
      </c:lineChart>
      <c:catAx>
        <c:axId val="62113865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PE"/>
          </a:p>
        </c:txPr>
        <c:crossAx val="621135704"/>
        <c:crosses val="autoZero"/>
        <c:auto val="1"/>
        <c:lblAlgn val="ctr"/>
        <c:lblOffset val="100"/>
        <c:noMultiLvlLbl val="0"/>
      </c:catAx>
      <c:valAx>
        <c:axId val="621135704"/>
        <c:scaling>
          <c:orientation val="minMax"/>
        </c:scaling>
        <c:delete val="1"/>
        <c:axPos val="l"/>
        <c:numFmt formatCode="0" sourceLinked="1"/>
        <c:majorTickMark val="none"/>
        <c:minorTickMark val="none"/>
        <c:tickLblPos val="nextTo"/>
        <c:crossAx val="62113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P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[LRV indicadores.xlsx]Tabla!Por sede</c:name>
    <c:fmtId val="11"/>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PE"/>
            </a:p>
          </c:txPr>
          <c:dLblPos val="inEnd"/>
          <c:showLegendKey val="0"/>
          <c:showVal val="0"/>
          <c:showCatName val="0"/>
          <c:showSerName val="0"/>
          <c:showPercent val="1"/>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s>
    <c:plotArea>
      <c:layout/>
      <c:pieChart>
        <c:varyColors val="1"/>
        <c:ser>
          <c:idx val="0"/>
          <c:order val="0"/>
          <c:tx>
            <c:strRef>
              <c:f>Tabla!$I$2</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4F4-40B5-B59B-20CD6DFFE4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4F4-40B5-B59B-20CD6DFFE44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4F4-40B5-B59B-20CD6DFFE44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4F4-40B5-B59B-20CD6DFFE44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4F4-40B5-B59B-20CD6DFFE44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4F4-40B5-B59B-20CD6DFFE44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402-414D-858D-E5CC29EC7FA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402-414D-858D-E5CC29EC7FAF}"/>
              </c:ext>
            </c:extLst>
          </c:dPt>
          <c:dLbls>
            <c:spPr>
              <a:noFill/>
              <a:ln>
                <a:noFill/>
              </a:ln>
              <a:effectLst/>
            </c:spPr>
            <c:txPr>
              <a:bodyPr rot="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PE"/>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Tabla!$H$3:$H$11</c:f>
              <c:strCache>
                <c:ptCount val="8"/>
                <c:pt idx="0">
                  <c:v>SEDE CAÑETE</c:v>
                </c:pt>
                <c:pt idx="1">
                  <c:v>SEDE CHICLAYO</c:v>
                </c:pt>
                <c:pt idx="2">
                  <c:v>SEDE CHIMBOTE</c:v>
                </c:pt>
                <c:pt idx="3">
                  <c:v>SEDE CORONA DEL FRAILE</c:v>
                </c:pt>
                <c:pt idx="4">
                  <c:v>SEDE CUSCO I</c:v>
                </c:pt>
                <c:pt idx="5">
                  <c:v>SEDE CUSCO II</c:v>
                </c:pt>
                <c:pt idx="6">
                  <c:v>SEDE LAMBAYEQUE</c:v>
                </c:pt>
                <c:pt idx="7">
                  <c:v>SEDE SAN ANTONIO</c:v>
                </c:pt>
              </c:strCache>
            </c:strRef>
          </c:cat>
          <c:val>
            <c:numRef>
              <c:f>Tabla!$I$3:$I$11</c:f>
              <c:numCache>
                <c:formatCode>0</c:formatCode>
                <c:ptCount val="8"/>
                <c:pt idx="0">
                  <c:v>11</c:v>
                </c:pt>
                <c:pt idx="1">
                  <c:v>7</c:v>
                </c:pt>
                <c:pt idx="2">
                  <c:v>1</c:v>
                </c:pt>
                <c:pt idx="3">
                  <c:v>22</c:v>
                </c:pt>
                <c:pt idx="4">
                  <c:v>8</c:v>
                </c:pt>
                <c:pt idx="5">
                  <c:v>14</c:v>
                </c:pt>
                <c:pt idx="6">
                  <c:v>3</c:v>
                </c:pt>
                <c:pt idx="7">
                  <c:v>145</c:v>
                </c:pt>
              </c:numCache>
            </c:numRef>
          </c:val>
          <c:extLst>
            <c:ext xmlns:c16="http://schemas.microsoft.com/office/drawing/2014/chart" uri="{C3380CC4-5D6E-409C-BE32-E72D297353CC}">
              <c16:uniqueId val="{0000000C-84F4-40B5-B59B-20CD6DFFE44C}"/>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l"/>
      <c:layout>
        <c:manualLayout>
          <c:xMode val="edge"/>
          <c:yMode val="edge"/>
          <c:x val="5.568813765932234E-3"/>
          <c:y val="0.21285313158488794"/>
          <c:w val="0.34168640781914073"/>
          <c:h val="0.6541623078966314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s-PE"/>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[LRV indicadores.xlsx]Tabla!Motivo</c:name>
    <c:fmtId val="5"/>
  </c:pivotSource>
  <c:chart>
    <c:autoTitleDeleted val="1"/>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a:lstStyle/>
            <a:p>
              <a:pPr>
                <a:defRPr/>
              </a:pPr>
              <a:endParaRPr lang="es-P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Tabla!$C$64</c:f>
              <c:strCache>
                <c:ptCount val="1"/>
                <c:pt idx="0">
                  <c:v>Total</c:v>
                </c:pt>
              </c:strCache>
            </c:strRef>
          </c:tx>
          <c:spPr>
            <a:solidFill>
              <a:schemeClr val="accent1"/>
            </a:solidFill>
            <a:ln>
              <a:noFill/>
            </a:ln>
            <a:effectLst/>
          </c:spPr>
          <c:invertIfNegative val="0"/>
          <c:dLbls>
            <c:spPr>
              <a:noFill/>
              <a:ln>
                <a:noFill/>
              </a:ln>
              <a:effectLst/>
            </c:spPr>
            <c:txPr>
              <a:bodyPr/>
              <a:lstStyle/>
              <a:p>
                <a:pPr>
                  <a:defRPr/>
                </a:pPr>
                <a:endParaRPr lang="es-P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Tabla!$B$65:$B$73</c:f>
              <c:strCache>
                <c:ptCount val="8"/>
                <c:pt idx="0">
                  <c:v>COMPROBANTE DE PAGO</c:v>
                </c:pt>
                <c:pt idx="1">
                  <c:v>DISCONFORMIDAD CON ATENCIÓN DEL PERSONAL</c:v>
                </c:pt>
                <c:pt idx="2">
                  <c:v>ESTADO DE CUENTA</c:v>
                </c:pt>
                <c:pt idx="3">
                  <c:v>GESTIÓN DE COBRANZAS</c:v>
                </c:pt>
                <c:pt idx="4">
                  <c:v>OTROS</c:v>
                </c:pt>
                <c:pt idx="5">
                  <c:v>RESOLUCIÓN O MODIFICACIÓN DE CONTRATO</c:v>
                </c:pt>
                <c:pt idx="6">
                  <c:v>DISCONFORMIDAD CON MANTENIMIENTO</c:v>
                </c:pt>
                <c:pt idx="7">
                  <c:v>DESACUERDO CON VENTA</c:v>
                </c:pt>
              </c:strCache>
            </c:strRef>
          </c:cat>
          <c:val>
            <c:numRef>
              <c:f>Tabla!$C$65:$C$73</c:f>
              <c:numCache>
                <c:formatCode>0</c:formatCode>
                <c:ptCount val="8"/>
                <c:pt idx="0">
                  <c:v>4</c:v>
                </c:pt>
                <c:pt idx="1">
                  <c:v>90</c:v>
                </c:pt>
                <c:pt idx="2">
                  <c:v>3</c:v>
                </c:pt>
                <c:pt idx="3">
                  <c:v>12</c:v>
                </c:pt>
                <c:pt idx="4">
                  <c:v>60</c:v>
                </c:pt>
                <c:pt idx="5">
                  <c:v>12</c:v>
                </c:pt>
                <c:pt idx="6">
                  <c:v>28</c:v>
                </c:pt>
                <c:pt idx="7">
                  <c:v>2</c:v>
                </c:pt>
              </c:numCache>
            </c:numRef>
          </c:val>
          <c:extLst>
            <c:ext xmlns:c16="http://schemas.microsoft.com/office/drawing/2014/chart" uri="{C3380CC4-5D6E-409C-BE32-E72D297353CC}">
              <c16:uniqueId val="{00000000-01EA-41A6-9E49-91C4FBE9DDD9}"/>
            </c:ext>
          </c:extLst>
        </c:ser>
        <c:dLbls>
          <c:dLblPos val="outEnd"/>
          <c:showLegendKey val="0"/>
          <c:showVal val="1"/>
          <c:showCatName val="0"/>
          <c:showSerName val="0"/>
          <c:showPercent val="0"/>
          <c:showBubbleSize val="0"/>
        </c:dLbls>
        <c:gapWidth val="182"/>
        <c:axId val="651793232"/>
        <c:axId val="651794312"/>
      </c:barChart>
      <c:catAx>
        <c:axId val="651793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PE"/>
          </a:p>
        </c:txPr>
        <c:crossAx val="651794312"/>
        <c:crosses val="autoZero"/>
        <c:auto val="1"/>
        <c:lblAlgn val="ctr"/>
        <c:lblOffset val="100"/>
        <c:noMultiLvlLbl val="0"/>
      </c:catAx>
      <c:valAx>
        <c:axId val="651794312"/>
        <c:scaling>
          <c:orientation val="minMax"/>
        </c:scaling>
        <c:delete val="1"/>
        <c:axPos val="b"/>
        <c:numFmt formatCode="0" sourceLinked="1"/>
        <c:majorTickMark val="none"/>
        <c:minorTickMark val="none"/>
        <c:tickLblPos val="nextTo"/>
        <c:crossAx val="651793232"/>
        <c:crosses val="autoZero"/>
        <c:crossBetween val="between"/>
      </c:valAx>
    </c:plotArea>
    <c:plotVisOnly val="1"/>
    <c:dispBlanksAs val="gap"/>
    <c:showDLblsOverMax val="0"/>
    <c:extLst/>
  </c:chart>
  <c:spPr>
    <a:noFill/>
    <a:ln>
      <a:noFill/>
    </a:ln>
  </c:spPr>
  <c:txPr>
    <a:bodyPr/>
    <a:lstStyle/>
    <a:p>
      <a:pPr>
        <a:defRPr lang="en-US" sz="1050" b="0" i="0" u="none" strike="noStrike" kern="1200" baseline="0">
          <a:solidFill>
            <a:sysClr val="windowText" lastClr="000000"/>
          </a:solidFill>
          <a:latin typeface="+mn-lt"/>
          <a:ea typeface="+mn-ea"/>
          <a:cs typeface="+mn-cs"/>
        </a:defRPr>
      </a:pPr>
      <a:endParaRPr lang="es-P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[LRV indicadores.xlsx]Tabla!TablaDinámica1</c:name>
    <c:fmtId val="7"/>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1712866995245394E-2"/>
          <c:y val="3.89907162708324E-2"/>
          <c:w val="0.95657426600950923"/>
          <c:h val="0.83570988967316717"/>
        </c:manualLayout>
      </c:layout>
      <c:barChart>
        <c:barDir val="col"/>
        <c:grouping val="clustered"/>
        <c:varyColors val="0"/>
        <c:ser>
          <c:idx val="0"/>
          <c:order val="0"/>
          <c:tx>
            <c:strRef>
              <c:f>Tabla!$C$96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Tabla!$B$97:$B$109</c:f>
              <c:strCache>
                <c:ptCount val="12"/>
                <c:pt idx="0">
                  <c:v>19800672</c:v>
                </c:pt>
                <c:pt idx="1">
                  <c:v>75466419</c:v>
                </c:pt>
                <c:pt idx="2">
                  <c:v>16806086</c:v>
                </c:pt>
                <c:pt idx="3">
                  <c:v>45877396</c:v>
                </c:pt>
                <c:pt idx="4">
                  <c:v>19910645</c:v>
                </c:pt>
                <c:pt idx="5">
                  <c:v>40553657</c:v>
                </c:pt>
                <c:pt idx="6">
                  <c:v>17534424</c:v>
                </c:pt>
                <c:pt idx="7">
                  <c:v>25001863</c:v>
                </c:pt>
                <c:pt idx="8">
                  <c:v>42726561</c:v>
                </c:pt>
                <c:pt idx="9">
                  <c:v>20904007</c:v>
                </c:pt>
                <c:pt idx="10">
                  <c:v>46598926</c:v>
                </c:pt>
                <c:pt idx="11">
                  <c:v>19994576</c:v>
                </c:pt>
              </c:strCache>
            </c:strRef>
          </c:cat>
          <c:val>
            <c:numRef>
              <c:f>Tabla!$C$97:$C$109</c:f>
              <c:numCache>
                <c:formatCode>General</c:formatCode>
                <c:ptCount val="12"/>
                <c:pt idx="0">
                  <c:v>3</c:v>
                </c:pt>
                <c:pt idx="1">
                  <c:v>2</c:v>
                </c:pt>
                <c:pt idx="2">
                  <c:v>2</c:v>
                </c:pt>
                <c:pt idx="3">
                  <c:v>2</c:v>
                </c:pt>
                <c:pt idx="4">
                  <c:v>2</c:v>
                </c:pt>
                <c:pt idx="5">
                  <c:v>2</c:v>
                </c:pt>
                <c:pt idx="6">
                  <c:v>2</c:v>
                </c:pt>
                <c:pt idx="7">
                  <c:v>2</c:v>
                </c:pt>
                <c:pt idx="8">
                  <c:v>2</c:v>
                </c:pt>
                <c:pt idx="9">
                  <c:v>2</c:v>
                </c:pt>
                <c:pt idx="10">
                  <c:v>2</c:v>
                </c:pt>
                <c:pt idx="11">
                  <c:v>2</c:v>
                </c:pt>
              </c:numCache>
            </c:numRef>
          </c:val>
          <c:extLst>
            <c:ext xmlns:c16="http://schemas.microsoft.com/office/drawing/2014/chart" uri="{C3380CC4-5D6E-409C-BE32-E72D297353CC}">
              <c16:uniqueId val="{00000000-6043-419D-81FD-D86BC82D6C01}"/>
            </c:ext>
          </c:extLst>
        </c:ser>
        <c:dLbls>
          <c:dLblPos val="outEnd"/>
          <c:showLegendKey val="0"/>
          <c:showVal val="1"/>
          <c:showCatName val="0"/>
          <c:showSerName val="0"/>
          <c:showPercent val="0"/>
          <c:showBubbleSize val="0"/>
        </c:dLbls>
        <c:gapWidth val="219"/>
        <c:overlap val="-27"/>
        <c:axId val="1041250879"/>
        <c:axId val="1039786255"/>
      </c:barChart>
      <c:catAx>
        <c:axId val="1041250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039786255"/>
        <c:crosses val="autoZero"/>
        <c:auto val="1"/>
        <c:lblAlgn val="ctr"/>
        <c:lblOffset val="100"/>
        <c:noMultiLvlLbl val="0"/>
      </c:catAx>
      <c:valAx>
        <c:axId val="1039786255"/>
        <c:scaling>
          <c:orientation val="minMax"/>
        </c:scaling>
        <c:delete val="1"/>
        <c:axPos val="l"/>
        <c:numFmt formatCode="General" sourceLinked="1"/>
        <c:majorTickMark val="none"/>
        <c:minorTickMark val="none"/>
        <c:tickLblPos val="nextTo"/>
        <c:crossAx val="10412508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P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Tabla!$C$130</c:f>
              <c:strCache>
                <c:ptCount val="1"/>
                <c:pt idx="0">
                  <c:v>Conteo </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D1F8-4415-B9CD-4E5864FBF33A}"/>
              </c:ext>
            </c:extLst>
          </c:dPt>
          <c:dPt>
            <c:idx val="2"/>
            <c:invertIfNegative val="0"/>
            <c:bubble3D val="0"/>
            <c:spPr>
              <a:solidFill>
                <a:schemeClr val="bg2">
                  <a:lumMod val="75000"/>
                </a:schemeClr>
              </a:solidFill>
              <a:ln>
                <a:noFill/>
              </a:ln>
              <a:effectLst/>
            </c:spPr>
            <c:extLst>
              <c:ext xmlns:c16="http://schemas.microsoft.com/office/drawing/2014/chart" uri="{C3380CC4-5D6E-409C-BE32-E72D297353CC}">
                <c16:uniqueId val="{00000002-D1F8-4415-B9CD-4E5864FBF33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3-D1F8-4415-B9CD-4E5864FBF33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Tabla!$B$131:$B$134</c:f>
              <c:strCache>
                <c:ptCount val="4"/>
                <c:pt idx="0">
                  <c:v>0 - 5</c:v>
                </c:pt>
                <c:pt idx="1">
                  <c:v>6 - 10</c:v>
                </c:pt>
                <c:pt idx="2">
                  <c:v>11 - 15</c:v>
                </c:pt>
                <c:pt idx="3">
                  <c:v>16 - 40</c:v>
                </c:pt>
              </c:strCache>
            </c:strRef>
          </c:cat>
          <c:val>
            <c:numRef>
              <c:f>Tabla!$C$131:$C$134</c:f>
              <c:numCache>
                <c:formatCode>General</c:formatCode>
                <c:ptCount val="4"/>
                <c:pt idx="0">
                  <c:v>14</c:v>
                </c:pt>
                <c:pt idx="1">
                  <c:v>54</c:v>
                </c:pt>
                <c:pt idx="2">
                  <c:v>121</c:v>
                </c:pt>
                <c:pt idx="3">
                  <c:v>6</c:v>
                </c:pt>
              </c:numCache>
            </c:numRef>
          </c:val>
          <c:extLst>
            <c:ext xmlns:c16="http://schemas.microsoft.com/office/drawing/2014/chart" uri="{C3380CC4-5D6E-409C-BE32-E72D297353CC}">
              <c16:uniqueId val="{00000000-D1F8-4415-B9CD-4E5864FBF33A}"/>
            </c:ext>
          </c:extLst>
        </c:ser>
        <c:dLbls>
          <c:dLblPos val="outEnd"/>
          <c:showLegendKey val="0"/>
          <c:showVal val="1"/>
          <c:showCatName val="0"/>
          <c:showSerName val="0"/>
          <c:showPercent val="0"/>
          <c:showBubbleSize val="0"/>
        </c:dLbls>
        <c:gapWidth val="219"/>
        <c:overlap val="-27"/>
        <c:axId val="634151696"/>
        <c:axId val="634158416"/>
      </c:barChart>
      <c:catAx>
        <c:axId val="6341516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634158416"/>
        <c:crosses val="autoZero"/>
        <c:auto val="1"/>
        <c:lblAlgn val="ctr"/>
        <c:lblOffset val="100"/>
        <c:noMultiLvlLbl val="0"/>
      </c:catAx>
      <c:valAx>
        <c:axId val="634158416"/>
        <c:scaling>
          <c:orientation val="minMax"/>
        </c:scaling>
        <c:delete val="1"/>
        <c:axPos val="l"/>
        <c:numFmt formatCode="General" sourceLinked="1"/>
        <c:majorTickMark val="none"/>
        <c:minorTickMark val="none"/>
        <c:tickLblPos val="nextTo"/>
        <c:crossAx val="6341516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Tabla!$C$130</c:f>
              <c:strCache>
                <c:ptCount val="1"/>
                <c:pt idx="0">
                  <c:v>Conteo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9C2-4F7B-92D7-EED3AECEF3D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9C2-4F7B-92D7-EED3AECEF3D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9C2-4F7B-92D7-EED3AECEF3D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9C2-4F7B-92D7-EED3AECEF3D7}"/>
              </c:ext>
            </c:extLst>
          </c:dPt>
          <c:dLbls>
            <c:dLbl>
              <c:idx val="0"/>
              <c:layout>
                <c:manualLayout>
                  <c:x val="0.23133056214017514"/>
                  <c:y val="-8.66220799151209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9C2-4F7B-92D7-EED3AECEF3D7}"/>
                </c:ext>
              </c:extLst>
            </c:dLbl>
            <c:dLbl>
              <c:idx val="1"/>
              <c:layout>
                <c:manualLayout>
                  <c:x val="0.12763065497388959"/>
                  <c:y val="-4.812337773062280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9C2-4F7B-92D7-EED3AECEF3D7}"/>
                </c:ext>
              </c:extLst>
            </c:dLbl>
            <c:dLbl>
              <c:idx val="2"/>
              <c:layout>
                <c:manualLayout>
                  <c:x val="-0.13529723388958259"/>
                  <c:y val="0.194473913362187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9C2-4F7B-92D7-EED3AECEF3D7}"/>
                </c:ext>
              </c:extLst>
            </c:dLbl>
            <c:dLbl>
              <c:idx val="3"/>
              <c:layout>
                <c:manualLayout>
                  <c:x val="-0.1515614027814941"/>
                  <c:y val="-0.1347454576457437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9C2-4F7B-92D7-EED3AECEF3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Tabla!$B$131:$B$134</c:f>
              <c:strCache>
                <c:ptCount val="4"/>
                <c:pt idx="0">
                  <c:v>0 - 5</c:v>
                </c:pt>
                <c:pt idx="1">
                  <c:v>6 - 10</c:v>
                </c:pt>
                <c:pt idx="2">
                  <c:v>11 - 15</c:v>
                </c:pt>
                <c:pt idx="3">
                  <c:v>16 - 40</c:v>
                </c:pt>
              </c:strCache>
            </c:strRef>
          </c:cat>
          <c:val>
            <c:numRef>
              <c:f>Tabla!$C$131:$C$134</c:f>
              <c:numCache>
                <c:formatCode>General</c:formatCode>
                <c:ptCount val="4"/>
                <c:pt idx="0">
                  <c:v>14</c:v>
                </c:pt>
                <c:pt idx="1">
                  <c:v>54</c:v>
                </c:pt>
                <c:pt idx="2">
                  <c:v>121</c:v>
                </c:pt>
                <c:pt idx="3">
                  <c:v>6</c:v>
                </c:pt>
              </c:numCache>
            </c:numRef>
          </c:val>
          <c:extLst>
            <c:ext xmlns:c16="http://schemas.microsoft.com/office/drawing/2014/chart" uri="{C3380CC4-5D6E-409C-BE32-E72D297353CC}">
              <c16:uniqueId val="{00000008-69C2-4F7B-92D7-EED3AECEF3D7}"/>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P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[LRV indicadores.xlsx]Tabla!TablaDinámica18</c:name>
    <c:fmtId val="10"/>
  </c:pivotSource>
  <c:chart>
    <c:autoTitleDeleted val="1"/>
    <c:pivotFmts>
      <c:pivotFmt>
        <c:idx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2"/>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Tabla!$C$178</c:f>
              <c:strCache>
                <c:ptCount val="1"/>
                <c:pt idx="0">
                  <c:v>Total</c:v>
                </c:pt>
              </c:strCache>
            </c:strRef>
          </c:tx>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Tabla!$B$179:$B$196</c:f>
              <c:strCache>
                <c:ptCount val="17"/>
                <c:pt idx="0">
                  <c:v>0</c:v>
                </c:pt>
                <c:pt idx="1">
                  <c:v>7</c:v>
                </c:pt>
                <c:pt idx="2">
                  <c:v>9</c:v>
                </c:pt>
                <c:pt idx="3">
                  <c:v>10</c:v>
                </c:pt>
                <c:pt idx="4">
                  <c:v>11</c:v>
                </c:pt>
                <c:pt idx="5">
                  <c:v>12</c:v>
                </c:pt>
                <c:pt idx="6">
                  <c:v>13</c:v>
                </c:pt>
                <c:pt idx="7">
                  <c:v>14</c:v>
                </c:pt>
                <c:pt idx="8">
                  <c:v>15</c:v>
                </c:pt>
                <c:pt idx="9">
                  <c:v>16</c:v>
                </c:pt>
                <c:pt idx="10">
                  <c:v>17</c:v>
                </c:pt>
                <c:pt idx="11">
                  <c:v>18</c:v>
                </c:pt>
                <c:pt idx="12">
                  <c:v>19</c:v>
                </c:pt>
                <c:pt idx="13">
                  <c:v>20</c:v>
                </c:pt>
                <c:pt idx="14">
                  <c:v>21</c:v>
                </c:pt>
                <c:pt idx="15">
                  <c:v>22</c:v>
                </c:pt>
                <c:pt idx="16">
                  <c:v>23</c:v>
                </c:pt>
              </c:strCache>
            </c:strRef>
          </c:cat>
          <c:val>
            <c:numRef>
              <c:f>Tabla!$C$179:$C$196</c:f>
              <c:numCache>
                <c:formatCode>General</c:formatCode>
                <c:ptCount val="17"/>
                <c:pt idx="0">
                  <c:v>26</c:v>
                </c:pt>
                <c:pt idx="1">
                  <c:v>1</c:v>
                </c:pt>
                <c:pt idx="2">
                  <c:v>9</c:v>
                </c:pt>
                <c:pt idx="3">
                  <c:v>24</c:v>
                </c:pt>
                <c:pt idx="4">
                  <c:v>15</c:v>
                </c:pt>
                <c:pt idx="5">
                  <c:v>30</c:v>
                </c:pt>
                <c:pt idx="6">
                  <c:v>19</c:v>
                </c:pt>
                <c:pt idx="7">
                  <c:v>17</c:v>
                </c:pt>
                <c:pt idx="8">
                  <c:v>18</c:v>
                </c:pt>
                <c:pt idx="9">
                  <c:v>25</c:v>
                </c:pt>
                <c:pt idx="10">
                  <c:v>15</c:v>
                </c:pt>
                <c:pt idx="11">
                  <c:v>3</c:v>
                </c:pt>
                <c:pt idx="12">
                  <c:v>2</c:v>
                </c:pt>
                <c:pt idx="13">
                  <c:v>1</c:v>
                </c:pt>
                <c:pt idx="14">
                  <c:v>3</c:v>
                </c:pt>
                <c:pt idx="15">
                  <c:v>2</c:v>
                </c:pt>
                <c:pt idx="16">
                  <c:v>1</c:v>
                </c:pt>
              </c:numCache>
            </c:numRef>
          </c:val>
          <c:smooth val="0"/>
          <c:extLst>
            <c:ext xmlns:c16="http://schemas.microsoft.com/office/drawing/2014/chart" uri="{C3380CC4-5D6E-409C-BE32-E72D297353CC}">
              <c16:uniqueId val="{00000000-B019-469D-83AB-7EB9BA3899C8}"/>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235333103"/>
        <c:axId val="235323503"/>
      </c:lineChart>
      <c:catAx>
        <c:axId val="235333103"/>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PE"/>
          </a:p>
        </c:txPr>
        <c:crossAx val="235323503"/>
        <c:crosses val="autoZero"/>
        <c:auto val="1"/>
        <c:lblAlgn val="ctr"/>
        <c:lblOffset val="100"/>
        <c:noMultiLvlLbl val="0"/>
      </c:catAx>
      <c:valAx>
        <c:axId val="235323503"/>
        <c:scaling>
          <c:orientation val="minMax"/>
        </c:scaling>
        <c:delete val="1"/>
        <c:axPos val="l"/>
        <c:numFmt formatCode="General" sourceLinked="1"/>
        <c:majorTickMark val="out"/>
        <c:minorTickMark val="none"/>
        <c:tickLblPos val="nextTo"/>
        <c:crossAx val="235333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P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[LRV indicadores.xlsx]Tabla!TablaDinámica18</c:name>
    <c:fmtId val="6"/>
  </c:pivotSource>
  <c:chart>
    <c:autoTitleDeleted val="1"/>
    <c:pivotFmts>
      <c:pivotFmt>
        <c:idx val="0"/>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Tabla!$C$178</c:f>
              <c:strCache>
                <c:ptCount val="1"/>
                <c:pt idx="0">
                  <c:v>Total</c:v>
                </c:pt>
              </c:strCache>
            </c:strRef>
          </c:tx>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cat>
            <c:strRef>
              <c:f>Tabla!$B$179:$B$196</c:f>
              <c:strCache>
                <c:ptCount val="17"/>
                <c:pt idx="0">
                  <c:v>0</c:v>
                </c:pt>
                <c:pt idx="1">
                  <c:v>7</c:v>
                </c:pt>
                <c:pt idx="2">
                  <c:v>9</c:v>
                </c:pt>
                <c:pt idx="3">
                  <c:v>10</c:v>
                </c:pt>
                <c:pt idx="4">
                  <c:v>11</c:v>
                </c:pt>
                <c:pt idx="5">
                  <c:v>12</c:v>
                </c:pt>
                <c:pt idx="6">
                  <c:v>13</c:v>
                </c:pt>
                <c:pt idx="7">
                  <c:v>14</c:v>
                </c:pt>
                <c:pt idx="8">
                  <c:v>15</c:v>
                </c:pt>
                <c:pt idx="9">
                  <c:v>16</c:v>
                </c:pt>
                <c:pt idx="10">
                  <c:v>17</c:v>
                </c:pt>
                <c:pt idx="11">
                  <c:v>18</c:v>
                </c:pt>
                <c:pt idx="12">
                  <c:v>19</c:v>
                </c:pt>
                <c:pt idx="13">
                  <c:v>20</c:v>
                </c:pt>
                <c:pt idx="14">
                  <c:v>21</c:v>
                </c:pt>
                <c:pt idx="15">
                  <c:v>22</c:v>
                </c:pt>
                <c:pt idx="16">
                  <c:v>23</c:v>
                </c:pt>
              </c:strCache>
            </c:strRef>
          </c:cat>
          <c:val>
            <c:numRef>
              <c:f>Tabla!$C$179:$C$196</c:f>
              <c:numCache>
                <c:formatCode>General</c:formatCode>
                <c:ptCount val="17"/>
                <c:pt idx="0">
                  <c:v>26</c:v>
                </c:pt>
                <c:pt idx="1">
                  <c:v>1</c:v>
                </c:pt>
                <c:pt idx="2">
                  <c:v>9</c:v>
                </c:pt>
                <c:pt idx="3">
                  <c:v>24</c:v>
                </c:pt>
                <c:pt idx="4">
                  <c:v>15</c:v>
                </c:pt>
                <c:pt idx="5">
                  <c:v>30</c:v>
                </c:pt>
                <c:pt idx="6">
                  <c:v>19</c:v>
                </c:pt>
                <c:pt idx="7">
                  <c:v>17</c:v>
                </c:pt>
                <c:pt idx="8">
                  <c:v>18</c:v>
                </c:pt>
                <c:pt idx="9">
                  <c:v>25</c:v>
                </c:pt>
                <c:pt idx="10">
                  <c:v>15</c:v>
                </c:pt>
                <c:pt idx="11">
                  <c:v>3</c:v>
                </c:pt>
                <c:pt idx="12">
                  <c:v>2</c:v>
                </c:pt>
                <c:pt idx="13">
                  <c:v>1</c:v>
                </c:pt>
                <c:pt idx="14">
                  <c:v>3</c:v>
                </c:pt>
                <c:pt idx="15">
                  <c:v>2</c:v>
                </c:pt>
                <c:pt idx="16">
                  <c:v>1</c:v>
                </c:pt>
              </c:numCache>
            </c:numRef>
          </c:val>
          <c:smooth val="0"/>
          <c:extLst>
            <c:ext xmlns:c16="http://schemas.microsoft.com/office/drawing/2014/chart" uri="{C3380CC4-5D6E-409C-BE32-E72D297353CC}">
              <c16:uniqueId val="{00000000-F7DB-408B-B7D2-8E61FE5BF7A9}"/>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235333103"/>
        <c:axId val="235323503"/>
      </c:lineChart>
      <c:catAx>
        <c:axId val="235333103"/>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PE"/>
          </a:p>
        </c:txPr>
        <c:crossAx val="235323503"/>
        <c:crosses val="autoZero"/>
        <c:auto val="1"/>
        <c:lblAlgn val="ctr"/>
        <c:lblOffset val="100"/>
        <c:noMultiLvlLbl val="0"/>
      </c:catAx>
      <c:valAx>
        <c:axId val="235323503"/>
        <c:scaling>
          <c:orientation val="minMax"/>
        </c:scaling>
        <c:delete val="1"/>
        <c:axPos val="l"/>
        <c:numFmt formatCode="General" sourceLinked="1"/>
        <c:majorTickMark val="out"/>
        <c:minorTickMark val="none"/>
        <c:tickLblPos val="nextTo"/>
        <c:crossAx val="235333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P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17286F74-33E9-40F9-8D5D-C240799FEC49}">
          <cx:tx>
            <cx:txData>
              <cx:f>_xlchart.v5.2</cx:f>
              <cx:v>Registro</cx:v>
            </cx:txData>
          </cx:tx>
          <cx:dataId val="0"/>
          <cx:layoutPr>
            <cx:regionLabelLayout val="showAll"/>
            <cx:geography cultureLanguage="es-ES" cultureRegion="PE" attribution="Con tecnología de Bing">
              <cx:geoCache provider="{E9337A44-BEBE-4D9F-B70C-5C5E7DAFC167}">
                <cx:binary>1HvZct040uarVPh66CJAYmFHV0cMSJ5NOpIsWd5uGLIsEwRJkARIguDdPNC8wNz2i03Krqq2jl3W
/DE9EdMKh+XD5SRyQeaXX8J/v1/+dt883JlflrbR9m/3y28v5Dj2f/v1V3svH9o7+7Kt7k1nu8/j
y/uu/bX7/Lm6f/j1k7lzlS5/xSGKf72Xd2Z8WF784+/wbeVDd97d341Vp19ND8ZfP9ipGe1P7v3w
1i93n9pKZ5UdTXU/ot9enN+1H+/8wzA9vPjlQY/V6F/7/uG3F0+ee/HLr6ff9p3kXxpY3Dh9gncD
+jL68hPi8OtP/OKXptPlH/d5+Iewi7sWXvg/W8SXJdx9+mQerAU9vvx++u6TRT+9dd9Nenw0WwkW
/O3F1YP55/968Utlu/TrjbR7XPlV/kXVX58a/B9/P7kAyp9c+cYnp5Z67tb3Lqnauz/s829wBsIv
wQ0oTGL+1AuMvsSchISFNPnyE/0h9XevPLOOv/DHl7dOPfHl4n+QD/67vr+z8g97/Bu8kLwkJ9Zn
Lxlc+rrnvhr8n//jWak/tvmfL56Y/c/r/0GWP0z6n/9T/2GYf4PlEfrO9Cd2f17kj83+x3snVv/j
8n+Q0dPJ3nf/Tpvj72z+5cq30f6szB8b/ffXTmz++9X/j03+46V9W3KfPPFfL7kcsjhNePzjksvI
yzAmnGBKviZ7KMnfeuP3gvjX6/mxN35/7cnS/x9X17+uvH9ikuxuvMu/gJlviu/P735RD0DWyas/
w0RfbbX/9NuLhJKYYbDonzDp8Wue2PdJtD955+HOjoCZWPgyAgfFPORRnFAo1y9+cQ9fb0UvEx7G
cJcijmgc0he/6M6MEl6D7IZ49PWN6LGg2G76eoO8hBcwT1BMYwxP/Ikjr7rGl53+0x6/f/5FT+1V
V+nR/vaCUZDef33ucbE0YoihiHIcRogxRBmD+/d31wBW4XH032zX9j1PdJcTj5KD74namMaVg6hb
Fl6tjWV+UxZdclezob0qq6A9m0qvtx2v9celmKP3nV8HInzs9T4IbB+lUdXNaVKQ6rOvYndeuLFt
0ypIfCtYSKarYWK0FXOHQ5vaPp7uEmbxQXvMNlOp5H5Quj8u0dTuEIrtZWtpv4mnIh5EucrpHZoV
zUs6ujPi3HTm1lB1wlvPtqoYai5YVRf7ZAr6Q1Et470jfNZpXLjhWFvfHsqK2kMYK3aFl6R53w5k
uaxG8M4GWz9uvJJdK2rCug8kwUWfqqqchWEqPHdVv2yiwIzH1gZxKOhCg42PvN+0elIfUJG4uxir
OG9UM2ay6OSuL4Lxruuq8WZkVG+9mosbok2zR6P0H2sULx+8ws2trcfpbIoMexfISOWwnOmi6zjb
yVivudaxvwgSxh7IpIu9jeJqG3VK7VodyVaooIlsjpsB5Yz27LBWfDq0kieXmOvg3FKzGFHMpthi
lJCPa1Re+nplm0Aj+pYSo7tsNQlvRMgsrcS4xO0qEmLiSijGZNp4ZMXgVmJEX8T1eQ+hdh77KqgF
QmP0LgHRVzRZg8NYh32y7ctKN3nkA3SNhik4I52a7hVTVStGUtRTtpSyypOoiY5uLMYurYNiyQbd
M4Buil1MHK+NqLqw+VhqF+zK1pvd4Krh7jENXtqRjNvGFq0SIU7We9Wg6d0QJHhbmWp+W8Ukua8S
ZK99aWSST1Nty42ha9XkTR/JfaFUITNVcHVDiz5IlzqgKCuipuTbla5TFsUd3Us947QLo7gXVGmq
RaWiqRTdWA3nScKX/bqQea8qit4WvFmygtRjKwLNhjOHLL13AaWHJvH6ikQc9xvGhvIOFG2NiIax
C1JiAvl2CpryfFCmLsGUBTpzFV0fIluSd2GDx6NHYbkpkiLaJHFRw56bolchXuurJo7QeVmaYhZl
S7wgBa996sO1Hze0mmXahrw5ys7hz8tgzHUQhNA84oXBDixwCn6qNytB5jwhSX9RN35OcTAmh7Zy
YQ6G159bbVopaDJHV4Xuk4Me4z6LR1q/C2u33Jq+MlzApjaj6IogeAjpNDYCe2cv5rI3pZhnHvUi
9ErdT4W178Gr9K0vvGlyVvBkP6PR3kRsCPZT0U+haFtbnDmz0ldL0TTbGFHdi9kG0UVXyUqsXaLO
SBAl57r32mfY4O6iW53ct25atyyIq83chBCztTTRLYpNslFRE2bzGncyKxPUn4dtLa/XpVQfEkn9
Pa7KNT7MnYMNz9va5zyk662Rssmlx+oMJ67+rLnTO0NZd0wQTz7pBFdzSucpcduwxqtMmTNtJzo2
mjfNEPbHgbTDrR3G6ljGjOi0TByuhfZu3cxoKs6N9sMi1ODZkhOm/H6thyTveorOghm2OKcTr1KE
cP+5hAR3rVlcnVlZTa/lMCYpaSRkCh7pVLu6PqxT2ZzZRa2tICaqLlnYu5slaSeZNU3lsnod6ZVO
1LSdmdH3yhQ9EcuA8MfRSm8hYOtZdAukxIp48hYiwV1UMadvnLP0oGriLgYdD6XopwC2x1AMZ6Us
bJYsdZ0WciKir4Zh2wVJnSFZBbmcMISWx8mF6ojLuayTPecDE27BccrKyqSlKdGu8zq1icwRobty
oAwWUVGBujkWEa2GbI3denCkMJklQZvDxojOypDIDV07Ljo6VPlSrGXGJjUeVNRW752SRIxRUJ/D
pyqz7VgclNbqhrulysJkLbZyXPvc0q7ZWlhD2nEZbzvdNbuw9POrcZLL+8oSvu+1rzLpTHyLm8oc
LGrCnCNjt2pZhklEZdhfYcn0Fraa3ZXT2OYee3kRYrUeAxYNWTTWQ1pOTX1pzFJsEUqGTvSOygtT
tmqzBi6GDFC12RxFeKejSEqhsEGZ7fG0dwEfz7WXcWpV6V7LNqHZSCa3CZapOnTdLHdDS8dt1848
L6EEnfsoYGfKIJoZFpldpEp60Xe8yghiRMylG/JBJsuxQX1/WUrjczLMNLfBGKbzaiMogZ5s6GyL
Ll9qF0MdLNuLyg3Fu37k5ZnGLuYChZNROUYzUVkzB8mcBb2M5rwhtLoygxo+MdvwVNGgvYj7VZ5h
h5pOIDW53KgoeGeSsuzSoi2Ka1eQ4k01aZSVqFetaLEt6SYsDQ7264xLtEEBtrcaNMlbP+obPxaV
EVotVG1iEspXQ7z6ODNB4V4tSrmLsanVtVqaek8GNt+igpUXjY+jAyZlH4kFheTVaDg5qzgOaDp2
3N2Wa2SjPPGSxGmFTTuIduiXT97N+jJSMrpPLPLHXjXRxpmu9Zlc++GyCRJyj5sFHQiNmzNXy7EU
BZ/paxTITqYGRUaLIaind9RGqgVvhfV9H8XlmQ/bvhaQ1tBNH9ilF1LhMPeJQ2fDPNlPva2LSkgX
VE0Wy7I6Aj6ThwZyYJ3FlPkr4kxBt4sJeiXKqm/3RLphi7slzuM4mExeDybazNw0a86C4O1c0rd4
hlq9DrPJAWLUOWUVvqiwXN8nDWm2ZVK6rJ8jA2AHL0O+Ej1Mqa7NcgihNdmbOiRcNBYARDvP/ZGM
Y8k2cmr769EGZsuqcszdOk9Xo6vL26jD+BDaKnq7tC0/dL0ZXqsi6c58QyMR9wW5c5jhC0aSYm/I
YM8KFaiPfrFjNqqh3Xpt6VF3VXnVjSgCuDl1ed+NZFeyXh11OFez0EvXXQRjY/dj78cUkBi/9hOO
53ThzbxnuKd7Sook5XZMsqLW5cFqr/NZBuidXYP1jZviIAsmLw8d1POPLKbkvCN0pIK1Qbw1vXcH
yy06Ur96AEzAu6o1URBbbf15XCzZ4RijfRy4z1VcJ1os0+JqEQBXWom5ClcqeizNwcWF5qKgtn8b
A/TYNaYIzlkyFblcevpQADzWghvFPrBG6ytqHX2TEFWcr2hFUsRJ69qMNWF7gZelK4UJ2mIzMBme
N83C0zhq3QVSdbvjLenPaAwhU9uR7l2o2K7AyN0BU8gBtwb9pcVVeOFWGb9byiJ4rcDat9E68E2D
gulz23B5A5vKcRFAiU5HqluVdky6rU2I3ssOT2mz9CZtqors5wK1W1a33XU5BuZtsHh09F1ckhy2
77qKITQAc/oScv8QAnyWzTxpEdVTC5By8HwQC23VDYPStkHlGG2jse0+O+OKnBfe763HkczdWM8P
cRK0WSmnRNBpSmy+Ri2A8nLtwk+dKuJ9s4xM1ArbYxGvsxVFufocM89lCuAtkOnaL4C+oXY3wjo+
fSiCkpxHNVnfkLLuD6RQ4RWqOtKLPmiGfB4gIWSUouKuWdtQ5rrXUEvLKnTpbFd+nKLOSmFXMx/W
BJWvwq5a35donS9Qb/U+1Ot8RmsaZQWzaBF1vE52UwYeUrj307IzamFvwFhRRnVjNm032DfRXHTX
rDNhChUEpXxA4XkEjs4LI6s3eJw5S6HerA+Bxf12Che66SaDYjG363o+ed696dqR5nIu9JzVhS64
wB1bb+qxdw0gDhLfeMWiT8mC1iUrxxndTayash4z9FYFVTQDdpLFa2RZsQ9W53d64PZyqQCsQH/X
jjfIj/Vl632cJ0bO79u4irbtFEDYoyJszy3nsHroTnyYTp0tz8gYsDxaFUsEJ8mkUk2H+d5A03eR
oERflHqJN8M0LxctW+NE2GQJvUiSeSwh+a3d56hzgCo1wqTJiwDgUAZNs7OihpYDclkAToBO2r3G
rieXOpj0KNqujveqdXgf6abYUtivrShWs7y2XTD0KSKwjmYdg72VLL4uHNZngR5xyvpmWjdu8GRn
KyuvSoLdtWmQvcHEqjSou2m/BF5eorgrPyWTbTZ8Nsm1gdZ+B9nR8HQC6I+gc1EARMqC3LtF8oea
NtGrYYpQJIplmV6v5aQWsYRBBDnWhXtquXs1jX11XbeVf8c8sZ+D0GklbG/C3beDjScMwH3Xe1OV
8vdh0p8f/3H8Y0L1Zdjxr+uP46h/fbrsH/TNaB4exuNdf/rkI1fz56P/mpo8siN/jlBOGJevg62/
oGN+evMJV/OEkfqD6nqkMhAH6uKveZonPNifz//O0VD+khKUcIIoj2FuEqE/ORqOXkYY6BGEkyiJ
SYTwvzia8GUYJZgB78aimDNOgFz5k6bhLyMSIsSBYgk5ED/ov8LTIBjZPKFpYviKiDBMCEExwRgG
bd/SNNUYFPVSANSCykTyelce6rSBSpWjlKTjUaf04hvr/B4n3zJDCFQ+kUgQSRhBQC9ShGD9TyRy
1EcelJvzMXP5vB9ueTaKcIMz/FZtn5F1qh3lCOinMAG9KI/AkE9lDY3kZdmMj9pNb8gmnLIiq9Mp
AwRTpnWmtzz/ucTo0V7f0l4gJoxCTDkD6o1SckJ7uQkXTR9al4db6JtzmqpNGIhVVAeahikkg7Nu
G2fRQZ5FW3/e7mUpxtSd+W18YbL6gsO/VfrzNaFTKu7LmiDOEkLiELHo0UrfUHEaVRNRHCzuDo9r
0ln0sUvDq1h0+3gXXJlnrYCAX/zeCv+SeOrjXo0uqRPjciLCtL2Y93pT7GcBKmfBK5KGosqmXfeM
7VHyQ6kUKAqIZdgisKO+1RNLu4Y4ftQzNedQdMIkt8d66zb6gqV+I8/UuFF5uVFpfISONnvGzKeB
/WhmksQMNjP8neCTYJvI3C8VBte71OVQFY7jbtqsaf1eHuLrn8uC0P1e1yhkOOQYUgfC8aMtvvHp
OBFoWn0753UQFKzJw2jq/FHGLsI3WAG8LgUOAtWeFYse3KcBO1rf04JqrEUXI94eYm+bGvg7opfw
Yopr2pdpMEIayup+9euUIomCcj9UdMZKEM/KIOeGOPpJrkCKLGKOYmvAymu5RAJLP78NgM9d01JD
h5tJD99ygeq1q4MzVgXNKFNU2aisRGEWVAjVqr7cTNh4F6aO2oZ9cjas+JvEdN1wbFHV1DbrUDeR
a2iRVPLGxW1NEpGUeqjvWt1L/7klXcvfcR/TCCBg3wOmEnFJY/vRcqBDAXapvhtCMTur6lcu6pem
vVoUgJzoDcdVHy55gmTQv+se4dy9rFiLnUgCyYdRsEYW7S1yIbR/pSwVOi687zqaAhY2hB1XKPTT
RaxqV9zYsOtWA2YIUbuPgaQLuBidasmSsWCd+FsShLG/LRsX0bdaxqjtjt4NTf+5s/Oor6amAECA
pqj0QGYsLb7tWry05WVT4pXKLGwqqqDXkhJHJsU0WfxlGBptrACGJ3HnPK5X84FWAJgSQepkUe8A
VKlpk/SVDm8JgAXyvlqAhK4fKWQDXf0gq+RirfvYbv2KgCCRA4v13nNnp8+I1VF3HTsAr2fUA4d+
ORkum1UEISkHu2lgefSouCoKULteSUfFqJeVXNdVFVWbWg8h0IJBED1oyntuhQxKV7ytFq+SXkyj
mcvzMbFSGoF6jvCWVGOvhg2ZuqoetmWxEHSmzVgE77UsvcnXuCfyXNWwybI1sXw6zgTI3lRD4zs1
gusG46zRCr/qg2HBoq510As+6mrKqwh3Y1ppYIjfhLJgy6aekIqBHShMh49r3Db9AXr4yu/pGLRj
lnAW+2xIEteJkM6lP0BHr6tHailS5zAUIeR1MM0S7Ug8TMmdbWdbvQVCdnG3QK30NBtWWZGruaxH
AoRX37tpEcDJLNP5Gs+9O6KyWUKDxCSrEh1CoIH5GW+n0MNeZg6nc6FGclaua2X2C+2bZt9FTRBc
xjhgtRSNAtIyDcORzmmryEDyzqO+EBNn2qeoJktdQPRTV1465ICVtzFMjC7H2QPTHi2NlFcQHiMG
NkIj9mGoF9zsm2Ksx8PqII3e826U0DspBlMPPaimFfHig8EKRfkUv4I63lAIyF4rcu4GZsitauoR
7YauMsuesRUsZIwM1UWLVb+kVjOJMz50DKcmSQz+gEmPoivbgz6vgCfFxXXRI88+RslA7BnwYCo4
LrBoaADWLoD5UVmrPl2TcZQHYJ6Kxou2DIr50ncwuzlUHs/uaqp4GYhhWFf3HsA5MKxi8BNj75AZ
WpdiX2i7NV7HNgdi2NYKmAO+hm9cOHR16nq2ok2gSBEdqxgmS8eSz3LAqV+70ZeCznFi3ixg0Tvm
Kpguda6da55rHvZrBVE9Kt+m0PN7SCycQj+1Ygp7XoQuGgSHLjqZRB1hnWSOdqp+zzuDik/UFZo8
eBfFSh5HHKuxOKfl0miZWbmEtL6K6WJMMIpqNcxMwC90tunTAPWs38twoG4z1Ikl1ywZ3ReOkkgl
vAwT+RmbGkoBsJ/rHIEGdDZQAzCTBU0NLStgeNd5rcNNBdxyd+wt68NrYNZ4eG76lgKrUznInQFi
64gEUM0dTOVgXobgqBQrNIURA+cMMouoWRJ07QbKRqDXlAD52p6vDZCAj4ICxi/6vmijW9Iuhl8W
C2r5hYFZJIVJCIli+bodPcwFUti903AAlrkq+JHHrDc3Tg2ztUc9Q8kweTMkpbU7YDlhnscqPXVX
7dp6Z3LUL5x2Ao9etx8K3spgVwD5LW94UxGY5gURd+tZ4giz0P4pO6loySAY2wZtyx57smaJjvw4
pMbNRGZj3NQsfOX6wjSRmMoQjsrVi24WnLplLeUlpG5QT1RmXYP3kAslz5ekB959mchapP0S627n
Z9O2D0BwNL4SZAgmmE8ymLQA9rNw+K5ehR5oD8aNuApWsIaeHSXp1ELei4RxCiSKxfbKbqtY7aQr
LRW6iRY1izZIxhJQ5tw46HClDyuYtLnE6nWrphGXt+EUdiwDn9U1z6zFA9CUrS7Z28ZBrx0IPi99
+XGZ59Y3GQ+9kzDU7Gs7fVg7GgPRURE591BFLPT6WI49va4l93gXsBiGDIXXPLozKnBrOoyodudR
s0zutYFJgc9aoEkBgkA3M5TpUqi5f1MR7WAjeeDLUJFVMqzjByjB1fwaskdIsw7e0UbwBcbE47bq
5DB1WUdlbbehZytnW4Inb1EeqI7N7bZmEzUpFPLpiFxd+GbvR+WiINNTslC/KwFNQGfjKRljKqYI
+zEUTcG0+gSIOWHnaOjXEAlCqQK6MUzmVXU5rNgg/BwQ/x6g0ohzDINCQIcMhSdA3MtId2Hi5/wR
6g/XLl+z+hCk3TZI53RN5U5dhNmy7Y9JFmx+jhjRI/p82pg8yiY8gT8JielJoydLbRVDgE4f267p
uitTyFOr8JD/BBcwCz4ov2Uw3RA/F/zY8HwrlwE+jSkQKXCQBAGwPGn3hmEMi1hOc04lcEOapbaE
SuJkGqFDQ4ZnpH3B+H8tDn8xwze4GKgVbhYCHd+Y9XuyqfMGbJxSEWzHrYaO5+3PtTuVx3lEoZXl
PERwdAJg+Em/p9oST0DNztDpzBmMVYS9TcCZ4Ubn1c1z3eVJI/edsMem4BvlYKxoXRuDDxsGtab4
HLLoGft96fe/sd93Ik76Cpg7TyMFrhiamBGQT0rfTBClNJUb9ZZsq3NyvaRLHqXzB/yx2bpXPzfn
DxXECZw9ZWBKGp5YM6iXsTMxWLMKj6S5NL19Rr8f+wv6M8QoQxiOhTw1IQzfm4TrEfR75dMe+tKq
znuYcW7ppt4QlU/PCTyJ/68G/UbgY6v8jc+GptVklCAw3gImDddcpvVBZnKEPiWjwPUCGdFmakld
AUMv8X8t/8SkPFiGwD4qbHO0wbdDutp0Prtvz/n5mOPNmNaXwRV0SMY9o/kJB/Cd4ifBGlYulojP
wAGA3jxQedFzEVmoks9JOkmr30k6idlCD33ST6CiPi930Q5GFJtpb7bPskknKfSrHEhnFGbHwNF/
d6Qpgvmoh+IGrhzPwxxqBko93US7cTfmpTkuVKg8DEUw5T/fFqfJ+6vkhHEMTBb9wvk9CaJ2LOMx
lO4LtcBTsrFbaMmLKDOfudCrMGmQsWyQafhc9j7ljr6TjJ+GL7T60QqnsYDQ2FAgydu0zuXlI0VY
JMASZo8sWnD1LJXywzzwjb4nhVKy2vdLAJZ+zKprtv+4vk1AZnTosoMGquwZ8/5IHAWqFVhCEiYw
tnqqZGjKolkGMG+4HfKxEmZvt/UWXYgp03dROm7Z/hmJP9ocj4wknKeHc4DfkaA1rARSIJg13rIp
LYYUCZX1H9Gu3jbCZdxkY/Vo2gyRZ0AIPmGOvniUQWGEKSKPKQ5PdktMGipnAqLnzbCmYQ4OzcxZ
CyMwcT3OAmVINDdyw1LgEXwG/MW4La5VanN5xVOfJi59zt0/MD8PMYswSQicYzxlC1sYXw8wIHV5
AgdepuGdb58pK6d85KPOTyScRHGP9TglQErmXqb6dZyrjKts/Uj3aKuFrNIytZd6G6L8We71B+n/
ieSTSG70RNnKQDIw0EMKw884hV/vk7Rv895l03m3KS/nbZCt7+lzxe45uz7e/6b0rHHNA9pBWOt2
Fuuy5sr67OeB/J0IwD4IZggEoGUCkXwSTFa2XPJHEcYRgYDpTtAzwPWHEmgSsphBjMAQ5akSMH0M
BzJAKmiNh3YJjky65zbjdzviUYlvRJxUKhQXjM89iFD7cR+2GU7r3Qzt7Nmw5VkPvcC2vyOfzcHc
AnFVvv25Bb/PsICMYTwUYsTgf9x8lwqgTjI4JPkl12EjqBfVboCGgAG3sp0Babmb5pXd/Vzod5Xs
USaDgQ9jlENzfdIMLP1S8nJ8dBt608l9DSfiSvTx5zK+L1pw8A40i6HXiDDm6MRzIe7WaHbrY+i7
NwUQdINAZzx7pJSh4yjTtUz1BzhI9Jw7v8utJ3JP3BlYUhdhHcIZMXYTrrdr8MGP0Ou9N7PNfFNv
ZnuNynON3y/xh4IkG9ce4cCbUuUzVRufDAQ4tHoUDl8DkoUhG4qSk72/lnAuBRo+sHIWH5J34dE9
qE8ApQOYQkXXEM5cpDiDYcgIByez5MHt7OEZHzyKeALnvyyBRVBNEhiG4ZP9aSRzjBTgA35UVyhz
RwndUIygxBQiPksypJ5Bfd+n2scj5HDel8cxQGzYsE/369z+b9K+a8lxHdb2i1SlHF6Vbbc7uOPM
i6onKeesr7+L3mefsSkdc/bcx+6uaogkCIDAwoIe9i3ZfbwzNXvCm6joTVJVlE1t8QfH8Gq3wkMT
oG3GWleWgkgmyqaipKpK5+O4MHdIpubREsOxLQ/Ro2gZboy39WAB0KGbioXCj10zrtH67lIiKb8y
d1VQcLo6OcEEVJbT7fqn2Ans8E6tbdUwJQvQ4NBiBqLk31KnerVSSrHwDhWlsJ3JqQJ7rZpw4W7h
L1ZgLrHFDnxX1oJaJdn4i40t8lSWugXiwlw0q+4QRCcA5hnHtz495AlQN0UfAy/hOU1Zi1rkBpUv
gF1dhhEVqh+x/t/vgoQ8BJDVBm6lvnr6cV2fTyipzOf6nGxV7vxz8GMUBiWnRxhtMX3/xpJ0QVdw
+bAmTSfNFpf7FrVh0Yg9BLbOZFePhZ1BEU+DNdq83QG6a+kAkFi3b8H6rCRdwCsBmRYd4R29jQJX
4cWHUqDDJz9kIzKrZR8hwLktZOOSX0uhTKyM2kwipAB7Dq7R7GK/9XILeO3WqQ1zyhFJAmbkzj6C
V5QGGbLXJg2WFM8gDcEzD/dFJZR0oxb6PguXf3Y1tvN97kke1ihZwjG1AfA5MSSu91Tlsad4fkno
24Elvz7HummNVMsBe8T63ozM6nY5IsjmPbWkGWm78rGxutpk3XKWVOrWGTJyS3MFqZz8Foc/5+4p
1BlxMTmmaztyvTBKQTmUoAothIhAKmzdmA58U5nZ4AdA/lVvmp44jJ1cGy5N4WWJxz3UETfSb49K
n8sgQxHRKUo87GI/3adeW1iNI7udxxUWK/uxDgWu5AlUnFNIHMqqfbU4QnoCIsG8fx6bA2NN600k
MvAq1xBToVeGMlx9r/RTgOoPtCN6lDOzE82wNdXaUq3Q0Ryk7gmw/zvXmOWPYl95TCe0vam/P4C6
jJNaKnWgiYsjP0kuZ/bH6EG3FQ+gsuPss+zLRlSH5SoSjBqejkjpUpehWsq5aXIJ0nKvRVC3R1uS
nXoLD3ivWcHldU/V0+hPXxjbvHmUF3Kp6xChWClNA+QOmTXZEkLIJ9mKrPJnU9p9TxJ4sTmjm8Y1
/sqSa8BG6YgtYMUB26JsTtSpfNYoEe8M3xeXd7rnWrERyd7phhmYogk4qh6af+E/NECWeBEIMtwX
5Cau7Q5ezKjdCB2Pd4n0MaK/x+29rjMNK9zBEc+27qfPPUOd1z4LMtECqEuKAQdCrzSvsNYG3YZO
tzz30eM4hgz7zRJAtPkimKgLYR7VWOOdPo8tXj11I8+QQOOA4PjgGCQDiRyDB+ZJoVQ00gIgYokI
oTexbWFsBbI72YKtvIeOYbWtI7Wm1ridA7CK1T4HwNhbt9V1ra3Xn0Bp6wRUgaKUkeDMuWqOkmKG
6lcR2V41ebgtaB2CGqgkyVgorqMIrCdlfhI0Wc6NEgowP+MbYsH5PrFzq7aT+xC9V6b6bfZ1xuLO
ZvPKb1AyKYsjKPGC0iRWJ3v6vvf0XQaX3+9En+UDz9bkliTq/ZLKdSD1QcA70/fxrfqR2ZFtAL9H
SkkEv2exzo0lUKY8RtKUulCWHA9jmrxElVlAom6fJUoWybMyb/nKf1xvpkzZFmOZRCEqsJnRjrem
OxTqU+CwzNKrkFUm1iVBOOVETpY67NB+HclR0qnrmHCqPEg61KdCG9FOfstPMuoTxonfIS62hidu
xhdUVvR6W23Jud04V5m6okOeCHlK7sfghj6smj+6sste3qYYBbVHWE9k7elqTx4CJK9FWF0iN07M
FbY4fdTqZ5581cajFnbWPL7dXtja+KDAqiKLKaJ3hYdE6j5GCTL1YWlAgTzj+2L3XvDY7dCYYHOW
8UkC4+DQfYo2t1NP+TtDNnEI17tqwF0gDtFUFTh3lbotBZpo4nSB8mqNEzxxZmsh0bmLnjkrS4BP
N9td7nIdU4VFoiQruZKMFAfJZK1eVqHEKVMu4TSBrwGi0IMGJ/aEuMeBtwqQdoQO5S566uwMncde
gqwWwFj48fb6N5d/8RnEKF+4FiPg1WnISpglYzCjAhltZQKQgJVWXdcQUUDHM/J/l0sdMYKiRExn
LDe7E1zZWQ78TvMELKmyQlv574tSRVEEWAgtX3gaUzclUYRJUWbo0zTqx6yPv9ZyDzjZcnd77zYM
n3Elh/JYQSEnLV9h8zh/cfW94i9+8029G21Ygdc4MllOZOOwVBQgwF3AGxJ6oKhN7OShGJMR6xry
3Ne46ZcyyXbZ14wnzrqgjU4yxOdIgcmCAX4p6k6gu1ScUxFyWge5VYKRWWByBL/6NgKJtavRmxKb
6ORRUQrlbMOO9qEdMFVmbeSvvoJ+iPR5NjWyhK8gBa0R/ea4Je2J483SGr4J95M1l2Z26hZzeo1T
i4UbWAftZBM0kDoBeIKXLE/5mCDoeClW5MWRnlHP2fF73A2r9QxHO9bAltokOVb6f6FRCh7o6F9W
0e5NRyZge0DX3/AvNALVO3vykQZ8UBEz9w/cLnAYAolvpswQVvlbIHXUUdUVozwpCzZ5dDQ3fgKb
wb5wKq9lBMlbunshaBUkKK02VSK2UzEmJ0HbVqo2P5Wx3DEWtClH13BqmiGgX4I6NknpBXkQIKez
BTf5LvkJvAhamPfSngQGlacAv8UI7rYvjMGr6ArBm3L1RkdvKPLFkoaHlpvfz8C2HcqnAXn7FN0K
vAsE23iX+CQSGr4gh+UxI7ANZ6IicP9XPn1VNFnOJphCPDA946NwJ78zOyd9FFHlDm3WajfcNW7G
hTRqi6dikvSs08+v98CUNH+5k3zdlu1aNIe9MCNTDmYQIDSCU+Qw7yUxqiuNRS8MD4oUZA/oZPnY
VmkwLN0CxznY9ak/kvYU9YFUR5DJAiKFGVBv7a6KFAzKASpPkjDXPjJvtGyY67PEYleeei89Ashu
NWbzlR3bnp0TvT6geHQAJuAvV+XBScv5KeXbBRWQAWW1yNI9GGIPBRdPsHVPeFY9xUVDtk0y2Pxz
8Ix3beAaXmk33uBFvuyPPsC1P1nHvnqewR5efJdCRflVqAErF8t4WSevYfKwGD4HMLE2M1LOW/f3
Ugy12TNfKNrElbwTGs9NQBov0J2gfGVYCRIB3NhkhQrh+X5My7xJeMBf0lOO1ia39uQfghc86B2M
H+l3uS1xy5ldLosKSWJe6HWQV5ImqsEtM+kNzenI5lXDY7L0h8ZIX6JAZhn3zb0EkhAJGJQS0VJH
Ka6shHHyz1VB0OUJ7vCw+Lm1AI8mWNwvxJNuyoqnN9XkQiYVUMpJM9XhiIUWd0Jppn5+apHTMyz1
eQEIrn0UXcWCEWaZfaIWqwNFSVqUkLyAHaT2d+4yI65FiCXBQn0vnBFNsisf2JmtLQNEypToAZQF
9MhRLrMHb4qIz1iQuB8+KqN7EGWWWxZJJEcv50KGQV22ngPfwthiOY27fBSoUX1Ug0lgEMhl1V6O
epkbW3foakc6pjildmzjtdDuSpQJazTG3dbdDTUC+EUE/RY4fEg33LUaoTmvB9PJuDihkDpL/K7N
mlXojXlbylbAdSWGXKGLp4iQtPnUFxBDeExMwZUCsz0a9zVnCl6S2woSp+8pHkBC4TIkb+w2JCN5
J/Eou0v0PZHULJg6NFIh3pU9gBlqdNUjh7GEJpBFUFsA81F2H2DtmZ6bKAt10FeiqevSRSO6w8jT
N0q1RzCunNBNDzA+eqI8I+gWS0i0eJ8IhosGrJ3OVVYF9gJXAI2SGSQa4LNZI/pVKWv2KITDoUpn
P86qx6nRWHUBceOKXX0qpQa8UpdChrgAkZXuoURtS48Z6ljgMnI4q0WTIqCaZuwJe2DYgcJivVS3
npBX8in9kCo5yxUVp4QOB09zE1e3azt4+MOkFutgqFvejTOamuYAJsvJ7yeA22LZ5BC/msuhPeYA
ucgIsar70k5dMMsIZju4rJCZtWLaCpA2DpWTsGLZS1t3wEeQxJrxVfyY0afksazO/3ED//ceGJTv
XZJAUhCWA9/2pns56C1eWmsxdXs6SfcZMHalGfm8L0u72/dv2778Fks5Yy1HI8wQVLh+Q2Olherr
QmQX4cy65htO/1KBaGyJlIxT1dfnZ63gqhaANZyZWspTAKgD+HuALj7dXthGohkVLgHIaR1FLh5l
kGuTJso4vww4AChR8IR69g+CdOjMyWoW5JmBX9mxbun/oTO/RVI5ibaaVAOtA7CieLaKjuRz9/Ac
yDXXj7LPwmRuG87fwqgAI4vDQEpbCNO0Ehx8SfciTOJrLhinkct/4olQspzE9hn+lkjZy0JCf2lS
YEdHS3CnXY2kGWfxD/VOIbltT2OkeDZ8/dUBUjYPTcG10HDy4szhnJnDxH+gz5Khl5uWBpUylMmB
pBXOdvfC77Vx1YgGuFJwyztc8c5v7cjvPBZ+jV6KQfipFY34bwV1efqNOM25hp5HuFfgBEazW9CI
qHJwcQyVJ5f10qGdxQA8CnYEtM2vViMtQ8BVGYCT/8CQScok9fI7ZKoR9rHWRBMj6LQ08jUXezen
YdVKMzEdgIsod8Vz7E2Wsh93iIO+MVZGKzuRBTSYAvQxUooKnZtBfJKGaFVHZMu5i4tcyT4/Jg8E
xJF8Gnvl2N6RpJDBzGau0oxnwRI6q860oCjRXS9yjNHDOaGp1TF8TUASzHAHf/6SIBK0691yDCOT
6Wvp58pZpCxJUBl07fJ0BhBdpD2YUyCys6fSXGz5tf2VvQy7eG846nP2iQr9aIdfluPcmSw3RDhd
Vyp0Bv8IIOsQQNh6vd4B3UEGkDIk0AAQEn1Ijc3HVvYcnP29aCew2Nknty93yaExBxR8Oos/ZFbJ
SFmxvoOyNUqjjRlXFvgOhKK8Aaab/Hhbp2jPR7b5cqWUeRmUbgoltJo7CvfQ9r4kAtDBsGDkI+n7
eCmCipoMtWtARVbzThzy7UHQC5QUhCD7woWZgryUkodPf7EmAZQOIPUQdJAtXJ9e2gl6xHXC5KjC
SywfqukkLj9ui1g5ufO+Xcig/Kqm5OD+ATsTEu/FTnRiQCVrW9iHhCXDZbrUTT24kEb+fmFkFDXV
S4VIKx3Q6uJRi3aOzB58tNf/Wt4aK9qzIaG0nzuvUEQtDNV4CftI3QEh1UOVD4cJTiF5DPbGoT9q
p3RneLyNBsD5wLp0q6QeLZBS9jYTSq6coIqLYYYAp4WvMq54bE1WaZFgF40sDo/EUrLjdixzI23e
g4vVUvcAfQxiqAL2i/wp96Duqx+5n+/743SQv8SW5mU+wnBbe41fcMqnclc4+UOIdk9xXzuJl+zR
gumQRpTQlX2Wi1kfPhJxPDIoOAgB1RfqHbBISpsLbT85WvVSF9+iNjZvK/OmAPhJJPzxxF4VdcZl
1vksQ+878HIWWo1BRMHo1VnvLpZwIYEyAd1SakYztUi748b30XMcF+iB/vLfl6GhYgR0PMrjUNrr
S9IW4LaoDQjRgm9RCqgo6BT/uwSDpLHQNqGuk+zoUM6qKusmJ54/y+lZ6RmwEDoOM3ikAEQAagnr
FDBplBK2JYhC1LQmV67bCX4MEhwB8AGWQm2dhiGCtpVXAPMH7c71RvXgqQAlJTYKBLU2DyIQMMY6
Q5hZt3frnJW5NvxYjnRm0UIdH73T13LETAXPnrpMuFPpPUiU3PbrALOVWyPa4J7bHYoDr3lnha7h
MyRvafSlZErf1GEw5j7HQQFIxKN5B33L78EjhxQguBcRRJuzz7IgGzGSAPg6GjPQDyIpq2pdzCcJ
xynYVaO2eyf0uwc8DBzwvXzv3mY0NrJOcSPyvBZIubkS4WAgdlgk2qOIvewO2ishyZrQl8QStrGh
V4uj7pZWqDNIVRrIkmUzFt64jBHprB6q0H0grhGNgOtJ5kWRcjd8pqVDRaycitxKe6ot0vMgeGD9
tRULvAW26jCUZO3gSPe3YCDbhroCNJVSzzmV0eelkB7bGSTtpvaNiOSO5y4X0sXHysBvrfFKItnl
CzeejlyzNGSNy1IfAy12yigEMWX5Bk5jT8/xZsgLp+yTlyU2nuZFO8awBQpnOEvPM558Gzbg6lOo
7Q4biZMBspkcEBmCbBnw6Hp0s+TH7T1mSaFcuqq0ZVZ3kNKAN5w/zJ0fTwwRq8onFOdqJZSVaZC7
VPMBMsDR0uxkgIMc9K5MfnDX28gDAmTqCHtZROUVxbmH8al9Z6VQN1eJJkjCJIAZTHR1bsx7sJcr
uBw8eEeV8eeMnsA+ZETRW/YFbacIakUAL1TAS6+Vp6v7ShJacXSkh8VF/c3Xd41f/QJBvZO6gRW/
3z66DV90JY6yLjKIiPoChGHwRaQ9m2C9SOqNWdpkyaFuYdwuwO8K6HXq0G7FhcA5FG7kynbxlnsF
SEhMAjIHB6yVoVbEMtqbygPEl46uXhFwcPqVWSsYsMDr+ugIwCcnJOvPW4ut+PXX7jF/AlOMOZ06
J7uvf2S8Dwo8v//PDVBEf+GEkX4B9gyaTDbowiiAgCPOOgnniu5hySrve6RYZVv90iFjJljgDWYD
7LYU9kx0CGQSmt1ox1ynTTokIB13+lp7lermszfKzATx8+dtHdpyUTqKsgTiCuuO0QbXa9NjLon1
KfunR7N8IvZVfZCQeEz2TIZKGkdC9vFSFrWPoL2O1YyDHSBV+dQHD4Wf785da7u/WRVCNCTLwHME
QPf1qniArjAnBVejs8FvC+RB56MyhPQmf2Bdj63bQdpn/xVFeQwwfoEVWMYGiqixx/K7Fjzx0VuU
i1bA7aTYB585I8Zdv9bRg6QA/QP2TfhigToyKQIxL4TiRoyRwzWJVTeYvCJVoJtiplKJDaECxCtZ
1JHxQxJgvIFGCBJ4KzyQnnYCgpb2koPJCaygkDiClTQACFAzlQFvUiiXlw5g9AuaCi30GTQksLTI
LHayg9kjlvyyoOuwlsBVMHn8IfJuawxLMuUGm0IZMfAFqtkly9NUGbHdceIRYMRvirr4xmj8ja8g
eNZ/l0o+6MKmGOECtGOmDk6/X9zYz9zcUl+6/YznBO/DkL7fXt+mzlyIo3Smr8VgiUYVnY3Ju5Q8
qQuSIHjEy/PMUM5zivjWGVIaE4MmqGojxGwyICgjLCXI39z5TvSZ2kLc6Q1JNPMSp45gpIymfxhY
ABf1hQaERIuV+bPfFNbtDRQZO0iTKSRD2nF1kJ6pQpzWV58qvCHQCoFan+RP/nIIf5IKCrpH3NrG
hIVTtY+QdBjYUCNivG6tm/L7IBfnC0mPyA6DaOKfzBZ6sBYrOWU+6kU2k8eDJZEyp2k3pFGhQXuG
D+m7vm89EIxZy77JsFxSxmWFa5th+MXtOA/BurgdQQ6+Ti2B0yc5G0U0WzMD0S2Y0538h7GHnWV3
txM7fWtXKdtTJWFbZJiaQXb1bbErgH1AyoI2RDSYhQSBjAjutkptxos6lolXFVDlaKK9tgECKsdZ
wsN1oHHGBYvrwTgJ9zMA+7wfHUOXlareyIiS5tXf8ijFycHIFlcBjFy2q++VuxAleRlqUz9W+798
Sl1Ko5RGi5tGCkWsbvjgQYdS7mMHI3aOta15pRs/ZE8sT7wqTZP4QkfaRwOqU0LehDrCGSy7aSTB
65OykuYq74abuQRXBLqZe9WVO3M8sOLTrUDtUiblOHJeyGbEh8g9Gs/i8MDL3438G0NP1jJEAWN8
MY8O7feaRCedmizmo6E7O2HhQ/wFHBqe3nxi6ncaiJ8TDAADgpOZ0SbacH0hrqVSLiOpW25KMA/O
UZ9wKZzS05x0h4LOmT6H9fBeAUcAIb9aI+U2wPssA8wNaUpoF7vlbr6XAWoUgSAhB6h8LTQbBu6g
7XN7xhOn8v7yCwitvIT5faBFub6Njd6Cd1HDLrfOYBc/lI8Sn1C4JfiKSM6G9NKqhy+NM9qlzR9K
1iFvbjeqaaQlERxCqyfqUvVh0CP2kUKnIbzecJxxbBZvGHtkx2zjs7Z32HDA/tDWAjwOiDSul5tX
Yyci9CcEVKRksdwpfuKmpAVyV5wIBppVPViHWFcCaWyoPOZFNiQ44biTzA4kSKDwrM0mHHZB3f4K
Y8VkXJu117oWSJnXrAvAtxxCoOihXOAWDxxQjcZRJvDfY/LKUqB1gABx6BlEOhXvxFVyW+ywQtDU
48nWJqarGY6kf+S1d3tR5NKtLiUyDOi5QmO0RmfEMJQMvTdVPDpR9AqaTlPuv/Phz6l9bPna4uLA
vi1uw2VgURfyqNdNrho9ZobBiBOTOry0Hsg4TP0BrI/oM2KRPm6qJHLqGGEARoAVYw/ar2QQEiHE
KjEmT03upPjX7eVsJBPIcn5LIJfwIq6AhZHGCGPWnPzXbIniU54/E/R0hTYcm/upANdnaYJnYJE6
SD9IYyKaVv6727/+CMoxFnzJpyDAxUV4i+8J9DWxYw8s7oPD26IP8kJGaYe1rdQZakoXpDwJMwTj
VRXe4+ALY1c3b/bFrlJ+twxUaWlLxBWyV7xEVn+szWxnoOqq/xRM8gAASfVda08O2shBdcm7BFpc
uzkQgX+R6bveXMofh6BI5uMAi42WZ7V87dM7efh5e73EMq7uIKF4Ew10FwC1da1E2QRqaczd/Dfv
RgYhtLs/yLttntuFHMoBG3PQiGMUIu2UEo7AxY4IkMkJPeW+51zeXT6b43+vImD7LmRSXmE0xj7v
K8jkNVC8J4lZly1D/7e0BXk8FNEkZGQBWLnevqgVi1FtE9ScJsHYCc2IbuDR4IrQQgRgeHm1dPdx
UEkqyx9seViYTWTweOC/oa/XgtVBzVQM3MPa9lxvkYjGsMo7NN6gDcWNHFZkuKUmQPOjdRN0qKBT
ocRpi9rKwZxCTUo8InR0Z42HoXjKxh95goZkQAnHgGOscTOMuhRK6YzIjw2GsUHo8l17Ln0Zni8/
gTZDBlh58EmmVNwtjWl4QEo3p84bmewKq6ZVEsldfgKlQtI4J12o4xOyu8Fudoar7sEQ4JNWp2Ev
PtZ29En6ZXVsuWHzXgt/4ty+oBvPx6tPOLuBCzNflXwuYhQaweUinkITjPBOcMALqGwKJ3EKT3pk
SFznIq4lUrFGnExjnpTcAIkaoFCRVR8LX/MkJ2Yjftdp1GtZlBPLjQbJ8gKykl3oF8B5EZYAzmOz
BGxqsIB2XBAQyohqKLs+DY0cYH4CHJV4VMbK1IIevceZVYe/MHLY0hfBLNrCvr2Va/OAbmeQhZ5n
OKHhmlKfWh8zJQhLXBtJNjGrsQy+avNLjdA//X5b0qpH38A0qAtRGtVAkUsKBvglEJWbiAYIg+QT
MC14bqBt1M6/5A+jyaxpro06wTxhfBLwcryObudrI4R5ozoYw7PJ6YWHpP+MB0aIs5FUIDxAAACi
aApUEA2M49S65ZMUDrB18OyOrRKkyINJyLFgUYfjHzwU14HvtUTK5WbTKHedjrANEDwrBkWPZYAP
JAPW92WAo1cs+T3EBNhnFvSdJZcysKNYj20TY6XZLgxrs+Q/pvZnsTB6zTalINAmvMQYNka/kzBZ
syrbGkpCBgjWwN/xL2HtS8rMcIurdh6DEDj9FkS/j2IQ/KkYNkSMFp4rdx3y7CflIJiaHztIDkfI
1OgfsSeDPPfTyRxuB7Izq/o5HQuPY2Wnyc2+DnGuv4UyZ+M4VnqXQEtBbt2DFqi9x3yGlJDaN074
ohOEkJl5MzObsuE8rgVTti1UqqqcZmyC8aweo8cedf/cCfcyxi3Af5FslYSE46/+IbZHUu1Do+xf
oA7wvjrzEJDmatAEXV9RNVTGvKuhz+JTCEj8p+QKaF+JvfY7SItrK3dZQdeGv7qWSN0gPsfUorGB
oSU4h+FHV4FQMrDJbC3F0npbeZ0PrC7yrRO+XCR1eeI8mpvBgMihxPMDiYZpke1JZynSyoWooEwE
aMRALxyCIPr2yJg2rFagn0fMtXzBOHk0q6L+//PEod8vtxSnc6QZ8ReqEczX5NoSQrZ6ps6Qwe+9
qhznUV7PVQolJrWr5MfoBbuOpDt3mHvvse3gakeJOEKkhYot4lsa06pKcWxEJXYU4zrNBCkqAzOy
JVYjwMocgawCxCukzRbEFeBeuFbODv3xAY+hJM68VNbYYjjXvMO8bHuRmCMfVq5KlTHSF3SAKkYx
aOqKISOZMMhkhqjmTDfaWq2IdiqC8gTl2kPzs3iNGFDnLYkagaMpoBpFeyT1NJAXTc8F8lLFuzws
P4v0B8PjbwpA7A+OPA0AJjrjrgULP8taTtIZi1vf108lpnWQso3hVfckpcHq7llFM9hD7UIgZc/K
ROsxRLgAxSc3goavDqxMkjAjq7mrg8ZRudi9vcINJbySR+8ghl6Og4EdXPLW4oKXdlZsMhruthTW
NpK/X8TXaVqO2RRiG9XuW41xFgVqJLclrHP52DggIAX5zC6ygn7xgV5h3C9ENO6M6xvskaV5mA7c
K+8GZgGDkT7/92eDCvpmEf0bvAzwDkgarpcliegU6YlMkuwSkAMFzCVF16LxJLoJYqc/6FdcvRvI
BCYiFeYJuFi6bUPJA27sM+iH9ly8TM/hvvIBb/sOWt09x1L+tW6AMhWD1mUeEGWMW6B0A4PRR2GR
oBtE+Zud5Lcn0pUpm8KelEcIRl0/3T7GLZFkPCbmIp5p76gdRWkEA/8C8BWVnPxcaYGdj8Y95oH/
/4mhQ6dhMqIgjDCgcojxust/ak1vLpga/J8Xg8Yo4EfhzMBsQcOAwJHetQkP9eAxAQ4To82ia6w6
YMAsN7bsUgrdz1kFVSNh6tboVN0+UR9a/aFD5HV7JWsgvwpzbiB3pQNfBOJF6lyMZQ5Sqc1QTv1F
GHNyJ30yp3eMPZfu0zsCwMVUOkJFop7+hH9RxD26ii4hHa7lHFLDBtNWWA+ipg5VLDG7U5XzUAjC
PhehsoNqMjsRs7ZWEAf9Q/wOHBcINq+vtYCBeg0nNji3MjDTBUFzycq7rA8NhTnEGoAVIykPksRr
EYbQKmKBIeROjjl+s/FLFx8FNMPePjWWEMrqLhkm0PE1Rgjx+kGtZbNSnhXj120ZG3b3eiXkIy5M
eyAMVdphpjaCX4BFAC/A9EpbuSezrHLZQifVE8mJM3tZts7ocgOpCHhQeH5ZApxRiWGoMZhp0MDC
WNmW1oEwRQHSDW2UK48ilLHSR2SkQt6XHma/mXMeurwGSG+FOW/ayxgs5hA+KYlkJmPqlNN3xgcQ
JaDUHl0iCNqQfZQBEqVCt3pCE/9U4QMaW/qoQWi7wzwCRzomn/lLAYTof39WQBT8ioCeBWRTVgYr
F8pzAR7OJULkrXwQbojQSS1jMtsP0SW1BuHL3ywSTQWY+oLgEX70Wn/4LBDDLCOLDG0DbWTfDVTg
OSsIdupzcg/SKNDV27dlbtwLBaUh5DsAQwVPHrWvXYhsfCsKvcNhzEmdxGZWhCbQQQwF2hQDUBri
AjBAKPTxJbHRSkEZonllxkyg+DCLk5nPb7fXss5JkTMDlhAgZY1wjVPGStcWQ47rugdyEY/P4Q6v
X6fzw6f42JnVr+K+fuC/qTl7nBW5YCvlhDvAQBcZMzNowCk31HHc1gWRK3ygx+oxR6H/aFg5mOrI
rQcc9B0U4IzS1BmreEssla+WmkY2CgFiR0tuTPEtssbX8jUSzNTj3pJPwapO2lv1NU3BSBp83t7r
dQ8pAdai2RmXAxnO1XOjAuJP7nsIL3qrfct+zEe03o+mIFjxq7qTQUbT34lmhnyx8SP5CjyXT3hf
2WQx6yorPgRdRaQuiZ7I1QAsCTOce2nBh+hfJwx2yNzpm7xTzfCR4LmZSAOiQvSeX0qj9lwZFaFM
s7Q/h7nzZ/eI7T5TW2f2CDSJ8krI3tUTf5L9PyCC3bpGl9IpBUcHWCELTYLMjmIaJvdhuOUEtr74
tbV5F1zTw31LOOwYsRtri3Uq1ytORl/3M7a4scl4yMKeDiSXRiixYldnqfXmIjEQHseJjn0gkq6t
IJcMkRyRafWEMY+8XcigekwzMzVPNO/Vb2zuqDXukujQhUjqVAu9zMdcE5FQeZB/jcf0FQg9K6xM
drfjGjNOiaKOsF6qPFTHqHcG0HR7BA2v/5i/z3bmxA8s1MiWMBXpOLxaQDOJ2YWUdRelPE5Ube5Q
7Qg82Ql2lUOegH+SwdmwgQiLSV4FvftgMqPW1S+TUhUGD8qW5iMWFhOdR4hK3yXOu214tpQR9FOo
CwIPr4FrgVIPI4mjTJenDgVzrMmqPbc5KJ6jg6mXFQSsIQ/A+13KovRCEjBZFnyRmMC67z8Tq7Pj
ex0KSbjlg8fvA5q3ZLfa17vuvvGYL+oNU4NuO0EAOwDefyBdv74H7RCJqZjg8ABqGlqf8NE13/ge
ISUAHg+Ea7Hewc+46SO3Z9evpI0DBTEBLiEaQlHWNkhIeBHMRkOWC6GBtbdO8mg8TKjLjcfxXvMJ
gC7B3J7MxpuneCezIms38UkUFljLm+B0KFyEgH8QAwglOBBiChZZ3rr7UgXrGjYHYH74oFUlXNV6
ZJolfF5y14Ouy6sANsveBz/0iC1sd+MHYcT4A/61dVbqWjD1ksi4NB3qcejO7RHDi/at3iuHxCVA
SdQ5vnC/GtKJZSMOZyg+uayU64HGA8UoIeGNyjil+Koe61LYQjBS66fR406yHTzPZ0whiwl7y3CA
YkRBNANBGKxOyQITVWqk+v/YYDJqVXgPPVKSzZ9ZFDdbxvdKFnXJItCJxlrbdyC0k9zcwQQHl4QO
lcW6zlsarUOT0asjkfZgykSpCahMYhUbaBjfhBhpc0A05rm0l75gnRW5HPRZ6cjeK0h24BLTRioG
blAqO6xJ9uY3lJkPmLZhkltRECZfln/e8JgYi/BbGrWDo6GNCJGwsHHfOwkmrZt1aga7+nv4UtzL
dxjJ/pikzFkwW5YYqGFeQ1gPeNmKwyQNlEIIYiyS34cHjDa3v/e2gOFh3XH0WfmjDWOIGh84SZH5
QF8SHdo3E5qjuOa8oWQQ5uAve9lN9kyjS70zcVrAm8DmIyOBbkc8da+tHpAoWqmOkDNa6NnbZTaA
Ls6EaEB1K1gTFuyaJiP9Rx6hj8SQMBXZU8pDD8kgLCpRlAYdEdmX/qA9n6t2juHUqqUm5vStKMzg
DlOidwHSSrGr7EvXeBSPBGAX2yAyt6SHajFFZnMWdV3IpwFVrBI6AJATYhTp9VaoctQMmtx0Tm8g
8lu+xXVl8txDz6q608XblSDKompyrk8SV3dnsPsCUtZyAe3/6B2Lo27pT93dQsZ/FqZwajH6NALH
itW+xI8S+hXZVL+Uov3zMZiPB9QG+ChW9MaZ0eVpIZdnpT53nWOIyx8MAaAt7EoO5V6lAFOAigkH
H+10T7IXPzto3p/hw+mLupJFnWRbaVUqhzjJ/I1ww0++bBM0eoLn2R/0LlC2byWNOs4oiuZF4TsS
OJAAtz7GXvPL2POw6MChPzO8IvlvF5Z2JY26sEuZdI2g4LxaR3+aMcg6s4PH8ZE7zqTCj3QbsxRA
+eGVRHJvLgKjLM5KKYB1h0Qyv4U012hH3sXMVJeFJTjnklergwcmHPvgXqWrKlHe/o82Sg/Zbtjl
98Xj8Ng8B3vxtXguvwY7yTP2JV78dgWDMHixhXARDajaL/WQu6BrsxnbTeGn/ln87w+iqwUtl2mL
WKTEWQPZgIeZuFM8zIvEBAWGJCrO+kcSjA9qwshNAS56vc2ICCIlbGNiGcU9YdoD979mZpEZ/lQF
c3ZJhAmelYC3sg/l8bZwyqGuZFMOdc4bRR2aCkfcnorlIGCGEycyahVrs4dABNYV7lNAlL1ynwt+
z4UchARHAXFPDNxKuyfEn4qv7jkzQ/MGaSmYMEHbLZwYMSXhwuTd6ID+Auv2gtcm4vpjzkHahVLL
ojiB5Aofoz2reOHUyCmgSxv0/zmob2vG0unMFd6iCIxI960maqj2S1QktlRCsHQSWPgJ6FnHuyo/
gYYb1BvANQzAcoexvXySEJCdL1p5tWvRNAYgGzONDyoFtknAoarHWo7NLtslwxfGjhKjenV1KUGU
gZ/KKW7kVGuhv4Bygq/HnQ6dCbBI98a/ECJ18cSQuLqblETKzItpYORNAYnFHSKXc/1V8TAQZP//
2PuS5riRJOu/MlZ31CCwY2y6D1gSuTK5S+IFRlEUlsAW2IFf/72gqqRkMC2hnrp+h25rtUQ6YvPw
cH/+3lLUsjSHgs/tzXZKdMoAkishX9G0k+yMCSoAcqdeK3O+NC5+2i7NpOBwi3oe+qSrsGQHK0eY
BB3JxwaPUAlYw+h6WJnb+ja/l0HPvvRiEBMA4kYV30FTTWqiMQqK2kdoY+BYKOgvUoFosjYcT9VB
Y8VES2V9SH/nJv3ghoQFFdyQkY59pI9d7VedT9hTmvi9oV3lNEeTR+RkquZKDNrh6MBocHIHRoOu
hnpHbbiJUS94/g/3rPAtwpGdZq1TIhpBbdLK3UqTHRbeX96/C6MVrxaDd5e0RKn9BirEcZKuxgHk
0Inu/zMzwr2i21FThY0EcXMF5EwQ0S6+zc1SA+DCCdGFlWvMOm5o30terkuvWjZnrjbKlitFiu5I
YWMvjEmsfIj7VBdWJy+qcgbJqeTJlZtt9HZj1M7k8/4/jlFQ5w1xs2g1RihLL14dZ3cGyEi5GAhE
NMUn08CKara5R+VPphyh+6p0JbdFv3GbIBQB2NBZ0h/iw/ngEU5MCh5hAhoD1EfwCEpQb7jWmxpI
Qb5aSk2cXcUTM8JWMQYTCBTbqv3RoEeLqpuwkm7arPaiKQ/+D7vylylx87eGCYYtpQG11ZhB7TRy
IvnOqheRQWfXCoqgAGFwMhax3FdgT0JxXEWsDOlt6J1yDHweGPfd53wjBd1xWU7k7ByeWBSuQSOU
0xl6Mdgd6LfPc8mZDKhi+oqkLIQw5331iSXh+mMFGhcMbqnYv70DIEwJ+qkvIDf4ql3XfrcHANeN
cWXETrdeHqiYkfxxBk/s87k/CaFyAIeGWNUaJAbRGOqpXps4ORSrDCj1tUiL8mQxV4RYjMmXFpU7
1hPDE/TyqKLjNAxuYwFwDEKTT6Vru2rAlLf0YHRctPnhEcSvg5PBCiewTJmaWDouRn7oeUko2vIE
IfmNKoaIa/4wscIx7JIubAYTtrBhyarAW9l2yTr2zFuy5u7NDnh4nCLzJG1+vPkW6TLOhiAnwxX8
uVLlA6k6fAKS4fcd8mvwOWTd7njyGwQHAchx1uBX+g33urS4gmevtTZMWFahgzqNHNWuIF3wfNn1
iLAVcX5F1NTUFHYSkalGKoJ8NrZv8jeYXs0BJGB2m3tODLW4gRbGJVLh67FeqLEhoSWcJ9ru+2MH
QB0NcPvvLdBSPfxGGfNsgPFrEcWKBlxRxViJcEqpeHu830oe2YWeesteePvo+BqDTvHTUpn+sgNE
wlQ4nVLTdmoVQsatIo5M4W+1xinDr4NOvcsLefZW/Dk+lEXeWwL3j1IyGkV+Q+u7jBRBVtcHQsst
CLd3hTxGDs1i2ZWk/j/EtAo7CK1B7y2reBCYMeskT6e95SiQJXaMcolFhh/zD5f+yfD4jjpxcw2w
kFUxInDLwt4zUJ0tJfynepnM/Iosop35J3+0BoYhEFQg/SlmXpoWQuTAunJvbqJQa7j0CR3j4N9Q
0GdcBN368tqJgPu/pvCnPTEAKPU2AzUr7A3u5Nqlw9N0Jqh56Teu+rGMuP+YgHzz4L8MCvuymGWN
xRnCthQaI/XxR6ux5QwbZbf0jDr/3odM/V+TKapBZao52WOZNT79TkDsXhp4QdEgAjyG57Szm/4R
1UMvXdPly/H88ftlWtia0SDTLs1henDtowThOKT0D5yDj3dWKyv7kSGjtEgAct67/bIq7NW2GdVK
GmHVLnVP6lRHD9nCaV8amHDrS6Y+WVJfIrChjVMw0PvpebdravZF1Vi28MBYGo9w3deF0ZiaAmNo
EHem5oZlN5f3v3L+hv01Y8IlP7W6UioU9xxArUChJcAguwBJ7KW7CIkF5HVTz9yRneSD7txG1ws2
za1yZ+I5BQ1y4AFxCaduvpCoOu9yfn6USKUUSXUzjXmCV1Rh3tCiCqaqDkq5ehpL88Fqtc3lSTh/
Qf0yJyxppnbKGFGYM1WQKOnPsUpXmjU7/8yKsJZDUxZdTUDNKqeaa7CnQQNOa/iH/kxM30LsbyB0
wmue9wMobuPqX6U3SijidsdpvaRPdnbqLPT2IGGM/lCxPqhXjBYTd5/Qj3BU46iQuxjx9+WZO//M
/mVFjJTKxiSFnMJnagHuHEgEreA3ecpy8LZp4ckgs1z2JWcP+olR0VHTrG4njTvqWg+Gcce0u7z7
XLbM/YejE+KHoQTaxrJK7irxMgSAEiEuj6/l1Rf9hvd/p/5v6Lbzz/9w0Z4MT3DQbdVMWQluZADa
eUWBbkPg2X/kLZfuobM+5sSU4JVzCQyzEx9g08rEHaoqdeW4+A4Y4yMJy0OZFxvZnB4WpvWs7zyx
KpxqGvcUlHN1DZ3bPAcTRQPwRgoEUTu5HR40/nhoX5fCiYXjYAtnnDVNWFVxg8tBog8kaQ9mOXxG
B9eS116yI3jtlGWsa1rcC7zW1xrIOKFKswObDvI/nfeS4xVqH9AJew0Br2nN4UBGkB2yZTDC5UlG
Jup9cBhXc6gxE64TsCGHaJ+TfuEquHwKIfTz3oASwzHnUxr5pAaktcKTPoxulPGahLeX98vSSISl
y9AurZYqRsIKoFnzBJmgJT+2YEIsv3Qp9PBYo9d+rQOvj3WpPl0ew+VtAQWW95OFN2vaShUMlMau
1zdtelNB0OayjbN3889jRcRCTkXiqYsYbEjJ7FBlZ5ONDTYUO/pcSPHqsq0z5THcytDrtnlLLJDe
gg+2un4guTU3vn5Ehe6N/SRB7p/X66NFPZQzbuqdMcEPz0i1kxhM6n6GSMcgo6tqm4lETmreVdPT
RJeyqSKWm7893hkUXHA/hE2dyW+OH1gE8DmoyLJ0SCFd9bKTv2VYGvQXDUd0zQe8cRy4E3faLkYm
Yi/3hw8RTnFiDG0r85hWP+oviqvv6RbBEEjr7QkSckAUHpay12eOwruhCw4swZJbZoZjLaNNoLs3
o9fLO+fMSTj9/WJiXqlCNgKgwHwJ7l5Su1VnUqcv2uCyGbEpjc8cIGBctR7SqDJyc+9PXNbovWqA
axSvOXXD2StU3e/v0ZuDruP0cbxJNsBq3vYHdHeki/XAc+t2al0Vz3sFDnK9QYgSb7Qtgko38UeH
IyLbR46GXAaZnMsJvrMoHEiT1G2ftDKvrlpBB4aF9C5HkMkC7FjLU44DBOSzp+gu+gTaDuyc5U84
96h99wnCMYWkHGhti55nCGQgWzgv94ysb7LlnUlgCzuiS8iJfVTqFpNn/FcLMdM708KBhbDBSO2e
e4j9vAKP7tqMwA42QoLdWMk7VGIv764zh+SdOeFYZshqg2sV5mI5vTZbdpxz5l82cS57/84GP0gn
2R30Hs66HhaNH4EzgvJWEvq0yjvIcTYAFRpo+3Yi9M1bPvztIjJ0cTsJl24S6hJFjwmPY0ZPBu1R
94x6/T79zJt8OfGBHPvsGjxBcH2RR3nBd+kEnwkw3k2A4ImkUolMu4HvS1W32uTQHgeu3XRepIPk
Zo598yZP8Bp9vTzvi7uYX0Yn814UBZYXUl8+UNT0WXPl2WFuGSSBfgNFdPh+9LU+g7BoRAf3Eqjz
XA7qdMyasI+zScqkpob3lUr7+wT6Vjds8tqZB3S69XaLd34dPaeVfjWp5LpRtKtEqWfv8gwszLvY
vMUMvbabSa1923yZcaVZbAr6lDhySr5dtvTWv3fh2IqcSVY0M3Q2KoyDp/baNoXSGSg1IImAjAcB
iXHiG5XTrArLTa7b7zUU+MIj3gcBnIhr3l/+GL6dLn2L4ECREYsLTVeh76XG9U0OySqwOIa2dixZ
LF2zNMo1B1mOMnYv21X4mn4wjP4NDSR2GpTEhTVXTBuM2GTkpRSCo9yBvllfTy5enb69ApSBZ+Yk
6qCP7JsCqgzi5t5v0B2f9aAnXyG4tFhvO0g4A8KiBcgxOSAd8ZLDAPro39rnZ/fYiTXBuZlZbVRV
C2u4r/YdntJADUZ++pVzOdboMoLIHQC8S4/Ac3EdwLu/plrwatAegU8d4FPrVbUHqyOwkd0E4r4G
DOTxFblSjrzuAVlXt3MqcLo22+xQrpcomM+EQO++QnBs2WhBm21ECMSgH5NFoCoEkHgABfPCxuI7
9sLG0gRPphtFjxKL9iPjxEWx+vF1/MSgcJ7sMzABD5uCAqzkaJHTPlifEssxQRWxsL0XBiuqMIB7
XTLjCYMFXMJVQMMCffXy6fJIz7tN4OegB4KOK5DZYiZOfHaqAPKTIjcJ+AOXeCiDaq1Cm5E3ly+q
nJ2d1V+2PtQlSrgsWW/x8kEeL1knT6bPOxks1ECWqqzncsBo2v05LlEDyDQ7IEsrZM1H8B5WK8Vn
kEGgPi3R1RmD51U7zpxZ9pUHd5NXruqHEAuYAkBdoxdg6UY+6yFPvoa7kJNZLq251y0wQvpRviPj
quivxzJyZm2HDu6FvXvWP5yYEnyi3RWpmRPsGrwyfZombh2qQU0fp3mpi4j7tQ+H5JclMaNth7Mk
R8yAsmZ0TYrUAV3GwlgWps0ULpbM1ltV7kbmt+QapM43cYKKVr+JrDhgch0sHIXz40EPmG3JGvhu
BOfS6+HcKPxhPm0BbXchagTK3Bw0ubw9An5tuXDNl/3jDP6yKLgZU5tVJS3w8miB62w3w8MPlQ40
Cdwst/acdSeg3/h7eMJJr7RU7egIY2YCUuUGzxuQY0VJ7F2exvM3xS87b9H5yV4Py24sev6WqT0j
qAC45szO7GB5yd64tu5QOga+cN8jd8e7INkOFLDIdC85z3NFUDiAn8MVu2FGI0uUvINj+7toQNZ5
8CMFXfjxzVLRgM/ehaV8exWcjDpNLVsiCvxNuuGs8f06AQhquZXyXPbo3bCE452UWkb0BsNKgeFH
5fNBqZzMSa9U5NPJdbt0E4oddT+SASfTKAQ3daqHXa3iNaMF1lbdUfRqW066XlbaOv96OLEkBDZt
bUa9HQIVqgXJVZ27833qcehR67N9s8FVDHAsunTA5Lr0Bj7/YDwxLQQ3JYk1uVLgnnkc2V7XhYPQ
goIWD5lGc2uCdYW4XF4071c6760K1PvLh+Z81uPkCwTfk7eVnvVzzdD/hovRzx+Spl0p0dbw9ED1
i6fCcLUeXcoLIcaCy3u7RU92LUFeldo8595WvcvwSCrNpQDjvA//dQ4Ft0PHRpYqnofTgu5RdonX
3r1B87d8K3EIxMgcLlq51NW7MLS3nuSToTXlZJhWnEX+NBS2a+hsy9JpEQR5/rb9OTpRtk2TEiuU
c1jhXibOwVAJXutw2HD22mFlrOLmYQSBBCrKS5v2XAHx1BPowqZlymgOeYXrl6OeJCf3NWVFlRW5
Gl0pIAfq6YNLLNBpjwvau+efXb82qymeVMhIUmp0DEtqv3CJHtlwzF3zGno1Wm5xZ27SdbmKt+Gu
eCZ+FcSH5YjqbWYvOFxTGL48t3E/6fgI4wBZFDxHmof6KxKvvhGUfucrfnVMtvZVW+A5lgJi7lkQ
SSq2KpaF+CXKxvFB92qXbrhyC/qbLN+6nW4vH+vFmRKOtTz1VtRq+Ehomey7K/k10pGFMtzs2O5I
oKxAenGnbuR97tWH8MpCl3n39T89CHgdgFoF7UHgWTyDPqoMOU6aBI/ksHyM58kp6ZfLoxRPmmBA
DOtRyB6imhvopS0EqjyTRd5lC+LlKloQ4kCKkvVIQKiMSy9EStTYoNVxvdyxK7oq0QwP105dBisa
feZIG8kkbltcQx3CyYntqP2nUFqiKvsQoIjWhJscVM1SGmu4dOSAJ14bLmZZYZ/OLtgGcGaWKDBF
VyXaE06t0uk9pG0AC9ehH+93xVRfM4vM1/KoQNt27pdgOGK8KdgzhL1v6TFrRxOuMS1yt8y+pjE0
OuWFUuoHLyhYEfNgOc0ayZqRcuPksjzSnJEC0TbJQ+3j0lb9NoCEYPJt6UH39hg4dT+iXWH1+jFp
NXXmGYJWD1I9XoUq6FBi66oy5cmR5WnVzfS2VcPCqRT1hSbxMR2SvWq3e3WEEF9TbEc80Coa3V8+
KwvTLjrnqLLQXdNiQozqdpSDCqJC/YKJDyhfYfAiiU9eRMZog8rPJ8f4W7LTvxb2qv4EfaZVed/d
MSQCRwdJ90//aGSWcDxtcMZSPJgwMrTbaWHsVwXS6dL3y1Y+RLzi4ISAxerzMFdis/CVOnowEoLE
TkPWRuH28Z2sylfG2G4qVqzr0v68YPrsEYXiFS8M6yjBCSMc9TyFSAU8af0CdkFoGspc6JNnztk+
vR02qR9TJ3MXi7b8937YzCd2hc2catQOrRiPisENg/qa+v2aBNHoaHC0vPeZczHw+nQGAi7VyfZg
aloIRM+f45NP4JfMie9t7TBJiQ4X33rVnii4I1lg3yYu23dACfL+68DaLau1f8gTva32iV3BK+od
iBtIAS+sHmMUwJrbNHaU1OsC8FId2q2xMb7IG1Qw0LnfIkUEjIOrHVpgdtN1vlL7RXKKs8f35HuE
sEYZ2m5QJsDJpxRsNApdawq7qUh0e3mrLZgRcx1En1owJcA5S3HuzJS5I900UrVwby/sZzEVwEqp
ZkaMELW1mmRFshmvq1GHruIYg208ooV/eVTn79RfsyeWrqNusLOO9QWyfrYKaRme67PBuGFayI3/
jojUx3lUoDKO5mvQJIPhUcwytLosjbOSguIhWZcVCH3j7Sw1zsKwPp7P91b4358cDipBrS6cstan
j9ZWakHTJrnqjYV3RdQ5BQrGC/Y+xlvv7Qn+YEzsHB2goCXg7UfWI2TiwDweu/Vd3zpknQQGkqc5
NInueuYMgGItmOdn/b074uZBjQxwjKWjXPt+uDEAyFpvN2j689q9DdVRt3S1LwyseBLUctz0abmV
m2faLpkU3E9KaskE5S8a6LtnMj028+dGe8zswsnxfBumrwsj5CP4YM4ATwvKFW+C3+9HWMmDYusj
FhT+bh9DGyT1Yi/b5ZsxSNA4txitLNgTo6TQUKimtbAXPc7IhTeoA89X1h3gbW8qx/IS757YPg72
GRXt+KCXAoAWRLz82JxsWFJFlhnGbxuoQD6MIoeiBjLEh5faKt/gIOJMgsbVAL0UIVz1772lsiK9
bE85CF9W6bUCuEjmJdQpt7yTrDsoD/z/Yg+2jyBtzdm8os/p2th1m5k5ITKU/esyyPZDMoePHp8C
NkvLAsuQCNQZFFIqUgcATevNq+KaC8vVuwwgxvoq9yrXXkx2njuvJwbFA2N3mWWEpcQz15xPvF93
qwGTvbSNzjm7UzPCIbHL3ArrDqsatdFKhUz2NDtSVLoLh+O8GZCxwwWAH1j0qb1UNUrF3jYP9CK+
dNRpQV6BhAovFuVfaupYvItl0e0s2RW87KQoZRVP4Y/K6rjP15FvDU6/BovEd146lhAW7JaKYmcC
EL5ZQOyFRloQb4locxQ4pIQBrQFXgNgyUFcZcK8Q6toB3QvIFVZzxwmbAN4c9giGNkisoIQPDRi8
d9rXJeWHjzf2u68RUemRAb23lmEOzImtdOOIB02Sh26Xfrm8yOdc/MmoxZY9kucxGAEx6mTKnCZ5
tumSCzp3Z55aEFbTTou4SAxYMA78YQht8B0uzSC//h1c/fmt83MRRS09ludFQkBy53dW5SIOcIv2
0Wgj5/KkfUj+/3Asv8wIB3DU+6ZMNYyJp/zeyioBsN8OTxHHN0tRwNKY+N+f+PCk0xJdrUEBYrUv
dXsV6q80+88fPO+3mxDt5hktuinDvHHMN4f6oVVtx/lZyw1SY57NSSm9pTvjzFvjvVUhMzGRuYJg
to6EFeQXtEeytn2agBhtAp8pmGIOFj4nWi3Jfy6unlDtC2NbmtLc4Ks3r9pNQ980OTkkjX2pg6WC
1OIohXes2shlqeY/3Jni9cd5HXqtM26NFz5Kiro3yDQx1oU9+jGJdjq5kFd7v20oVAfbgmFJ0012
PW2jdffEWT6LT3RjrIxjt6kD83qZR+bMs/29XSFHGGopTaMIdsFZscpB8ks38boKfgNpdi6Y+uVZ
VPGVPsV1ZSj8ycjxojPnLpVczmEMriEX9I9QNVxwlgtLCd2693MqGxmJIOHOa5kVSH/2jQ0KoDLg
sk1N71hg/3XQSroD0/v95dVcWkzB4WTpUChDhqF24B4pbXBqGnHpjFatumMt7fqZPF42eNnpAH38
fqRpmhZz09qgqVG/T3SXGr1jjgtKcks2BKcTT6MEjQg04FdTvS91I5jt8kbq6eqfDUXwMm1t59KM
lLKfjLmThV+ysIKgweafGRF9CtVGG28ldEcUELq6L/I70iyUexZPluBIyr6f85Kk2ARz/9TFQ+KG
aXRnpvrezigkoqwVmn+DkuTbWabrfzS+t287uYTQmaE1RYaicFHOaI6Lx/R26gjbVzazgsumziQP
oHYNInqQ0L9JbQnjTPRsamiJC48+ls9/60GDZGvwzK3u5sele4jvM/HpcmLPEDxlEU5M0irMa6ZC
VBA3kaau0Bn7MIzTUuDAP/2DKXCCGgBYyUDxCc5RqXNJizTCQfU1mHELqMGWgekmN/SVQJ8KXYd2
YD6DgBp3UuQO+YL9JfNCLKaaxYC8LWaW12+QS91MQEcu1wQ/gNl4fMSpT/8epuAnx1ItqiZ9W0Ge
r2gO7Y73/6EaebfU//ehtCfaElxjM8YSaJQVDjALa4d46k71ytvMG9e5G65sn1M48+gF8CG/P/AL
N35SN5e37AesjfgRgruk4J81MoasKa9+jDkaaWS3v0+vZ09mzuhEh+TGQlF2Qgt0AZBb93bpZyNy
Rot4Gz7eS1tM8KqTkkXxRMsfsamG/onsyEXqwmONaOONcXCp9HPuHj5dbcHBsobh8V1i8OaRPXOA
n+RCcgqt+LM/Uocel56/ZwO4U4OCs7WTnhq1ivZS44asqlW0bR1wZgLID7Gr5Qk9d02dWhPckZSU
xMoVuHaLOoPuoAM53CIT9jB8ib+n37UXzt2YvS6t44JVsf1GNjMAJ2ZYbeKDPFhOXTVO0y2+ZBbW
ThUd0qQ2AGiGaGSdO+omXbOB9IBnTs3rZIz3at25+jy5ZoFX90BBeB33X0sL+lvzZC69wJdGLDgn
qcgALeRY31LKAFsH9mcsfCNdwsWdC6VOllNs+5vHypYsHYl9qY2VW2NCJV4xG8AmbWg77qumxZbq
Jvn/cH+eWhUGF1UTMZoZRV+7Mb2YtodW6p3Q+Auo+d8v4/9Er+X1j3Pe/Pt/8eeXEmFREsWt8Md/
H5KXumzK7+3/8h/7+c/e/9C/j9VrcdfWr6/t4bkS/+W7H8Tv/8u+99w+v/uDX7RJO910r/V0+9p0
WftmBF/K/+Xv/uV/vb79lvupev3XH8/f8qTwAKqqk5f2j7/+avPtX39AtAkJTK6A+d+nRv76F1fP
OX74/hmKs+d/6PW5af/1h2TYf2oQ9DGgJoQXEWQvsQ7D69tfmeRPKHtDRBtamGiSILzToyjrNsaP
EeNP6FLgRwiEqkB4wvnwmrL78XfWn6qOnCfS4/gnEDchf/z9ge/W69f6/VfR5ddlUrTNv/7Q3vpo
T/y3CjZ08O2ZOkD+OoIEseu57fRI1qccScvK9NDLGB+NtMmPuhTTq1pm5a6Io/GrzEfiD5MdQizG
AnPeGsrPyafUmNCTqCuteSV3sumkdpVGa70ituppSQpkEhnyQj8UuRrGTq52CbprkyF9mKa4f6jr
2IbUd1WWkocmx+JayoboVR+kInYkO08MX8nY2ByqObKyoLH1yPK7CA22N8SmUr/qk6m8tsa+mx8h
3kM+26D5fDbrBmF3Za6aKPlqxNoml/E4y+VC9xJVKsD6M6PXN9efLFY/RFIMuhpZRXFPMa9N4GWc
hLS7QpoOsQoK8WRUTWihmaajyP2Vkkk30zB3jl7JQPOw8nNWo+Jtl3HryH3xMpGUOdTU4lXUZTdh
UmcrVqFHQI1bZDkIupJIY93rVaytoI1bOZI+1E5nj6YTx7ni2oXU4p+BjXjOrcmpKPsWjcrgZBb6
/zSbJK4kh92GNWPrDBazXNJlJCjz9LlQxtFRwxHBFctSRzJpCq5Gu1mBYXV2SaoaKxaZjxlJJYdF
4a7X4narVJNx1zf5JpNzLHIKVC7N7idSWhvwfFce1bXsiNBYXimS9YmNhv6pRj/TnNTQ7kBifqPV
ifTYsah28yhOXK2dv6UGam6Dla9HXNL+lMaHlsW5K2cxCkYDqAqsONHdmWkUF0B+bUwxaLQGlbmZ
Ed6Eo1RdTf3QOKEapY6m5ehymZR7vbStQIb7dMesJj61E8XRjHhyjQgsAKMN7q+qKX2GV6UL8bPC
07TyWZUQ7shV1q9sI4xcliqgHA37R10yOi+RYnM1NpF00Izqviwn01WkZM+yuvMavN8cpCnTVTLP
kRsW1hcJ59DTpYGsCdW+kIGajoWTvAbxg4bqZhd+6TM5dltzNt2BjrOrGxFgEJLCnDJWDiw0bpgc
67eJOsqeZJqSU/X9XTZp34oUEgsJ1Z2utiuvmc18BU1o5k7N+Cr19eehbmq3LsMji5XInZvwJdPD
zEMXWBtIUR6taYafMzIr3aSWWWFfT/pKypjsVWbarswElazKUGM/0cObeo6Bn4ewqyfX+rSilb2b
kow5VibdaVP2ZbArw6vSNlkjPR8HAMofxjEzrzJGQfVYGa/R2KmOapaqJ1n555zGD+HM0kNR65bT
KhVxwpFo+F/EXvfW/FyMM2Jx9MK5cV8VvjZrE6qzeuYrSgg4WtHnqwGyg6ukbpJNGNX1ugpNsADK
hZk6xWB2q5Q27WYu5dGtIQl3F1r9S6RJAIGUhHkRa0AXSKTn0pC0tYZO/lXJTC9LGdpY2gRxGo1X
EHdNgqFsP0eTYm90KVN80ii9r/Zy6JMsRMZ2kOwtTaGQgGTLdNtO4XzVj23y0nSS7MhROTja0Gdu
0uKRZGb6E7Gnu8HQ9jXJDccaFW3LFd2CSI4VNyr6ySPwQ+4U2aHPpuFTZrSZWydm61sqnQIJhzCQ
yyRftRqB4JZSP1Aaj34oVTQg83A1QojRpbrSuZkl5xtoMzUOyNBaJwKJsBPp9hUZqgesBAsINSjc
RN17mhJKASWhse7lJFslVo4WfDsvnLkEJ4ku9xtrDMMgG6TqqYPOnFPFuexqjQZhcKVV3Cwr1wjL
Cl8alQwUm0W3V43wtpIhtYeCV+I3kRV6s40NFBIa2HWExNfQjV5v25u4iYoV1BcCHefaA+yx8uYh
VoKUjPU+tMM7vZOjICvRdll342aSclAvmRmanFNrNuHp0SAIaJG+ykoZSW2K/IKCZJ4c2Su1Kr52
McsdvdD9wSpLpwEe0CNMGpxa6b/oVJpcYlQBNCePoJyPnay096oGWdNizr6lNt3B+5WTk9lGd1MW
1SepLKhvEwnCQv10F+vNbVTJrlVmrTukhDqQ3rqqqxnPY63DcWpCR9cQstnE3rAiXZmNthqM1nLG
InXtqMqdqVACScsPaTQ/10ZxqKOUurSOhg0e3+5oVaWT8uJyjAZNFuvXk0TBrtdAEtJuss/y1H6L
ClNf1dnwFZzyuqOqigsRwm5bGFPoq1S6J23/mhnQGB9olX2KpDnC4Ip8Z9rz2qzLqyFKZC/MixuD
dqDMLRuDHxB/zMIomDMJOYauuo5ofZ8Mujco+rbLh2LfjJHiSh3bTObsl8A3Wc2IXrMYRBusDrNd
JOlf47m4iSZm9g4BFIXtYkBNZyjWN3mIoLWPl0qAYncriJcQD0E3Q4dmFYAVorzOFKtFibJujxQr
vWK3vJhLtxJ6iXmqYnYB/rwCyWJQHWxP+pG2+/+h7B82MCoQ4L0Uye6T/F0g+/NH/opjTf1PXYZw
DcF/6RpYW/Hb/o5jzT9RNEEPoQkFHwTMPMT9GcfKfyrQU4S0FjQ7VSh3nsax6p8q6PshDwZhGPQm
oXj9H8SxqsmfxSdxrAVRUAKaDKDnoB1nfFBmQpNTR3rDHn0o8U2QDKsNQ1qPSlXek4aipomvfLLS
uKqecC6U2Ve1EUnmOk2UW6UszbUcyQTcvpncdJChNeo7zbbCo15MSOugpuintEBnN9HS7mgOA90k
tty7DcheBifW5tBGs7nR78zMRhdJxfreb0rFuDOt2dghW9S7YTTKpaOndNa8fuz72J0SRj8VY6N8
grqKfUfysnkpDSvUt7Vhlp/nSSoQm8nyxtLM2I9CqdyW9tCF6B/smleid5NvQPl91dO83Q5yb0cO
YwQ9+FpkENy8ymDgctdjvPoakndHaaTNUWW6mm9TjXQPpszQLtB2dM9aBXxL1pzeTV2R3zJweO3n
mTHwwmMoTknM/CmyDPZilGXxJZoIvUpwIX8uqFYd66hL1z0Q5uYqaluyn9ikX5d2M3+bU6CjILip
b6PBMG9Yms8bM9OIn0Ngy6uaqN6Ba3m+1u26mrxRr/TY6VOZHaGYV7tKV6Cx2paG0e91hdae3CVh
4phMpqtajxHFMxpWny0rQ9WgUNX72MrlPbRvk5VS0e6QzrPyqGuldNVWsnkTYX3XjPaJVxIQR6P4
2CEDWqn9firz/GbqjWKn6+3wYlBJejS6BPxhspU90C601hnLip3STcyVkQr6ZloJXWPlrHUzK82z
ofbSKiQ1BYy7oNN+aBhD5g0g4K1ME8XHVTbvaFI2o1dPibolCIrXRj0WuKVq2Q6A2i2ZE3UjyDqz
ofvE7FE+NqVNX6uxI/ddVw97fajYpyRnkDynSRih2V+pwaVGMFGFoSerdp6toOnV5osRRdq4Lvph
rjyzBH2zSePuuoKY4q4zJxWtp3VRuEahmw1wpoa9UdBPXzq5MUMfSUqKbkvjrLrXuv/H3rdtR4pr
2f7LeSeHQCDgFYirww7f0/YLI+1MI4FACBAI3vqDzlf0j50Zrl1VmZHVu6p675c+o99qjHIkd2mt
ueZFmiYNOK8AGxZUP4WuitcslM1zbqrufQDfLSukg6J+LOD4kM+MXA0L79+sifObZVReWlmFUoiO
U7wppKBr5k4qi+Z+eFZmIl/KMZjdJHKJ6ZOwRL4FopSAeEW0qYFiWs4OsRV4rWJamjAhalIvtKy9
V2/pqE6M9KnExYX4g8UjaLNYKXeN76CYqnN6EShlbztra5nUnnG3waywu3phBd69LoZXpwurp5nO
dstLFd312uVfHNVTlHrFQK5k47B1bevB2XWi616DBqDEUObRV1NWlKUDn+Kj4T7aMlf5bDMZB2o1
T2Cm21g4WWvp1KuAzjVPqInhg2HpAA4frVYC1/MYjyhGEy7jOUx6osUml1O44kM4UWBvDT/YklTL
uu2j6GtbVeUKCXGtTAdjxGYIooUn5RDUUxr1RaBSUi8Dkl2kB57wMoRzEoUCUut8QeoMbDH5tcNl
h77SzHWc2LHzMxT90TG0BSLZBwUGXEr6ub726qDP+qaKPFSZUXgjIyXKFI2ir/Hquke3RpCfiTA6
qzmTK964YlfRYg4R6u2wYpMPkbxuEcYXpYRMejcifmKvq6BZGdUZmXjuQjdt0ymRKhXb1yrs5suu
9/krQk3db8Ivt5gxocnEepGKtohhWFWxXajh6jnCNHSeh0c0x+j/KEfd56yKwB+6LHYsuaDcWerE
8yN1GekcKaV+aNfABSQafB3oLYwfZzjKVWjjAt1KuH0THeEz9VVwJVwKLUTJ0KB2eXkllRFbI2x5
gItHEKW+MOYSQTT5Gj6s5lKgVL7QYgSnZGB1n7QqxgLcjCUax8JGMpkjXa1bly3rgC7VCmoIP604
OGAThSsVFFb35sSu0XGH1PF5zFc89mEgQbpqq3XAD2Me5ifhH+LxUicP66uawwItHLwga4cRDKCp
Ly5yh7iJ18Lo6zD74bJczq1LDuEkEKPn4wvHpxRmLI/Kq3AMp6fItP52wqaVFEOejJEFvxrFLslo
Gc7fhIALmof2Bu1XHqaaiRjddhxltQmbYssIFqoEOFH7tFBlkBwsTXTNvyl8W9CfljM1OP3WpDX6
S+AjS9vfwTqiflQNmY55wXIHngnLBImsOMlOQoF6veQdhRJ5rNSK2lJlWF9AvuyXpgMZva3p8u27
kuYf2Nf3WBc9g2JRIoApGFLEPGNzAnPwDHwWOCNC0WOBn+fvq8cRJjz+ZoBql6/9rHmsN2+rMflm
05VM/COM9jf5KkqxHPyp8PR8sP9xJmh1vdMYkMZIR0Ux891405srvzFYkUE4mVdAbMLXE93fuTxZ
eTQ3zc0dSf4CgQHV1lmJBFuB344KsfuPRx20adFNehM473gz1+422qHnfjcZ/chdFZ//+f3+mC7+
WJL9eLzT+Xx/ldiX5EBxvC4baKpgUgOpUxbtTnyUE6cvJZnZnURPfzaxOZ+Pne4vZoEMdWAYu/D8
OTuyHPIJwwsfZKnNyQWiOaJ/SNK3ON3El/66WpeXN3F28/5nQ5Q/eMF+OOzZLMwH1inHEocVA7jT
JE78Bht7V4y7XPfvhQiSf36HzybJP13m6Xy+u8GUx6aUCsdzJ75yujLVHYIbaJtg9/2TQ30YOp49
THAVgYrHp4oeqPGPx4J4xTe1xLGmtE7G9byf0otmtxzmq5fX7NLCn/cUFYOx60uDiL40Wj9cQUNS
Z/NWpluMrP7sXv9c74NoG+P7wecTI8H3/HxslaNAFDAGXUGgvh220/rD3mrzz2/xOTsA99hzgbcH
PtLzsDKfG12WundsKXDd7AZ6UxilhKtT8OFpxPsXPtGz+dj50fyzNygulsAtJRtXZg9gbCvXdQq+
7X6GdpXgRv7jE/3fpveX+Q0W+e+e9mlI9MP85j//o3n70vOfJjgfP/u188UoxgvgkhN4yOkh7ARZ
/Nr5Rp8Y1FphGEagV/w4wYk+wVIHypAT74IhBTnGifw2wSGfQkTNIhYZea2EYfrztzrfD+f7775M
9NXuycGHIQ4PJknIt/3xyxz4Qtw6ENA+j55xdkFPVZ+wwULBELJlfhyLSD3pidlt0aPkHatxeAUy
VpMNjybEybFyMOv4VDIvoMKsuriTu+ijom4KEa0NIgxkRj9qbtRm3isZc/UiwmWAHy+uPtEhod/6
nDNAaooXyXSq3KOSoYhfChUgusn3bJtSaRY3mbhDvvgeH147OuoDkiDtLY8YgkV5adpdN/TyEq16
dB35TXQ5ML+59Aem3myI/nazcOBguKqpjRNN/XDniLhDCbMU1YH3EtMH9N/Lnc9bqbKQY17jeSR/
jlhd79U0E9SHrvza54sY1mMOHnKq6dhcmcLrLzpi1AOWOORSOi176ftIILskivK7Hm4ZazPlxSOk
S+1TXRr3q27zOU/caJm/FL0GSFVjflXXzD32vZCPdWArlOiiaC9QPYs19L7D+yI8tGTCYtAW+qW9
0jP4kinqgyAtipN8CJsL0o2qXM93qlR5nKKhbptt4KgJAyRMzmGqJ0e9iSbJn2uMzVadDq2btJJ2
+HWJDgKVI3nnCxyGkzpw4417ajiRgiZveCHpDSpDhBg4Q/ktl47IorEod4WECMzTkc+TdjLNQ5ub
4AIsl/mm0aPz6EaFdxkVzHkmfWCuitY1eIx48GuLQatMxiCGt8s8jsGT8vuhTtzKFBsuw+kgVVhv
PIzy0s74yJb2e+l1ST+NzabpuvJ5GvtqX86cfGvq2V5aXoH0rkuzahFldVmpaoJpTDzCnHdY8vIo
Kt6CmWDVsC+KftqOmAllZlnCN7yyCEtXkbb7cKRIoxioC6jACLTkLK+Lt6q3+daGUdytQcWHYiRG
vWv1Il6wRUfPI1DwIYk7hz33VePdE9wI/zY2UzdvdTvAZa+uMX1JvHi066mYGS579LtL3jPyGXZT
5MukO3LRlDXmOk2RV5gH1jE+DeY77+UUeZtiMv1DMOBNTPq+rR5I3JjHEHLir5blJQJPrCumLTRD
Jpt8JrYDndoO4ZIIm0wWrE9TisJ/AJM2QigkArDc9ivwBRIjJN7EgE0q7sHuzmrrJbHm4lqHfX+h
2sZkcLXG/AuxAFlelYtICHJPgEm3/vxY+kasZsug0elcJMCOA8Yq0p9vQPtrokQGfLqMkVuAMAWN
m5Ggx1MYaYInZlEMPAKxYpmWBaY/ikdPSKxojkVUTe/F7E9b7pbDsz9207MS1fR1DhS8CMuhLdHv
TkWQlDp035DAJo8t3tmjJw3JiGXhNRYotRcugwnMFA7bxUHnio+o32GeuFxExMmPclnMfmjRr2GA
NSUUePhumqQ4IDqSpV3UNysalu5TwLpZJxgW6wxsj/Jyon1xpywx67bDtD5pRmFTQJvNNqS9n1k3
lm8I9m533tDabJa5e0HUSG7njjk3vSFyBdZ6nmJVc7MSC+BukoPaN6plX2ReuVs5AutJx0KpIy1t
vZem7x/jbp6ztuiDQ71E2iSC1/26sgHbYtAyPBks2+9tUMygiaqQ7VobN3WiO1Nc1kvFDlrXkDLW
M/xL7eCnmL/6axN4iLdQ1dh5W05zdPlD02ICpAM3gTC9f+5cu/hJr0+SaRZPncpmGssH3BQkKExY
jXPllzx1uI+RgXYw/Gw5L4EqjXMPjRiW/21uGCzSgtYd8LLIYFXMsT407awweP3ADfpSx0AEimBF
RYmesBAnjIH1lbjulyiuksAGXjaf4IiuMfalPXWA2aS0uahbBX6R+EAw2nrA3KY/ARvBB8aB6l2s
3NbRz4NbuXyDuqw4uLoGMhKfQBKIr+wGBZvA+O0DRRFxVT0Ok7RZYCK546yDB6GjYXet8zGMs45E
wPb6HAJ9zOdO2r4oWBs3nmTaf6A4svVYirci+jqg2rvVJ7znu8LiD3rPc4oiEoBOwiY39hj2adTR
Zx0J4I26YBNHHAlY24i05ln0dX6bM/kX0s7+6GCoYQIIKTFHAf3k7GAerUXJwnk48S5hNZ7vgIZA
4zD8hWSJc5bw6cJ+ONZZxcpdoD1hjxDyBgTTGj4w/docEGT9p2K3PzqSj5FQiCj5k0LsPEz+X8iN
/qmvQs7Q90c6a5R/l01i8JjQBErp/4Z48txAGHcSwsn4Y3oRgTR0Dk/gJv6UVs2y6/n5j/Kq2UMW
XP/JK3q6qu/qyI/jh1C9A5FAzfETWfh3Fu3Jiuvv8mh/hkBwteGpPUf1HJCf+rd/Q4zkuXXQxwVG
5CQWxdvjsXMq3o9saC99+ZUOvS6P1bedBADzQYjWzx9OLGm3uZsvtlOyQk2dXZjkT+PJMRn76YZH
UI/7iNFywXM8tbjfte//WiLAuTr1l6t3GdpZUNJCTF1+PNq/3+bwpyOeLQ3/ms3hac54fjfRCWHW
6YYQjwIY+PH6/lWHPP8Pj4fWhcF3ALf01Bh+//T+mIO9S0By2GUvEHFu7iFEtomTwv67WN3DFRqM
7DZJ6ntwsuUK5honJdZfI2Wf6bBPdz44YYuEorvEfnMGjvzoSthv6s1fcyX0fl4ocRxc/WnAjE72
fKP592Zbn27w2XoVhcSNT4NnkAX8swf+FzQifwsn+Z/GYAW8AI8BPPn/msB6+FK/fpm/afPtewzk
tx/+CoHEn1zMz0A1BZ5x8hX6B/4RkU/Mwz6BLdnFQs4ioNi/Tv6DT+A8+TGwQhBYAw8Aye/4R/jJ
DfEz/L8AZ4hwDP/v4B/42H58D8AYiVzQYD3wa3Hq0N3/+CE6RC667VS7wthKkhFccTCqUp87zaFR
Yk5GHr4SjR4OfjdLEoDmntZM8cwtqzBdgjZedWPEDhh4vnttsVpc/0goZrFgELCUCL48Oj2qbbCb
pmQKoxaBfDzY0gVtURHSd9fH6M1Ha7XOS9Zso17RHTygwO/hYwFuQPMZjLEyy2M6pFSVNeKZh0NB
JoTPW5SoYV7qSyka9CEzUI2ROCqr+/Jo2upGDuO44xgKHuZAILYO7Nt1S/l0I/wGggfJyKpqMBm3
LWrhzgv6TdkWX5fAj0Ea1EFKGahPS1REWTUubzWZrv2RjBkBIJToHrNYlXOeoql1N5hA2TR0CJr0
bgjXXYsbycrRJDZnX7zO4C8U5wkoc+1FMVTLytcdeEiThfAxJHILyq/aYLiAzn4O2Cp2Wpl5km+L
RS6bgIgmbcPq9GwcWJ5N4EiiWWhXYRdCXA8qUYaZ/LwaG1VvZ8svZjPxo2itAI8uevRaAeagK4L9
0uPJBmLKL2AVInbGwJ6tgWog6RwCACSIPsN546WL/atcg2jo5DVNK0ykbkPaHfqoQkeuCxccWNIm
Ic1BMi0xOeRMFSs0qvOmy73bKmZv5QRuHkyZXMz7F+Q16W7ZaEnfFu4P9y5ovpeRAfOMFvYKVtTL
irQ9ysR28Fd+BZ1I75ePkGw7ewfvxZrzEEp+h13lHmiwcTWs6eSW+OfpgzuPxzCcwJCt7X3OhQNz
8ZjDoZe/e74EiD838FkoECOaeW0JKxtvxn8ZjKvrqQQhNPbKlOHsN6MeXqYItIBBN2aNofeXoGfy
riJtnEbYMZHfDv+YRYLpzMxCr+GROW47rsrUzfV951eQWnhVxqKGbIRmL5JZ0Egqkga+I9dd4Xor
petuNSI6aM/z2VlrX/mbXuZ2w7z53vCWgZkMwdFctbDYcOwO19gmoLjniZ6caO93Xp71IxsSsAqv
7VhNWe2DMIMNNl0GEEJrM7+eSAgpzJ/jlRVjnlW9fAEnts1UUR+nuML4X7gr+FxH0N4CfsOwBcQa
5R+9ZShAB+7ynSjmMm1oeY9hqsTTBltUdTxclTWMt91QeGmHm5uHFU0wXxYgXNAxtW4PH+aRXhZt
QMDA6+qkaPLnueq/dbkYkxGYV8ZjpS/qkMDSY3Zv+ooCd8DP0Ew731g+wQCoqfmdU87TunfcrJ6q
NK8icbC9wEQUhO0Vzije+sHoZpZ2x1pJJwXHL17zNr/LWbuXXl/el34bHtATD2AKL/UK5qVDUkWx
uELHewXsRaTBrI9a+DfI6Hxi5bwRw9IkFV8OtZq2ngpe+ha86Ek0cVKP/RrhFN+oXG49v/uagzLb
j+Kd1vwaT8WkTC1OBo0eTWEl+axUvi7yhWUoWKcMhmRjGhq2qnpIckcOfLATM0nlLJcEICFJ+sXh
u4EELK0hMwQia2BKrMY3Mna33ABfAQz7QsERzgqK0F3AIiUc/K27jqMeTPRh3ivpwcW4Wj7Dt/Ub
eFZdEo7dvGfDUB7LckRsJ5fsAkxZpNl3pkv73CmRC4zFCdP1RzoFI5bZutxI65UQ8ICMYgV7jqfW
S6NR308NGPmwFEGITtCBFDb1Hc4pgp/YQKYEZEd55XftlR95n23XPXhWXVkV8acgxsASPM97Obqn
ubeS4AlXVebB2mojltK50I28aUlDkskImVr4xqVj5NeJ39syjZoR86GpcjadieWGMONtB1buwgLy
CeGq/hgu4xdXjNhQIovoCs2nZ+sFjyZwYVZRs2qlFnMvVell4NA8xDaGqqK0cMt15aWYfbnuNbDR
DnS2bcO1B/o6BTGomqar3ov3XAIyDYPqizdMwToe3CIrGLjbbKbf5hjI3jQSuLwNy7xxT48DRHZz
11fh9TITmeKuDEnYlmI7Tz1WcJ6LtMwrdVHTwaZTYWkqotAHEozlg8IofltFll8tcW0Sp15iYOyM
ZlhP7YEzHwTuWA+HLhrinSiraTv7ud5QKzW+xCi4qMrukZVeBZtWO8Ong7WQuy0eFISNbo/YxZdt
G6hw72pGHoiHbSJbOjGaTHEFD+zIhG/IMZoy1BrqKgKMPVYplspJvjk57Vrs8gsB6uLXEI8AbwJY
ihVD18GxM7QmiTV1QC5RSluVefAsIyufRGHKXelfW4/o/dxq2HstPHwHr77PkA3Yg6Qm1WvXAQJt
h4Fea1dhzFt5dMycDmvHFNt3X3Y3RA8EbB4adlESReUxqKoW4oBSt/CxYWLYdNi8h6STdEFwRlOC
PtFxmqjR6jQeZrh8BeS2ixyTyXn5xSflb1W0/38qt1ADAiBCEfhf173XX8CkPCt5f/nNryWvD3EW
5lpxwAhMpjDu/q3qDTEQpMRD2coidJuYCP5e9ULthTiaGPRYVLgeZF/o6H+b+kHvFQQhQ7xa9Ivi
6+9UvTDUOqt6YeobAOGLYw/FtBueR5VIMuUeYFZkJMSL3Hh+kUNb4gWGpvNgR0wEGNiKsCFgmaq6
aO0FYtNPLv7E1dOm6qTOiGOmVWEducrHtgWPy6obsDOjPZmjak2X2cBjommXmygGYa+f+4uWCXML
JZFMw0H7Ygu0vsEyCrgflnsSSogReiJIY0t6CEt9y6roBd/mZxV36r1nnXgHJuPuggEwKOOh97WK
2vZpnkZ7WRgPIczCdNFTB1u9NuncKh8SWYEhBPVavfUgA4FEs4UyI3E5GGRJ30zaX5Vxo49OSLxN
5HjYA1qsAFudg8CusdOuiVDIVyAE3ISlmA5LjNW5QTzyZWAns1rooK/Bu9TwmArJgnGfE4Q3rq29
r70PSURUOGY35FX16jiNf9dNS/65iIOhWdVlHDRYBxos4zM+X3zErXNVoVp7wTQThK6ma5ZVEDvs
HtuCqkGPJO4eDgRBRkRQXGiogEDk1fNwmEvlbMdOT49LtSwkKRcfgldCev1kButdYpc47VwWT6Me
3eqO2TmWGWuJzKS0MwIqwK4Ch2mQ2HRE7plX7A3jM2ztJ/yicKFsjS1D3Aqp+KpefI0NN4cpVVr0
NkY1JmrUISSq2jRQC30NwCTuk0i48ZoMdY3ULp5DB5yXodmBRsm20At0963bztfA98wBFlfqXfoW
+3u19PY2sAVgD2deHow/8a0tigDjPxIUYGyObbgKGtJucnCGMU4COWgrVe+YS7zI4QY5WqjXYUrK
RdJpCd/gyS9gNVh2IyFpj+3ms40t1FL5vPAHzHPnrzBkQZoxs+12KtCU9S6lRUamRj2LWOcPE8Dk
lewL9lkuIr+ALMg+BM5iv7hgEOvUj53xeuoce6gaNAYJJtDBfRDm477wDPaRroqKC5QAw9Xszkj+
gQoSs0wFN4nPsKVw6nRoB7GsmjZqcHuD8MskZxjquwHLr5hq8ISHisGNRtD4YhJzoTAmXsQKFHHv
PWKDA5FiqYM+zZm19+Tkt4L6GM6OVUj3PPbUQx1ajhYMNmElnCKks7HM0guJbQSsxtArvnk5xkjB
4DfHMK7lZU9mvtauI57iEM0TKDv6UsAHPJtHXh6wokmVMF3pCFpg6JWSMlDk1cvz/CqvcrA4Q3+S
aAlAij2AqqIX5AK0xqzmjgdTqj2myzSfefxmWJyrVGDemDEHlM8gr91X3foiTJqo6F5Dpw13bU3U
Woq5P0Ru0V7ytuS3kCI51zMm5nccMfDrgvj10Rmm/NKfHLVtOd4TaJxCTK996mFalGvm2ISLoXwa
uEQJH5o2tEkfnxiOmH3rQ1VR7xWMVTQAlOb1desJ/sUsdf+MlEv3faz66gmZZOY95gXBSNFVKGcI
d3x4n3p8vAHqYR7rqqmfTadztQ5MbV5AXJ9E0obLfDWV1L2KVecco27pnjtNxAZuTs0WorZoTbUZ
Dj5vilVbz87DaUm6iYmg1zO4ti+m6b1sKpm5tdqwm7HJdZ7i78qvaL715ehTccBIu1hVi4DmPmpK
eonMOv1Ki3xeLZGhz8a35XMHfuQjtGXqAUsnlAEF2vlMWscD93Qu7dFgXnvv5TT4zLUbbJ02Nrux
gnuKFaR51f4Qn8raGF1mGaB8rmqk3RuS1zvXE/JNVyXdj3XfrvJqkVsBYrJITKhOjE8v9kt00DK+
IxE4FmBYgCTuLS0I45hNQlH3QSN3HdBN4NIyzjtmvXyvhqm64R0aCWP8RWZkJjPdtrJwPwNmKDYt
c2EeU6gOXQdY7OUHoR2SWJDb/RPPffZt8BQQXh9nyC72BRtnyGxt72AKDtrHjZFxua/QAmL5GmML
r9e8YRgRqvy/USX9D8T9wAdCVfJP6h9spOd6n19+82v9E3/yXEKB7kFQ8wPm50K1E3kE8B3E6z+q
ffxPBCigF4OdQ4DvYfb4e/XDPtEQAB2wPvQDFHXT31Ktg41xVv3gtGIvPjEAfSTVRucm80UxaIBV
LuaanTYUyb5TQS3KbwGeRXaaSattt1B0jTx02INH53w/w3h2M7vdMl34QzjA3oIuFC9z003Htg2Q
q9vTIb/vZVUea2612koRY5UglTNsJQxdq7XHmftKh9ZbwDOf5y85oi+HdIAR8IM+NXpTxMs2m63C
Nh55A/CkLlj6dIjKcEqI7po75ZXLN2gxIP+hiNP46mPhAe5mR9iDjmq4gJw3WkdOM1x6MfFXUKHo
NIrC6Fh5JdlVbdPc1nzykcFrx7TtgO9ALcDZjNYuh8UbeNo7p5Tluwoh9+hhMoSPfh7kO+OYC2FN
HaOruAn1u8Hu+s6FINvZ4/N7KAaoWuKaXISLW4zJAAULsDJPdpcNMsWitG2j4HaUSxVmXR7kVwT5
3HXmd87wWFWquJ8Y4EoxMCGzHFLb27kS4V65NL9klQ6/gOhEgHuyfs/Bi3lgZQtZQYXnu6rqontu
gPBuPV36QCxA6wW22NSXsomj57bD1ul5aE2r3qvqFPCj4VAsW+zjI502nor5sSLgNqW8J/S5rbzl
QWhPgOKu4jpIOjAAgI1GJ2gOFIA7D5TZnc1btKm84uHnIp8gy3LVPMTZmKMjxvpcMpLwbkQGrkFZ
mJB6HkBli8rmEntiCK3/7Ne3HKKs1EHDfNWOUbnXPgwJHIq1yNdR+xk4dZ66ICiN+OvOJlUQV29t
gTtFoaNwV/1gxd5qNj2A886QZ6gKe0H7gdIs7C1YVaHxYPGGmK76q5AUJKAw9k7KZ6B9EOlaAb1Q
LtWxGKFTTduq6XpwGdwplU0e3JT9tKTMX0bwdJoWXLKoyDD/wxaO4Mw1qlKApc4YImuiV3xfmOZk
EkDKlSoqJEzHznLFWketIy0VXBvwmhyhRiE7J3L7DPVXeeXKk7oc6rc2meHavIdDgwuZUEmLrWyC
IJv5UuUJ6SBa1wW2++RkhmwSQqcmXRrZbwGLAxQFuSm66mbDKT4i27yMbVBnSrmxXkcSUqYu+OKp
aOsU5PPiBeOtWGYFwb0o9ov19gpDzusK/3LSMUgCk9lAyO7A+WRdIx1769eVU6yLxe+vLSCIjFUx
VPlEBQV02U4cJLMzWrsxdVRsKrzaYELmI1BfR8nNrEyd6SImV53jTAfR+MOhHSf33TiduBVQNV5Z
u0z3MVmClQXB+97xJutfoB9CHCteVLPl7Ywg9MH4V4M7jrfI5hN3fihRuM151+wQyNbOiShKCeVR
PEErVXuKpTPcqI8VrFheqHUCPPWRu2NKbAiy0OjSF39CAEIyymHAEhTb3IMsvJ/6dBooiiOYuzsH
63V4t1A4+qsAXqv3/dxVcxZ2fngweRBnQK6n6Q0ERKYRxNQ7AXTOCD45EdZ1JdNIL+Mdk0vxVGBu
D5kwh7Z94uO68QZ/TBzHsiOFHSnMBowCx0hUI9Ycxw3KjSuEQOxHUMb7AJxUnkwuvtSjaUgs10Ci
vHpF8H3nB2Cj7NnOi4+Iq06FyPpasPYmeSWweqM+JV/14OJ9XLAsOxBJyfg+ABdx59fw0BDUDxYQ
EAN5Cz5Nc+SwDFeJgadasV4CD2WuI2i7psrab3JBBY33bA608xqGdTO+f7dvXv8ybfxeU3JODwe/
Bik7ISafNAA9nHxMib+b4Rd/5DxfYbYL53mkPyE+8B92xf8L3PwfADcgWP9T4GZvmv/8v80ZcvPL
j36tXCArBiwCJTJGGNArn4jXv/K12aeTyjcOwcKiMF0+MQh+nVe6mGUGmEXCmh0PM/JO9dNvyI33
CRRu/Irhhcewk7G/g9z8wlP6bm5NGQx9UAKBxOTjv3C0H+eVZV6WcPgC47mEuA5uLXrT+It7V9QD
cJBS+Zih5N7wgKCGbpNrkl9CEGAKmGLBMyvzAz1/JrSHbNOQagPm+fTW6r57ghELuxGOK68ap47v
nRa7NKu7eIf4mSXzLGa0aYGYkSH1gUp+Ax9UYgaGge9Ksnp4poECeN8IU2/DKaKHXA8sCUSOpix0
IHzoGPZdUwJvgnNv9VDRrnoFx09kOafyWNpJXaPH6Y4QWQ5fRz+ftjX8BJwMvoosYR+9XjjC3mZx
dOIAeQLWPqqMwgnrGhuRvhiGDgPOIiyLne/n4avvAkpxea2ebDTrJvU6H+PHVqCXbU0DZvY0a3MJ
6nv0ZAnojWB3tl/jqSneaKTajAZFnka1Gg4K2eBXSznx1MSAWUk+dyk6enYYp75/M3wWRw3ra/i+
LPkjBdyw8iIUcbo13hOEsywbm8ABrZrwi74EHLQMlZsJ5syQupgGXhREFNc5vPhulCPAfnMWcYHg
hnrNeOutmI9uMxRyuRF51X4Jiik+9SlwXMBafe0vgZM649ikQsFRcOg7cRmNsTr0ENpcLQ3qIx8H
uQD7VN51/4+98+iNXEnT9V8Z3D0PSAbtNpk+lSnvakOoJBVNkEFvgr9+nqyexpypAfqilxe4m0J3
nz4lKUWGec3zlW1x8ZzWOs+5W37NLTH+skvpPIahDF4z4pp4Z3PhMOlcB+9XBvZXU3jWKcltE8hZ
N9ccZaT9OJslKJPQSvFZy7z4pDCQl/vakMNbYwmu3qaB1xuFwYh4JVNw1paflqcs8CRSi55/BmNn
3jq6VHod+i2zt2MlbpTV6LuOD/C1tJ35K8gLmpdqsLNk7XReL7iL1vNzHtiGxyUcv32kMflQTLO4
2HKCkkMp/uiHlXFuMUZOdtB1e5k3GGyBHn4KTMZjZ8TTfQuOgxKZG5Q/nFwbYmUxtOLRMVLmnifJ
6DPet2zrZJ93RZMdfANRbYelk8gVhJx845TKeDHKOH7owgRv1ZR8p4eATP+T55VQdlHFuPrbEy35
bFzExgmpiJsd2KLcuEavUwqaROZTfKixn7I7zRX1NTZTL9x4XTJs5eTXWTTMy7IbzKT4Kpaqewgz
5V1oV3ifTecN5zJR6TvE+fFS6Mx11p3UlgGtKKZH3OMjrAY719kuZdz3Q1MuXrAamId7a+pZ3lU6
8Z7zuM3hpzdxe+sYVX2J08HYSsutPhouaNeSuutEoZiyaYXqUky7ljsIc1kXdzyLzg73nWqWacUK
CPcmkbWPb2Zr75cy8+a2cLWW2zmAcVUMrflAenh5cYJx/gpzN8RPm5ZiY4a5BrVArEAuwAawUcyd
YQ/zueoZeYxS1uvqpvaHftdXXf5N+juvtkoHsLisfnLgCKEWkZGgqxKurKwby2giz+5GuB+UmKUR
J5v4Kluq3wqm+K1mOnBn3tnG809m98QMl8dxN6m+c52L3Hbgj9/aaOc21kOGgT5xxsP2G68yqnUV
VOfMAb/dwWzhBPFbcr2Kr0vnxjeceHx3hYWWnKyrTDu4rUXegETCymoW7yn7rehCQYiB4Wj1o7kK
vrNdov3inNVvYwasaTXC90vBlhXZD54uB5XLzn+GVxnZBK+zl3aWfRUkae4zP0NvDhFp0nVaTz7j
pRCkfcg6Z6LuzD4xpfWUdtjANLXtbXsVs9urrF04WbBnCBda9zL39k5eBfAiRFsBEWERMEjs5MqM
dG1cYddF2OdEvGyrvsjoE4xzR8z8KrM7wMA4TJGaPncgM95SMea86WaPGlULhjcWo7gJU6sMVhk3
Mw5+zVm5u4zIxUPA9KBDNtOaXoWxW5yWdIQOFxYVboDhGTajTEujiGgRDw8TSe9TMLTvUoT6npcX
HVty7N2WV6tBNuWVwcx3WTVFueloumyKqzlhidz91cDa2jN83tvZzZR9+zkNgTbftW4If+ZqbbTT
gIz32+9A8phN5uKkpF3afGl3k+/lD4ZrlMfmt0ZEoR+9aLxKR/DtHXBjVz3JCXzYactVZuJDLW7p
iBivi47Tc5yB7GqG2f+VMav5liYGZAZ/aWhZLEkL6q4Ld6xS1sXKg/FkzKzCFH6ukIewluJom0u9
1VcGRF+k7i82NVB6ZlG9l2mSbwxpTdt5ct2f/dAWe4iyEjfFFZ9jLLpoiaV9pD8gUTc9tESVFbt4
nup38vHNJxeu6pQXdXA3U9M+z0mjb2c1gwuFBWCtxyZYDr3DQppJq70f+9J+sa5AjLI03VPQD+a2
uuIyCuPqnrOaQdIoO+4xfIIs2UECF2XtOXU/bKwrgoNb7NWqzYsEZhfO/ppA4LyuQYPshjCbb6sr
x6O4Ej1EHVssgsNyMEbPv69E6h0tNZlsivH0Pf/mgmTCuhl+w0LEbOX7xcua2/TKEoHiJS+53/k4
F4P3U12ZI2V9xY+Iumyi+sokaYRfPPi+yh+zHHdLGlLelLNLrmpxlP1QJ7O+ZZRHePF/U09aE/YT
d/hFYgk3VzJK1RvBVUMOuyPrQ7s1f0NUPCP5nNuUC8uc2IRuSqOrHtUobUCCatEPOaCqE6Sy9h8k
2/9/lP8//0XPRAD8FyIkdbW/n+T/+9/5r6O8F/wFgdMJaDKQ8vyH1vjPozxmqsUG5PsejUeO0H+L
HlriLyiWCJQOZ/WQR+fvJqz/F1qiTTCRagT5SOffih4S1P4jaIuoiUjKvcUxuVnQN/8jaNvbwgPt
5tSbVmEwEmRCoMj6TP2YnLp7WDqPPk6eNbt0TvIIJMt0M0yTjwFRFcQHG6SdjKOtNyVRWTlLu4e8
X99VeCg/TGYJkSSx/fYMDYPGVl9MC6yRvBuv22NYvIFl1GtDBQZKnTKIiNWxsmmBDg2H3da01NpE
titWcW8j4wSZO+8lyQleWFIJ1KueLAn5EaBe0a5s5qbvAnsREGmKcp2hAD8LkVbbkFrlfTdN+muc
cVHTYXYjIoj2xW81fZLeBaQ4AsZQnH3SlTmk9kYvo1ovzEJaSX6IbWoNl16w0JXjTVhaeWS4HQDl
3HyVaKarws/FxrBmuHTIlEV1GjjPCLD8q+QKbJFOf18I8EpTbDLnoPGLx2tSLQqXGvE/depINw6i
g+28pwPVSD8NjRNgTBHlgZy3TlFcYBp9+n0JcKnJyfF41xIO98LbzqqsKNQm0/2CfqurxqPsRRwJ
V/tQjMxz1no2V6osPxZp7aymoWc/6GFV6aZaVSXpt4aJ8tZ0S2EvJQq67Gaj3BU5wL6WVuEms5HH
MlPzEXOu9KurPs3A3JVOfX4cM79t/eW9wfGKEEHIMU0uSFAnOZVAWfDgFiaEcTr8mcag2au2K9ZW
7F66Wd5zQbsMzXIeOvltAiCKdAgUpJb6lUl1851ZLd9cDlyEk/GZEbrPVmncNQUnt9gloIfdKzem
4UAo7YPP2aVmKgwygP443NntdXDOMJBEwRlaZYs0HovEzt6szJm3cyH9l0FmAKOS/pEbVrde2vRN
Zd17Y/dvKO3ddlLlLyaeXOa0fUADblYuWtG6bRZjdT0/c2glnbtf7GDaqCmh6LaoHAdzKh+yMrxD
NHq0uLxMVzBJmo4E1MqUY10Z5JE9szPGLrv11HljpGOcVgqpzWoEBLPtg/qxJme790SpI77QW2hc
O2lx9pOB4C5avgDXnvlmH4VF2XZrmLUAqImMRVDFEgx7/PrUqhaiCDMpp8rqo1lOJJrMgO6ySrMb
es3jJdZJuhllWT9SG8z2Zd/og0ga88CJfVoXDJBzu/S9wk49ashboKwqb98znKEZu8+lnr3z0ntP
0ucVDZvqLnGW8KYa8B464FeEFK/12EavhrjaWIpzwph9G25vRfMkfhD5L2DP2hzTRrmLjYEEaofs
J+hTk4Cbik1bD8TwZAbOiityp/2cQ4aFvoa5G3nkHi6GQ7HW7+ONN5ZXx9SFKjtRyMvHKuIOU79A
lOpw/HKCS0pk7yHQmVc5G9aWGAZGi0HQem1Wwj1VngqiagEGFKt+fHIbstHrQqbVNZlcU4MwfO/d
lsZwA/nTPXHzdbZZ6HcIFySSKR2SgxxV9qgF/rEOvq00eDFE8Gj0mlgWjsyJVPNdUZQkhNMu37Zj
812QDVgLY+Zak6Feqj5n/reatoIAGeGpMF6LrPTXym/L9SiS21xRQPZpSB6bLP404+41q30gqMPw
pafm12h39LuqKaEdWcNzqMP8zJGn3FgxFCDpQno3kFjr0YSPpLJmazZp/hqoYtgOfY2YbLO+88W4
ujtudeHq/+qn6CysUkXEo6cQeC1AofO4cjUWxZjwzInZwwfvXLzbQlOYNGYOKWGLC1zqRa4BLU5R
N7icgwMJhGbwxCrN4/KMKRSuvDKZftnKGI6lGO31XPbMkB70tzfIkxHKOyXNeBWn7nfSGeOGuRxi
3QZMw9QZD801Utt7zHKsDBrKuaSLPbruO3MzK0x39J4RngExZusupslJ5APLaKZfv53m8HmqWSyK
8dFctLHjUar3bT0DMOusAqOcS2ffe5gwdo6wDhQUx/25Mv1hVRjVKY6rfj1UIIZJB8MhF91pyvVp
cPQJqtIpR5RfE4/4UXCnApREMEFeGbCW4Y9worqzoAa/ddp0Xju1CtfJXH8HystXNvnBjGrzqua6
tHK4aqwcv6fyXTZH2yZ+QZABQnBHWqjN8vtK5s9VmZ6zYqY43Ab+KvRYJotgOKAchVEVW7eFPTwv
jn+Hct1tlhRIUmtkT0zJ3gaWuFXGfJ7K4BKEBh34jlyflSeUHsPxg9BUDd0AL6S+JoOd6VRiSkeU
1+nPVsRQucw5EUXiF5BiH36V32O+3xAYo5pqJdd1MSHabufHMBHYR8tDqxPFOzg+OMRMo7ztaeOy
WUaxKRVvDxo4ZuGHKuXF6gTgBKxAKcStWZQfTjp+hcCs1+SfATPX7lk2CPbB0DUR3N2P0U7eA8U0
2wUVsp+XF6W4VYXWPhakg1AoAPNcO7bd+KAC+T1ivxlD+gHCCsIV15prmHEI+6+FHPVutmguN039
PlVLd0tO5krBy1+Rq3Jw1PAhtIrzm0qwNtdpo84p5/tNMbnWDcf1fBtgU53m0dUnAYLjNpSjv6GX
b3MMnx2XJLJ/VkIbOGYGO5KTtS6jkK9Ol1Kp9dOyxnJN/+CzI3n5Ajjuwcp5J622rMgeZD0XQp3e
OgPtflr0GC69vCcsXtPj7r7qkf+rUeGOQFBWG1eyzrZGp8l0W/IO7yE/sV/7dDKKF98CYSWE2e2Q
Q+RlnBr/KAGBHSs9yL1XhvXe1qP1TbC8WIf9QOIW/MTeLzPS3hiPKzwPtQmn7Klu5m0gYzaqaVuC
ijsnWS648nW/2gwTJFewtMKJTr/208/WnOC4eYGz61UYYirHb63nPkA920D7+iFKdUPP/oV6yH0x
pkRvE+OtdaoHFxeHBzs4eNK7rXT2aYVkAkM33geTd4hjMhZW7azqgYjteI07AY+05/5VLGEfNRn9
kLKAS5VaCGzoqzeul5Onie/JPu+WgV9Oq7IdEsktrhdZElxQQbhl22apSUlBfUIjSCKztoIV6a56
3eeq3jh2wtKb5G9kdAcof2CFe2GIYzsvEATcVq91XPl816xVDdiAciz1OlXl1nSa+3RWb8M4OMjP
9Vl2+ZHPkw8rdjSul3qbRnTWcSh/CMvdhZ0mXEawGzMyXzZTHW5d9lI1z3ddF1trf3Tvsrxkdkfg
fxX+cEwC5welA0KOaowMZemVLJZzPqLDqFTsgzEgfRPu3XR+X+rpKKz0nXLj02IbNYHD5GL7ydoF
Frmy4+RkQEXXqvoUDAtnxE916ScAupxIJ67ZGuE1mBVaV0cSvmUhcW7bNtyRFCJo7fAPjOm29ax8
VcKQu34vh9hYwiju5nd3rr9Sru+EjEOSfVj7xhQzfEY5d14T7zC9tyVnsJvEbX7N/ejwvpe3UGCG
VaPTOy9T+wak5DItD/1I+I0D9GssplcLhIkvy4Mj5hvLmb+7IN0tbXtcPHWfaXVDuMwl9R3f5NK4
BMmwYzdcgwRP1xW4/xXBvWZV2fYz4t42VfJU5e0H15tupSvPOmqkbC4mCH4Dthxu8QR9HzzEgfAG
tD23yNdIMpuuhL0cLOS4y7i/y5NxVxX5W+2LW+mHp9p3L6ZNjrBm22AnHtxXRBe5ykA1rAtCrtve
d0eUD6QAVXnkw+qKNxshGF9QN7/8jrW1mdUr8hd9EGXjkYxIHXXyFHv6leed05HtzgeRFuQxiycj
X+JL2qa3pmvaWxNA6GqW1rxBrkpX7mSc59r1ruIZQ5hDdrQw92jFlB3HVfs9rcIq6o3JWU11EW5r
3RZ8ftYH/yXeszQSKyAQn4cm3kT/PvcoyZ3FM+931pODsb6Zp7DlfYKck0OYXiODnvhnrx2zGqKs
9B4E5/KIdOG9Ac7ECPP8wWr8CBH5JmMxXwdt8i35ZJgvQFLXC3uG5MrmWEqmA7GDr2tpLbe8J0RG
tfUiRea81KacgKEmc0ST7ytN6jiaDY63iR8+9221q/L4sZX9nkeV/GNWc52cp3K92CPHhAYieFpZ
Vx4/XJRkFLdDLDla9ImxSiyHETZx9uC0pVr3nIaWZT7mIihxydM8GjTLOejYH6MFmTKEd7Pxq/Di
Kf/b7qnPcb7NgMfUN4XT35lQWDlRcSrCUDn2pveZhe5DLopu3ZY2h+HJ2btBW0fMWT5bInngrHon
s+DeUDZdr8VVlxFoftT7xP6o71FJs4q3snTPo3YGTqh+sNGd322vSUOA73q/8Lyt2qVZLnYW6Btm
AOmbmVoMPToOSNY8j19ggesHi6zBI5tWeshUaW1bOEwboxb8kQgef4lqyIm8P2k6F1wmHP3kyyRw
N9AAGn9VcXHZlonh74aGbsgwAPSm/gDALkqrB2m8Jk4e73szT24716yeA+pAXZSZJPaSRilrVZSD
eAH1xC4pnO4g/FgceKKsR39Kqr1MpHyixkbrKuOXNhVwMACbcmBq626Nkv6MAFudl9nJbsowH3eO
re+F4p1o3Ca9oTboPHAg/TJj96XIZP3DG6j+eaL5SoX1EXgjF2ALpoUKcNrjYt/G5pPRtDzVdvGZ
9fTO8r7/7I10V+nxwYAEtMq0Pk8yLKIi5VqamMYNzt1dDlOoNWOxSozpxRzyi545jrh99xSM5kvs
j9kmjeNvqcUlzuYOC0u8AHnaacN4VHVL+lyYgFddFZn9/FmE40+V1/Uq7dO9YdhPmVS3ZjuyBVXJ
g7ao4iRwYkwmWG3MBUInAfEg6spyzz2J6aOWrTZ2TE8GcP145pLIpT00OXSWyBKjtBjR4RYpdsIy
5nKTJuH0K49TufW1vZe1fV/YjX9y05b90WaMwKnIuRm4ohf7zCmagzfU2ftsLeWRBFuwcsyaBEbh
kOfSuFcwDcnoQpHHY+l7orW+wWbZ3nTSIUhpg+1qLb/ZVa3DKb+Z+rVHCHidkWFnl1T4jl4T7tBM
2bRM31rHRYezIoLXxWdKmg6rcVtjuO7y3mvBqjKFxaMmua4riV5jd/15oVi2cdUUQgHCQCYf3sdb
0Jw2sJulvFRVH7CCG+7GnTggmSo12LwRmBa7ApDv0pQldpJd5KRvi8z7IGTOu14W5hMpXqBUVoZy
YlbOhnETLaGm/OCWqX3DJwb4txuZV2e19cqCVrURbfCdNB5nFSpeXPgFYfW5h8BPMLaz1m0oxT3G
lx1N3MsKFn2fStSiueA7dIoQF+QpWYaEEl2d9nfaZp2i4apuLFT4oeYwt2pydfET/oNXdIrGgFXs
OxHK1zYppo2Zg5rF9GOeBvWE0P65xEH1jmVeHsOlmiML1OwBAOpIS7CZrUuTpcZhyca8uypWBnGi
2j7A1HEfhMdMB7eeYScCrLmTcczSGDOKZc/huXkOjapXkRNb+t6ENfw8CNVuYNQY+8TjpNa1Mlln
ZR/e50IXp5ZzyNkdUuPBbEJma/j8rBmZtX0QF8wQqdzuhfOYOji1HT+AIY23Ji07GFLXq4JUy3qu
mBA7mfzyGs2DaMjSQ8wxnF1cGm/ZwgRokFvbJaQQnXV2c0ndiME9SxSykGwHdsxINowQxPFLH8E/
JwdeqmadVo2k87ZMOB/oWpJpEhvcJep3xcLveVA8d7hrUeOM7Ddd3O/SJJNHk6zmunXH5Cf8HOeg
zE5sg9KAtM4AQQJBmoHqVst6VIxOpMAnR3jWJMWoOJ6gmNfbhWha5LhzswkqT+PUOumByVfzs5Jp
vW7HJdsVNIk3GWjFhyzl7xusooWuLECvpVYD30oYd4XndOuAaiI6Y4eHq0rnkExTdtOa6fCOows4
3R1iDCp7jowykOtmtIP1lf8WqS5L7+C9lXxMdbnn/tFHReMC3UrYQjj6cA3ECwwaRNPlitfaEBkY
NGqpzyo8RHJEqjxw+2zWTtr5e7Reg29SLZdkSmgTe/Z8Dxzee+qhsX9nsTm8gvqwd1MSKLYfE73U
ghKccHIt5h2ykboQFQP2zFZ76tNOn4ySZ6kGSP3R0BYuVyzr3gUbx/8QfoPA1AROx/ZfiHPRwJuf
81RChu10igtSmv2nG0vjZGsDa3XpRbKZsjBDbjMasF520dy5FHDeJjhr3M8wdc+0Ud1TP3kx00aU
hvbk+1TvtBd+j7bu2T1JhkAja0POzV44cGFLKst7JftmbmYzvBtdWX+ZYTvtzHI0qXg7ujkODFd5
UB30L8+rKQUWjbUZscyZI11f0WJeLOGXOzO/78QID3Ho+98l++0lcdD3qlIG+44kIoa54PWnyfXm
QE7bMzZnfCdKPP+YEX1/cvUpDhk9y910ZZf75Rgfcpb6+yEc7J9JXKX7NAB/ji5CrqEbp49CDfkP
j49568+okTQlHHPlJ1l/nuicbAXg7xunQCAh1gxsW+q++sEnjLk8z1a8KQVtlRXDmphg5FTijfCQ
vFRhs/zo+C3dOTh1x8af6iORFnUMlE8okFMCvxTPro9eJik+x5zJ8bvp0RgUKe11y5q7R19sWOb6
8J0ybUcPmcvrpo777tbTRr0bJz1dYsjdh1yM/jbwO/sYiHr4GCrbBI7o1fDqMqh1l3hYCFigdxU0
gjJnumFOQfYLh41vRMRdR03IxTMNU+YTTO3oPCEcqJ89TvnOSezyNLEQEsOpnF+c3M12m80Bl5hK
9M57T7PhnTVP3c7GYuyFpa2bnL3mOIuQe36Z1oqJPl2GXEXsqGc2mM84g5VnddnNUnTzWbfV8LFo
149qDQ1gxSvXGgi88/BVTI7DmMG5uAGcyDUzV0nyIShaPLmLmvTK7JZmXwgxHERdM13IQBYQQVB/
ZEvX2itGDyEBA/FPzjF8jMeyQfLJOhph6zB1kpdqacyWIy8fsnntSuEStRDQOuO8hMty67H9f5lz
bj0XaAP8dlo5fgZm472GARQb8tgYtBozfFfzVL6EjO051ikBdDxty9kZvOWfqmIyGdWP/Kkd3f7R
z+pq09XKuVX1FHx6AWU0u1VXmauyx69G1FEbMNhpGZ94p/pt7seoJqV3NIdaHRp/EJjWfnuQCWfB
1ZwKhAQ52BvTjXE1Cry2bZzSkoY/F3MAsDi9kwBnKWsLBGnbogZPzawIOSaNVL92dKCxoJupoR2n
4pfCFkMkXLrvgkbJuu+bEr+coQtcSEsG/PTFDb0VasMjW6lVZ+4jSMHl0stqXltWn588EdSH3M/z
C5FQczuCJaXGhNPAmSFgvE/JDdrm3guOLsh3uZqH4+AKjstFihIQ+04f5dZc7ZpOxVu3kPol4GmF
7SgnIv9DzNhdZbX9m10x8m5JuY1mEn8NNoiJ1NGXOlWr1PSM1yY1i4MFd/ARHoD7ZmNknzibMm6I
YV/bvpP9REl64Mo+oMbfklLgO6uz2PKiaXazV9l6yRXSXzJ/4G826d3/zpz+wen67TleDUc6nyQd
/T9naOazMtBJdb7pY4sulAcb8FqbNoPo3/46oFUCvp5pM4ww+IOvk/YZm1idyA0lNXJQsVgu3DXD
/wt27A+E0PWnwT4lrCnQOmEI/eGgVmEvA5laNN7TTn3E1jRELeWKy0h07XXWTfb8r3+qP5sjZHds
aEE2njLNFufPr9f3w5T2k5FvUHifqSFsWRHXjoGm+q+/zv/6uVz+emECIxSOxQ/2R8qzm1zKMHXI
sCn6mfBeU9oD1bzcjwkg1FlIxtn96y94/XX8LVYaMPmGyTzmNYeMZ+6G12/ob0lkk6rkoEUngevb
9XYKY7aQ1Cuz0wRbxXit3Hi+EQ2QkPvfX/ffSjH8P9iRwvT7l/GE9Xf90fbM+VR99R9f3/+BGPPd
/4/AAgGCf/wl/8wrhH+FjiU8SFQCUu/vfPE/8wr+X4HNYAf++EeSgafyn9Fj8y8iCjYQ89CnGu5D
Nvzv6DEJiGtQmByDEMDHoRz9O9FjtKn/+YyQjA7obQWMXOLx53X742VTfQktOu+yDVRkNe+LmQon
w+a0CeMmkGF7gDrAkDAN6tTYONA3mVUn9DjtFlFz+wyKHkaomfjtcEAdK52IlI7QN+k4cU9um4ZZ
8IES7nU0miUbhhCWTDPKYuVPkSZaiFGDMn7X+Q3NAmaOuQSVxBA3t0nJFn3LWlPSavK0bl4yO25K
9kok2miMZ19sknFshq2NAQlMiexguWazrfFwGwZF3vfQIuqfRmaPKQQi2k4P4zi7w5kJoCz545B6
/dlHsCfop2N8ateURL70YqGTpo3vqIM0yRRtGdZrxOusDppyI5MW2bqeGHezcaasck98azZTpwXn
GNjMPA2/xEDR9yphdUo8907S9tSIyvS+KG283tFS4FSVXXUF8kJrVLjYHChynfv2Gte0vDC6Myku
XR0WzU0hZi5ICTCRYiezTGRb014sdezghixrOMkyClIGne8T0LJ5I89OwOztG4lnQnHL8j5U7M/D
fqyNDpWSlbffZFgsiLRD347JDe2QXm1Hdrov/o1cbcXcq25l1TzKzLBzGZZpEk2HT9R5yS36wGhw
n84sOk029hxjPVKFtkqjClvPKSiRkgVwQP9XNfpuYmSkCrXTACxKc+MtcPHLV2Xe4nGqDvAu02G6
5gNerwxfOStkkstzA8IjDzzsMW5NY7p3O2q6XE2S8PdzZnIEG6SuUfsb56ewfPZr5tFqxlSXVE/J
Mw/BxzLn5Q9GAEE5Yb4NXJFxKJgryAauqqPu6bdFI/zJIqoXqq4rQ/vlvV1dJ98U7EqntE2cJ00V
qERuFcP193d1tPomhpU7dopMjFklTOWTvcSZl7bvfOIr2PcQamecSnqoqOA90flNJmyufR58pHTl
O2bhguPJChuIDb8YiApL7ZGO5plYxbZq3kNvmCD3cnN+LuO2ss+LUxb1sW+DTB8KPbV3Vt93MUls
39HrJgynioSNNVpbQxZMp03oLyLNaEelkcfjzo1DN+ZzI0ESreJ4IWaeJBMhzbJmICOftg+hxJom
FOhqiBFxwWRmjNjpMl+t4JNBiDGZ+aI2mUqZElpXAYN4KSN106pv/ZaRi/mMGBJqwdGxzhIDFz/1
eSpTyAhIFGp2KPk7o0sht2+m18qwnTP6lyb/lDM6aT0msnc97Bb61dvC5cXKmKTaWfpoAQ1ngLsz
ImvghmI5WashRcI8mrhjwSkoB1NvTOHTlBqhSJMnWCAhH+yxVe91NibET1tx/cKMcVD7hbkj7U7m
5pWvbic+FFxXEoznKNvyOXSMUDRNrPDICoQRrmgZOoRGsMTi1RD4SvPAIgvQfRtp/AFNSE29pZg4
JvvFTZ1n3vWuYAqmCX98zEWq9qaRy6v7Bo8BgTDk+QmZyKQ3urQbveUb9MtVqmp138u8t29l2M99
RKN/Hs78uhh3WdHKIHGyxDEUriS3suc5nmY6eFWfip1gDFJ8UOSXIFNVHNjvDDFpK9LotU40kcsu
qY4VFMFmgxtQ5FFiGe8zju+M5EhC+NMDVHL+9xYY+Mq2SkfTKsHv3FfSa5A6PD0GG99fXPeJqcxm
fintvJ6B0vipvQ6aCs2mDcPW/mG7tSXuAvxt6FroOXKt84VciHQLNhQ9leZdCcloOism2Zmbtqlt
wbi5ubNQjIu5iwCXUWwc7Np9dHJRpwdi00OUzDHPTqqqmMZUYolf3VIZnM0SmZO+kX7y2Fe5d7f0
TsC20vAvQ4EjEsXAq6rZTMmEdjHXaUe3LDHi8bare5Yqc3JLfjiACPkmI48xrOB08TRn/hBU0ZDB
94Bot8zQz7hYNJFdMDdmNS5JBgyD5Hh4cOb+qtp2Te5t4onSxzGPp+BxcKw239txV1Bhz6tyxnFu
yimyday6XauV022YHdqx3GTtUhK3i8fej9gTGT03NlP9bYadTeON1BzhE6OvXxyr0T+N3I3FOQsB
lW0bSSpuRa5EMQrW0nG+5jqmkXcZ47eia8OW0Pjl8kVqeUoZWcV9aE2HI32pCqJsPNlT6kf5SI6L
xcEJ2xeSQNOHPyHnHdnjlAPIyy3eAfuPwcobrcmC6gKT4tGzg9S/VYFZQ4tHR+bVkFASmdStGre+
dxqRxVEHBU9GvkMf5D+5O68et7E1a/+VwdyzwbA3w2DmA0ZUliqq8g1RVbZJbuYcfv33sLs9x+2T
0HM356phN8pSSST3G9Z61kaFkhOyUcRrr2YToTSN1LJfm816Y4eA1w7ssZoXc8ZxzrZ2UYXAVW3e
x3RGW2SZSDqKeSScIWcZFW/wSLY8xAm7Q0Le2wAIZD2rN6xQznubydC4ClTRGevc7LFceowfuoMc
ADzKsxx77a01hWqDsx2OaR6tqw4cPN7OnA14yTS86suxW2We5IRdzYNHq1YN9eS9FTMt5rFPC6LB
ZqYu6rFTInNvKo82EWCjEQaHuvEy7cGcMsO+y4Zs1lFNxPGwc1rVd5sMFZDGKdKHg1qj05/a577K
HISEaLVGvxMlV2M689G8Jg5x7T6OHRfNW+J25zKv2A7qdSzYJll92wBOH6z81vS4YjG25OLNo9v8
6nSMa3aVnhO77aAppEyzx/seBoseo2WL3OVqg87/Zkba9eyauHaBBuYXHZFm6gdlKqLH3ND4UKdI
BszCM03Ufogs27nTDVI9mJODH/xCZq1LTEVOYQb0Ha7FztXjeTh69tyll2zEp7p14IFNCMYiqjCD
JlzfkuUtMQUxcDf46tLC3rD9X+K3gbFH16qxrcKXzGm9dWaguX+PjH7ZIwvdCog17LToKndaNn7z
NJTZV2cmm+FB57BQazfpcBGLMQn3epCavS9YoHobFbEk2ZF0nPS7PDaqfW5lFH2NqqctkwpBjJ2T
3FORMcigtumtgzZEeAwWKFi0nkvdeMiYm3lHSs9EvcTaZOZPSYMicGWbhKRsXK2vMEMlZZ17Zz71
oT4zL7Dii1ORo+zTQArHn4bBJENhLJserGNnARiNSbG/1ghLtr/qGhAn1irkf+Ky6uG4rYqiT7rt
n+/D/jWJXr8pwxcC1t9Xk/83Ktwif2/+WlG+/Nx3c6izYL0sHQqQLm0beNdfzKFLq2UaxPVIG2At
3OS/dGjmL8C+dLhetEwOAxG6JpxRbfRf/67Zy/9yaLZtk8eiwVbuzzRoDHF+btAYTSyjFseQFHXg
Lf7YxDtuJGWdpGqTCX16i7LIgDgzmBPHlA5zIArsb3gBDZZ2k4131I17+zGmwNokbZ6jOZwhxjV9
3Zin3tY4ZxkPA0FgJo/uuDFrgfbPnuN7yY7P8lO12MGq2rjvqkp8KycrWYr8ZcNBKo5LRSHthmOy
6a6wzaldw53HfnIYx72XxYS+NEZbXlFr94+c8DnWvCQ6G80EYq+fhnQfFk2B2zHuHwxLhDsVpDCz
XOBG7yMK0Nch6Ju3OJOzA/DBCy8hmFmUP3nCWqB2Flm4Owl5NyWeuh4nTXb+EHcEujXBkg/PMYKC
g80RLUJh4zqcCRL0DVNlxyBgZ7KKvBZBdewsCZeh292aeGWDFQiz8GB4kbpzIpYrE2EwbLgCQEad
7iSY8KBF3fGAN3W8aaXzFGlpcpgwthwz19HyNd7CEfhrtDdRWO5FSvR8hkP8PGWNuMfO2l67tFOf
VWAmt3qfprejRu55YwcwgBhxZ3wjWYLMAnUNas62U3cW3epN7bXiIWO9dTdObCxnvCcvxuhMt5AL
wqcA8/5B17WEZ1rb3jShp90mZTy8tYGWvcjWHA4ZmxGx9ci7vxlaoyKuA8PvUy6K4jFhRUtLF5Mj
4NqV9QVBB60Tk338d3PayYNuZu1bqQZIqKzVmBcXICBQY6Sh1LAAts3ZTczp1slj+SVjLY6oO8/0
x0IKxGKQ8vIvll1b64DJ24auN1foIKHcGnrRbmVGzCbJMjQju9R06jfW8toul+CNtxgBNeADYZFd
eXQD93iFp0/FaEVbySxpP8HeGp82zcB11tQUkDMr9Q9jJga2bDJ8tL3r7EO0sM8pYEtWQ7m7hlpV
P5CAXsMyrXqxHfnbr7pqNeM0VTWyBeaxUXhla1FFQk1eo/LW4oD6eGy75kyqCtBSMoOhGjt2Mmxb
Y2qe+EL0jyKaSFNyIT3egB8ghghvhbVzR7s9ls5U3EhwL8nK4WRSGx1FzAH1IqHRhZJilw9Na/v4
pLzs1S1nbd7aXpFsC47vK4Ax+iHH8nfCkyzsdeLU474lmsR6l62IrPWArGLN1gWFSIllbYXux3p0
taQ69bnjQBvJrbVZlQNuhCE7s07uWKI29XUxmsmdUXTp1pIgiSctrvQToj79SwYrggeI0c77to7c
yyQIGPMj1hLDFn9mcm76KB73ote6W+i89PAia6oVCWR8OFFSRbcWMIZ1p7XaCryC+jQaN7uKpJ6/
5Lpdbvs+w3CFUpArvJxGz69KJb9QectNbYhyN7JBvwl12zp3jJ+eDVRIhzq0dPhv7PtHSyQQXGrv
vjLrFk9baRFMBukGeYimPeNIV+96pc0bFUj1PpFyfx3WXbHvQmM+9aoev5kY+b7opd4vgmYvu8SF
53Fl87viXS2dmtgrOp9iFZQDLA3DHod3N5QTk4EsMbZm5zTPeu9FRzuZ++cyi+rbdLLsZJVBDsv9
ujeKo6xD+cwZY95HOOd29Wh6n8B01EPfFdaHNuRS4L10+7dOZ/jbDTrNm1uV39j38NEDz5hsH1lO
yU4wi88d/LqnSSkU+A1KoLnCZS/QSb1yGxmHMHTHAE21pMvI9bx8qLNK32uMq/p9YDOzG2foaNVY
6c+ALFk4jopNjuvWU+prQHBu9KqzQLxmzbPjxYs0zXLAgjNMo7vvhnbc5skw35psij6RhnVf+2Ci
9bXgFNgHlTW2RGeXZ8coYX8MbWw4W27EF0yz1DEMGsxLU44zaT+OTkRUU7ITXI+s4XF5A3yrQZ7t
2inX964dVWdmhNWujVVJSTUI9D/gZEmMcymcqtky9BX2ZkVnbAvxPhulfaLVQ5ralwHp1kGlEcYW
2u7zUDvyC/dTfmmtPD2m9SgvpCHR1ruJSl/1oCrXgTY0T1wzDJWW1tprdW/YASIoj7QN2rNgnPNJ
5yVeNUW+47oSk/ZEw2wzrsGntQY8TPvjWEXEQ6QdbvXcxIcD6Fn/9LyuQe8wM17jb+G/NBk0MlSa
dWNPB+wGao0CRLuzEIN91nBPntS43CFFln9MSaefFFzoE/q1cDt5enus9Xne17LMryx4AZ1fVEVy
P41Oi9simC+jbaNVRjp2YaWRH7rY0G8Slc9bL+6QI7JdKx7NfJ6PBgLby6wF2on3Or2TD8coDxTu
/Z8vNP8PDvxdsIz/qIL8eeCfvv/bOf74yg7gy49FJVP/3/6l7zUlJaBumKySqNpgktmUbN+n/t4v
NnASOLImPsBlI/CXmpKfQjLGzhhYLc4Bb3lv34tK9xeiIzmpdCENkF1cc3+mqLTcZar/w2aI/dpS
uxqUr4LgJAjFfywqBzcKACYyNMXPm5KrLTTY9apdcuM0QFQMeFjH0vAMEr4Bz+rO3moUNYMPmZgx
T1SrCjnnkkqnArsjnYBHwR7n/aKvKtzpM69M9dw2pNpZVqxjOMzxEZHGbvFEL0LKxAzvJA6YACw5
86PyQYy6fhrdWX+PGwL0nDZu4AYoCrpgMkdS10siqqdMI7MhqiLT3g5WifXboi2/N+tZPA24qkBC
lR1GwiW/D3E7AwJb41dc0v3aINLq7aBSc1f04fiViYtadIBLKKC95AOKJB6P7q+hge1MfiD7C2br
BH4fLUcDUoZqCOX6kjnY/Bo/qH6NIiyWVEJrySfkwdyfsiWzEPBk9SVOsuaYLYmG9ZJtyHAQrQL3
btmsmP8W7Upq9IesNkdnhd5ylGttsqx5CWzHhVcLRSTzbLvnhX8EEHKq1mOME6qd6v4461m9dpUK
X5b9CtyTwTaOlm1bm6HQ3bfIDEnhDVDIRnTUW4tss0PamcGzZ47zZRqkeyqGyMVjiB7sohJpn9oQ
Mz1qobbYovKwPwU6/p0BIqPz+zYW71VNKbG2YybFSBAaQAPVRCGfCYLe1zMBarjXMbavwigq9gJF
0CuOLdyVMtM+0Lcan0TLm0cDi/ZzWok68XUimfzJ1hnDpHql7+xgxBAJ5Eato6ELnnsD6UaN7mSh
w8P2b5Kg/NJMfLyrGa48Alknbg5J7Q3rzhZtuwq7Tj1PjPCP9jTYd4jJJt+cUXrMkunBKgqJ4MiC
SDEx7YLX3pnkxSjD7FRljfGq0IXvmDzmD3UaMXzrnQaxsHIwIZYx+QFZ3a8DfPtbAN8mw4l8wjRJ
kKf0KXMQ5iuJfamO4nk/k0ERr0NN1s9xTvHim2WcXveYtVYNLLx1bTEeTB0r3mAIC0GLKEiaq9Zo
w102OAXkKqVf4e2QDryE2LhqpNPecuUa15HKG4yopaa9DEz8CXQuYNMjfGhMNiVLF9jERnMBuKnY
JtW998ZyMXjx5CxIEojcbWA0konzlJRr8lG6HaPh9KjNjX6YizaQLArS9JSUAbYmOsGbIe7THnSr
ctHmJqbGkSxthnfI5R7GvGS3FxniXLeLq9BG9H3LoHC6uMwDD4NWjycCV/Ll1nKprTDrPICkdtYo
+L1kZfUGd2lj59OVlzcOhuU++ARGH+00l1ogR3SFo7NELrgx29o81JWVGFj0W6XWiV1XrxUNKF/A
XHh7p7Aqv8UofOWZpn7qpt7bwnJ33nI9EXjVuMuxg7YORrHACbEGpNV47RbatGvRcN06tZk+GpFK
TrkEugDtYEl80OorLQRQNpOFso2KvIlY7QX5qWocZtmAkW80XI7Xumtkm7l320M99hlgHFncNabn
nmWt976SVX0F368Hokyi5cgmD91QmHjv9jynH6Ttms8jLfnazk1MzxXxZJABcdqup3rWzCvA+Go+
B5jJkb0y/SPXFP3FNTSJ/F7ESXllNmGz/Crti2yc9K4lbfAShplxYc+or8MMzRP7IBVdG7BgICAn
w10/EnWwApXIl56WIgCeGGZfTC7w5wjIzD5GoXKdj55938R2WW7ryZJ3LHK9l9zq1LbI5vahyfQ5
2cewKb9hDZreYk/Ex2h2kw/dLM2PYBwjY2OSQ/ls6JPGHtfW3xvXClYNqKkD816TWi7Cb542EUux
knhQDEKYDREJjkKYm1q2tkdTY2UF3dM8P5pWVm/DIRbf5kgV95Ua7N1MWf1Wl0X9DnvaeKBFaJ7t
pB6vKY/qa/DKzaXg5n1sKduxhsK2W01oWCd/oCfy1gFbHtIRhnZ67Qc1KnQ7znIhN16DZKsrYuIk
5jSI0oUD2YntJAYWQfGgNHkOEEPem3NPT9o3jht8g6Xt4KDCKnztGoJxrwUlOr4bLDI1/Jh+JDqm
KooPYB6d6CI4D5KrzoKbiy+3NstPKSOJbIr26w4LrpudA2+YH4cgaN6AZnqoPwvvYOggmh1zge3C
7bSNF2AgtDw5NEtibpBb8pAbO3H03KT5hhsA2bQpWnFoojTY6F03M/oFO/BVSxpx3WN6eiUtof1f
DBz/79WBtu4sYVR/f5Lov6fp+09Cj99/6HvJ50C6tR1zKamYIZqUbt8rPvgS0pDCMGCfe3/E4xrG
L+RUIfSAGcp4z1rexfeKzzB/YfTowJ+zbMh0SD7+TMW3KH1+rPeg1ekWg07e3zKXNHh/PyqBusoM
WFkAMHDVs6XubGi0MfMciLWrHz6Yv6FEA3XxN16KcHOEKawSEK/8JCgJPXPS6X4HAGmgPRF/+mUe
7Yu0umdYdjMSYLunpyQJFrN09sGWHTExhms8+xh9Gyw9i1CbWZuruX6rLo3TnFNa1G7ax6La9XWr
+ZUy/JY5JOkKOCExYWQjc3/zcXDh+Y/6Y2R/IKw5x6Z2SJuEBKxLqQ1XafEUxMF6HrMbvLpw35J0
HbGijUZwW+miK1AWte50U5Qg9qP2iZXgJozFc9GLQzJUEZzS4WsV5XdheNQzE2iRYW1ni7Ai8KUx
Xkx2N5esL0+G2V6HyXDOBQaXxQvn0J61xomO7N5APYcZdFk0HKwifq1JYa7t/KpENYFQ6Bt1Lev6
el9F0b0jWAUms/qWJ94ayN41Zvg97xClK6D4OmM/FqLA9JU5vuM+WaEuuynQOdAT3nCmfzbI/32t
qG5xTGw6DVdiITcTRr9CxS8xqDOmMgyAyNIOot0QeF+jNjl4xBx3zFsTW9xg6F9XipMHfledERtL
YFNn9QhGvlJT7PGp3wV9uNHEopK3qW27uThoprsVCLn3VRL4qqr2Y1Nskjr8nGR3xyl0U6fJ0RLl
Nsm8fZANpd+Z8iBDse01oFJBtxmlWpsWHpXkBo+26XavLSh+t3tISh2Hwsc0X3I1HHqeq3mLqSJd
AQxQ+ZdYfGjaZz8+t/QGrZtcjI6YLWh1+pgzrMXChrmoXyumLDmemHU7ymSP1XzaybLeVt3LYkoU
s7kbyUlQkvWmANVXLtFG/FkncgwE1YTX+HmcD+6UrUvpQMwfA3IDCmHS5dDOWFn17FnJU+qF9wGO
1q2JZaCAU1H1Z5CoEFHSLF3jpjlidu+ws9WUlR9Z7ez61D0NY7qBw+eD5sLLaV8q5n2K2cMEu6Xz
XPS3H6DU+abfY40+zP2W98AAKgEx7BsGPCQyFOM5GIlaB6FCN+YmvorvxtJGKHuCyg5X4Nac5QrP
b4c7WDNusI2u0Nn6bbbH5PzYDDA22gGfi6nvPULM8Lv6fYOvxZW+3kfUv3j6lJOFyza3WStnHmkg
N2UJK/CahICDquVW0SsOIJfH9GlGINKbxVaIV54Lu7p9oCi7BhR1EzlkbCnTN0TGwHJcW8pdRV0K
s7u8cS1ESsw+iDSqm/A3iPvn+B/h1+JvPKWMn5WR9Oeui8KHVY3Jw39Bgv74PKxxUraOHY0bvfmo
kBolnu672VMniq2Tof1tKcDsTq2RFwFJODVWu4j/2ddqOy3BJQZkhnm+/4+fnX+dV8pHugj7QIC6
wrYWNeKP72qYyy6kb6P1Czf1Id8Sd0aiwip/mtatD1dz849fz/wJVcQ84Y+vx/Hz4+slvcZmp+b1
ekAU68B3ohX+oA1xFL54mI+avzrb6+bVOo47IvF2//jVOcD+cCbx6lwx4JqWKQlYeWM5SH5QpyYt
JMnc4UzqX6xP99jsENn587EGh0wKarRx1v/kBX/apP38gvZPX3rs1qxjIzAaYie3A3nbiY8r6Wzu
q/0/fqWfjsDfXsg1dFegdpDoKv/4m5mtGLKh4wjsCOnYOt7Gcl+y6p99fn/rVTjJidPkavEoH/74
KnZPL1YbfH768Y2gxLPuc6Bvih3UijP9qbHJtv/LD/GHV3V+elXNJoCFG2fYNBsAMJt5j3zKXs1+
up/2df7P7oilLvmhbvn1k6SQQDIt2H5K66evrFT4MdOcT1Lsqqd5XW6rXeYn/uxrJB+uknW4/R2m
/HcfDd5f3xR/eDS4P90UEYGVA2qBcYNEC1DFzP5q2iFv87PgUmbvZVGsSmObs8lAdiIj8FEtqggV
+0VdY2i0V+BCWsNbWzksu9l9ipN253kadn8BcnvcUEauHC07Ta5zq7XO174LDqA0txED70IzQO6g
R7MhS1T1RurW1WDHB5wsJBtCUgd95UILbWY8HbXmz7NxW2TGsTHdD0+P4Fjkh1BX980Q71BbfcLF
2bvGg2LiFhYtttr4Aakj758131yviyZYI8HCelHconnmKY1wAuhQG0BbpPSoksYXjP7mEsMqbWhk
P8LqK5qntEo33TTAM8KNqePdWDSAdbIvdDXu7N5c9ezVuvJz1tAhOk5wKtNyDZh2ZUI498gy+vV+
+xfXm9smG/0fHizr9/b939CW4yK/RmT+X//+8/j5v6f3z+4z+rkR+e2f+d6ImL9wdCA70H+fE3P5
fu9EJFIHz7V4ZDCT/jXA7LvgfGk2bJ5VCM7RMrCU/aEPkb/Y6HSkZzKyxl5CjNr/+88/3E3NT3/+
EY4u3Z+eWhY+CwNRJtMYQ1jCcn66vVK7qCHM1hN4LQGsTszsT1aN8DhNJTgO6mEtvjfZuigKJeS0
+AOFxF9WGQeK9PyGoSTa84zgw8pInTsosuFN2fXGg0wKkGBOzpY9nhIA/gP35jhJEEOunRePqscJ
sU2KLEX346juKW101ABOk0KRDtFkniJgS+MmbGLkjynSgINNcsLObbp8KyLDY35bkXzbAs97DpA6
rxHoits4dZC+mr2rE/yYFrT9GdUXo+6KiRRYYjZjwUc62dabqtW0Y/AIkiiGfET5hJn+hqUakVtJ
4U01Y54sAb7jWD4FO4oo5p32jiyqBCWCTI7S5lmwIp1AggSrjWj2EQRWBFy05sUWRj/vbNBxGQpL
CK5hpgf7KUh4dA5YAzM7xhFpucyTfLfv+1MyGu2NU/bMM3NBMsCqrKZur8PgviX7DaZmpTP5s3W9
fHZ5z8ByIr17raSrXlTOApQZFTyZEHX9BT9Tcbb0jBhf4lBw2VXzSzeK9o3k0/khM83xIZ7inmih
cXgqQS2QfVaNA4vWLlaEkxjdqx21+ms3FgaSbKeaWz9DxYt7fS5pCRzPqUjCKPjgGJR6H1BLi5XG
mG6LVj1igWC45ZsXjvkX1J7lukMPv22qhrYHHDQlKINQRtUJYkybJLObKjDiN4Ep4Tqo6u48mUvQ
UqbJ8Z5wC7kLZVqdmAxZUH5GrbydJ8JB9XKMzvSH6oNsUzCNNsPjczALgL3KzuAGuKFVDSsU7Fmx
6b0CHE6jpwQ/crWlz1Ec2Ie8nNJn9vXTJbDS4A1OC8ZAJVxM/tTSHbSskp9ecbZ6nxagbzSpU+ke
01aH2kt6WryThoJHgrOxQIxcD2uoBxaOhDE/IIhIN6Ekg6QheYyGao7pekx4MUeN0Oton7AA0NcI
Y7tnpHYIxcfa0MAM15KgOeQzCs1Fz0q06jvzxM5QbLXZ6i+aViCx68n25dvIvjgu00xyqKKDg0L0
U1lxvTV7Iz2ORZF8SwfD2bteFdFgCeyCcTFdHFY6d3I07JOUMobdk5YdY8Qy850gS9bGYI7HYg4B
nZm1cx0RJHfLg2P+CKXb7lmgzre6lWX47zBNMJ4jzgv2yeTta+RyiCvTGDzTbKSn2E7TTdnq3R1T
Z9xbfacHWxel6KGvoSbiN9U4YMv0ETVfts6nXHLqpWl+XXqe+xH2U3RkeKatW67qpyHSjJc0qwAY
jAi2M+6arfMrFFFN9mFy0/4A8EgAHLQ1936ExuBXkL9OYW5aV208uTUZQ6W6Mmrk/n3YFbwzwzo5
WRvezjCKr2QyZjuydAn0VZr66NvROll11Bxzo8hvkXpnz0UkCs7esMWioReXTijjlLi99SwA6xzL
dAwfBYLBW8hILWWmVu8wKpb3dtuGzjbv+/JKkv/DXj1yLFLEYvc0d546LSE8BVIsq9pUvQUXJfJC
ItW4SHfKjObXpAzVNXOiZoNlSDvObm6yiq/TecOBYm6GShfDpkJXdNGDcYZqGRQL4qEqLSLGzKFZ
wwCOjhIL/xVyR6J/KjY31KJgsb5W0itOYY9I1u+aNH8OZD9B0h7D9qOnGwtXJLGyA8cTdC6FNz0U
Is1P+kK8B4IxXLtaVp67hYdvqD7byLqd1uYUgoMbne5uLEjdsyEKnhGEFe/uwteHxojtKBEzruy+
9nM8pP6MuPgR8jgyDzZhkuVjb20I+QvXmTTHTxK2sc0zm1VXAoAe8vsSHCc3Zd9uscBzKJlGPJjk
wgzWuwC28AREkmAYK9T4XXrWxKe0ZL0eZ7X7qLowOpQeNNE5t9sbE/Dno5aicF4FAiIKVoKmPBVJ
138pYKudFxPVSSS1eLW8VJyswTMuWK7lQdRldsZmlF6F9WC8x54GzVslfXsXmbF2lIDYXnVOmHol
WVYcA9Bld2wWdMIIcZbggzWO3G36A3IS5BBaP+lnM8X3w/xKli+xWXPIibE4tpGWbeNwdh9LF+PT
qvXK4V1nC3cibG26qkmN2ilJkiIjs0h3fM8urWtVBhlpyTblJNfo/I2pWnsJVMS78TrkFl5SDdI3
UJh96Qp4fCvDli1ULGSDWaT6S+GV1XoRYO6TSDreuccle4gmYb1XhhOQm4K1f0JLH1dfbH1ybrmW
J/R1XXXpLK1EUDhDrmBm8UJ8X/YgkYF0jHByGEL10BT3es1/fFq0bseGsWTkYNmfo5NlgioXYjb4
GFDoaHLaR0dFrut3ZVxsssiD1kEp5d47btt/4yPzIEJIqAKrwBDGWscntzOIW92C+AlBgrJFZ5cB
D+tdtbG+Y05vf3XR0eMUMJRzHeiB2CR6a13pddi+ZKH+gR4y2gfuUJ2YPfZU1Q0+9sk0i50V2e5X
e5Jys2TVIAghg7ooTDdfZUndn2TJqpz4v47vqiQIPSuQaGNEmNyVbMzsqWea/FwbQwUOg9rmE5pR
ftUhO9i3qWdtyatsr6bKBjYLzWInEJh+AqxkjRmrTFzHcxaylBWLVE3E8IZCzfBOs1WJm3CAowWz
JjrDO2fhGQfzt5HQ7xcX/gED2SoLVrmX1A6M1do74JTLfS9zomssa80uN6d5Z8WJd4svJHiLdNG/
it6o7orGKvccdUDHa0vOkMsmSJhBm4XvoTmITTaIZFsWo3E3DY35iX4tuGmW3ELfNZKpOJDZ7D6h
+S8PgK1myHIGnpIYcnq36liBXi2IRIn2aug/HU14j5ae4B6D6r3PyyLeSjHKXW6NWLu7SP8osM8A
U+zzYdMaJhAF3ih4/HA8tqq24VjFIyO8rIy2+gj4CBA4Rv/O4MuJw3xBObXs9TuzZrUVNzxSVpEl
k+kqiTHirqRZzodEoXwVcTtep2bWbeex9p6EM2gfmtfRo+GPlIe8CVwStpicM9xugp0Rdd0Rj+U8
rlqzIoUztpPpgbyK9OjSkMM4xXNp8mxLVl09RPU6DNzI8ztncihoCh26HLAtCR2d1biyLwRSpt5q
SnuiNCf8FHejMSBfQGWxdaam/MrRjrkqQv7xngP1ONjSkXeth/5oGDOYE90MEhHtG+PvdD7EuM72
jNO6m04BUl/lhMJh+bPM9NhVsrkKJNXqqhRliHyyDl+bSMwHyScALNQtqkMa9MHNn28J/6Wl70w0
//7C6ur9S/11sSivSRf4Uar0u26eH/69X4SobmNAdpEVLaoClkR/6RfNXwQCJXpC29V/l8Z/bxjx
NevYFVkmsbz6tZX8n70VaUuCPtNjscUIjMbxz/SL2J7/OAGykOCjwWd3hdVZR6bPW/9xSuglKuT+
LT14bpJ8iQ2P7hT2tjTDUF8lkOL9AffFEX0lMV+ePm4Jvss2Oc/mlYE37MNqNB1JrYyOSOsRI/cE
wLslMDZ91ry9m5co1SVlpSHn/mDaPDomOwY53moo6Md+Prmz5Rw0zPnr0J7zPdbU1sd2syA31LA1
GydgNUJi7wC6fG+6bor9OLC2QUNuUS9i7XZWSm6yejAfA03Yx0SKBQI719UunOzoOmwHvGKVAbBL
bwlDjYPHQunDEfujWg/GFO15Ath7b6xRcE8Fyoi6cW9x/CWPdpQ0d7lK6yc4fdk6mwxOImhn+zGt
umNL1toZ16N2AKJX4FUrWPDHxEGIbuBwHkpnb6tQ3AczaUvmcbKM0HhwweOQakBCC7pIH1ENclK/
g0iYn4NmTj7rMAjXXlG666DI6nMcmd59rtml8quIPX6jmvC2WYBQRO1o10aPvEl3VVSv0i6Sa4eN
0ZqZQXzXlc54hc6jvzUT270YTQFTuIGFjLuSkjuKp88Y/9yzFqrOzzEhnbmAh7MWEVnSj6l1HffL
9KCpvY0rMFoZXeZtjYKBVTIk6TsIvmlrp+awGrvEehvs/N3jNH8VVTqvKeGsDV7RxG90LoWVVlbs
I9PU2mrSI6tv6MJDqhfGRzlHaDJIKpIlBxDhylBhnf4ikmVPNNSWceMQKXPVq4NZDiae5jwKRiiv
VPBXo8uk0PZFGNr5M6V67H2iGYiKDq6pgP+NCOhYVHl6a9tTc8Q16HyQRJF+zQFO0r229XNje4mN
/B426kaLJveWDUR2XY3THKxrTW8iwnmbIDgONqairRPICj4y7Rf8jzEhriZOIkpPFnDDuJ4Hs8Gb
VxLUGGVuAHKiZbEQdGn2NBGs84AbI7L4ILzyuR11jl94dDiAGcvoJyzamDLCntTSqUxPzRSn9xx4
QMsCUdJ/RZX6TMamPGqjpkdcAhp9b9sUwytnafyNpra9Z1vYXcoxr57NIJpOo4zcq5716JEIGFay
NixBCxCLOJDT6N7jf20POLPFGqJ6/c0ueu9cNZZxsUa3eYkhtmVsa8S3jkv1EHeVOhh5pSHKLfAK
D/2svvYScdNckAzlh8xEsIUUg3Fy06JeY1YzCGCsvDszC61k1Q5Wd9UW4bBlMhXt6kLq752qBMGr
DDt8zSzgkKZcY48pIpMDK0h2fikCdo7X1MCQqNuyfC9R8jWr/8/eeSRXkp1ZeittNfc0l9fdBz2o
pxWABx3AxA0IAK7ldb2bXkCvojbW333M6IyMIpPGaRk5oRmDERDPxf3/c8538sHo7oQXefUSohjQ
8tjO7RuiBeOKhxh5TaFXw30SGpS5WmBrF0VngUcd0vRAqLRYtpHdHsO69ZcSN8iDC9/wCDh+uMNu
Wn25ovPohog8560pKDmnxqTl/JZM+7ie3BEuXoAvqzM6Iq/TMCO4aXzrmuWCP8RMWB9zipxJiNbG
jvhqpYJ1zZMYAJMtPPYvsKb7DkN07ptxv/RHlu/UqhbxKfb6eMOIhrgZTmZy1Jw8W7u6mB9lyc3a
lQPQKmGJNjgEbtG/j64MHiMjFs8aAcody4/iHYtY827Vob4C4R6twSeZL27PCRODTcTRSw/MTUEk
fW80ZnmdQ23i7tYsPve0S/dtGQim2LI6OZktQPd4er4pZ3ZPGaejY0sFrL6YZaztO6OV932bBTS6
Qllde+EwPk1Bbr9O7D9PqPH13ikx6ZFcx7JPxl3Ia5mG1NwASwq/iIjiSSQIoTlQYS3631qRfnNH
v1r5RUWLpd9bSM1x/1XZBeJkFg/6mkAtKWCATkzsSX9dhPRGOKNIN5bmmEtifi6uWs9fJcOU37mZ
V33YnHGvipKYce0GodzYgUfPKqIwXp50zKD9Y9aDcDo51wb1Bfcjjycce+AYWK20G5n6gokwYI/F
su1TNwLjWMc05SFcZuHJbrTomUVq7+KBTPh9CbcO35y8b711VbjhNTZN/QVAmX7uZ606UqZQq19q
Nq6KsTCf9dHp93zI056QcH0SlGTCok0KURA3QLlf+O6MiysbBVde290aQnJJ4r2lYtdgx8QjUOuX
zZQED1GlHJUp/SDc0IMdgyPNgngzhk3krysnDrem0PLzoGB2dt8mT0R/p+tRoe4i3Op7O5QGkWVF
wpsnofj5JTiowv2bmPYvKQj/M4+Lyu+D8++vTov/2XzimKzefj4o/v+/9kNX0H9TGhyWJNJbpuMq
4/ofugLuJZ9s7R+nwR/nRMNGPUBe9zlccfYkKvGTsoAzynOoz6T1EqcOOvy/clJ0flWzeYzpJISw
yONtxy/1q57MWK53Vtv060L5jyCQR85tLbr80fNZ+i2xZQ8hpuZuIuHf66xryORzl8cgfU6p3c+f
9VCHVFFo+tZouuYagLB7lcMwODhVLt9IUdvUO6foYnPbgid1Qsnhph+416eBEroa1//KIbDG5Ef5
5bPTacGZHSDtZo4mjW2FX4++rzC/45lSdcs5HiGLtELbWrYT7zhJFFsOu3TaBJoVPYX26OGud+zn
gJ5LvFE86LGOJt21yT0udgnP4nPei3rPI8n9VrP63iY5ztdymFn+QjSLdgYMia1RdJQ5p4LXT2YD
6vaKCXwbJpji3DmaRng6iejvteweYrnO5jp0RLsv/Ei8sWQrd1jXkyMwNXw+mGLveD43zWLWhP00
k3f/Bk84efIGN7/BkzMe4Y2EACpjWAsO+fUHRudwU3su0Wpcxk807yAPYnqaN/QXzqfQLR1My1G/
goLELqAyzXODjPiQKixfciH0TWxXKAjGzA2qov9o5TB22KIkezgc9RANDNk8B3NvnOOEAoUQWy4x
pNhjnyIvjMC48h08pvMEwJD6N+3aVkBBwAbazlCQwU7hBiuL4I8LjAP8KzAtDPU+FBeo3snGMKR/
aIkx7bgFcPDw5LM+pK5lr5U9W1SdTuFD09n63uDMstTDjjx3HgUd/yODzQLIo3U7lKP3aYWhSd7V
zmzCDJwT7WUe9vaBDtP2NpRlxmfRiZdJo6DAyWtrH/Q0VlC1XD3UXJe3Momic8+rY9e3mpw3aLom
LiGzAOfpkjUdovg49Fz7banVFVXkzfjQDrJja0knxR4FxNyT4bf2pdZhnJKFaZ7CRpdPncnSjpVQ
t0eyZNNVWTmn64ZVV7ZOgcuC2y2GW587wsOwWzXn1h9BRhfuDAK5gT9xnZiauc3nvDnyWdLwaPjk
A+M+6rxD2UfpOXG8Saf23gP9A0I5P+VNN6SLwo6trdMN3luqhw5ofzu9SRqXqtuQICwAwy59dkU5
7dSctWebFTykkFOpo88q87l3424Fh954C8Am4x8SU/nOzSEfvdiGNkHWz7/LSKFQw1WBj4RfY3ub
3rfdJ6ekvsefC5XQNFJtKSyqWcPW5B7qo/nTansoUxHO40eAI+2Wo25+LFIvX9t9UN6ZGfCMGB7v
Kq94HUfGG7yb5okmQ0KSsm2HTWbPnaSyPEg3gqLNOwNENNDgPC32pDJo+eyS6Zs++S7MoK5VSU/z
q0XPeZ763ELu6/pDrw98C442bmMDRAWkTVPe5LWZX1N52wDH08nm6Inm4dWLpb/W7Ri4+0xzwdYt
Suc6KoL8KXFEsRmahEqW2THyd9k1qeDIFvuwR5rBe64hgx3tiy6YkQ+s1u3Ar4O6QYRDzlas9d0B
/AiVYGtMrmiMpZIbS4IyT4CcYEh3VLQrYLPSJjHJp7ezEXzGosajDXDEX5FwsZZTg70xbGXSIxlQ
Ob/AeVTf1C0bxsWARlEteuIGlK4TUqt0M36vCuDVplJRw0wrzkje0S3pXiWyVmlPcEI0w30eMW1z
UiNlmoHVdC4irecXxYbMkdjmSsMNm4byVeJEZbguB90+exfBN0pixF9D6cCeO6TUQun1KNdjqnsf
00U0Tg0ae2rd1zaIIOlZXORl34sxm180Z6U+ayNU0dxxSkDYZn4LScPYa0qvpgIH6TqvUxSDItTj
Oxg0+VvisqpdWkHVgLvpOIdTbcDmy3LaeB9ViAQLbJI6Z1h2ZH48hJu88BRyCCT2VVlpGVKZWqz1
lyVbq80sE8CJnZJ+hFtKw115kGpFJ/LBuXVDI94zDuIMvezy+rBJPmD7NluZ+HRRurrDI2dAw9Fr
00g5+7MWpHAxvQ2NiFY3tTRk2W9u/RQT2TKY27hZOY1Zgwm2ULhdvzWuQWlPD1HHVnPhXZaTQTvE
+woVYj/9bXlpxqw0A3DLRHT8SHvX1bYTKpS5maOqvs7ULlSorWh2WZA20H3lJgutXiP7EWNuMulB
ShYWAtpnaE2M41AtK31Jw1f3NMdS94mtDjpGR7ucn2dn4J5QWJ8PTcspe4KB+Rri8McT5QwA05u4
kmek7xoXf5rtccib9d5KyLUfrDHU9RchS4OdsCaZcclf5avOo494mQMcvZo6Iu1tXsQ3fTgXJ84g
6aKPfclAZA3IhIF5ZFuCv1TUKkdrOuFLAtDXpGo7corHPjPL1zJz8jcThfUqImEHGJ85xyX3dMcm
HIXZmROuNFw7dd9M3XYw9OqLnXXovMq26mj8q9PwkDatWAMYn6kt4pa2J71mAUQmZKXz68es23X6
zqn68TbINOFfS52u4VVJCcg5St38O8jjV2kNzc7MTLzG6XYYZyxJxiYJPPqU6E3ZWWBUN0I0DhOO
HPNntl7Bc1jL8RZuO3ljwaG/p5KiKCFdrjArODsj8nmAk7h9EbTjrAg4zzeUHJnW0iCNkD7bsJEg
arFI6NehHYz5sTH1pngotZR0ksgm94oss7mw3VC/cjUH5blIUChnr2s3dg8BXkxe9Dgxzy+iyPro
zYpTyjzXIGxT4K/NCICYF3YQ3E7jqY3WMQtwvjP7OMdgzxLDD64HhUHinc2Br/WcT3Y2LZ1yBfZd
RzaHmEtmqZeDRt8C4Aj0OuPsAHVZdjxxPsXIXRqAkDsiOvo3hgVrORFhftXqWr8ZgeDL01hqTXon
cs9sVlWjnJzJCM38WzrRAUsyt35RvbOHtNWtXTdYAtM1CPKfzu5/z9uqPHE/e+YQGV0Ha6WP29/i
NPxLtjNyoeONWjes6SRYzav9+/zsL7FIH8rVAfTyP7HSKvzIf/tqJptVncnPwWDy5/1sAGQRClFL
K8GJjoKd2A+bbt9sk38PaHE77T/+93/8vpLHhviP9/kPXf7++fcW+fyt3wc0TycvIkgNGy6rdz77
P0LHnvGbbgPGtl0GMcwwLp/RjwGNbb3a76Pm+xavQ4aoPwY0+zf27h77f/LDhgLd/EuhY3Uh/HSh
cHHomH0JuximzUnB/uWypKCig1rTYqpIklNnpuRE61uq7e5++sX8ncv/v38ZAjjMlD77YMbSX/1l
ITEqIWcF7CdZGKXtFdyxRSDmxV9/mcs0+ecfx+JnsRQFCI+vruBAP+sS81jBBXX4cfIk+Ui0eGvn
43qKgw/p9gVxQfdOTAjXHbG+VdFU3bGno3lJ1X24t6pq7wblW2vM2J1oyvpn9mP1Wf/8uybZzaDu
elj2dL4/TH1//uaAhksTNn+87jj9biXB3oWdVo+jUW7EWD6STzt7o+sudZ8GzK7RrjXAKJVbbArL
wK3QOVcitk5wpr+bIn6pWlFshzICR5/Fd75RrHNmhUWJEW4xCu9aVNHZzHl0c1q6Ythhzwf+z2hG
e+trzWOYRvECDapegTPxQW6am9a1v5JM3iC43ovRvCl1/7ZET9oATz5qAP2Wk4aWUXvjvJSpKRYu
bFa6LjR3O85JuIFcTJ6hi8NN6vbQM7zggRGT9jWPfa8qeqrA5rEpohA+LqYNq8vrETb5ro36w2BS
bpt6QARDtuALXQWs6Qqs6NzRmJlK9yM2s7cITMuGpvObOG6GQwd8filAcJalsbMNOa9ifzyH+Yic
T7uixWmPhh8aK9itj2vgOy8yh46q+BWqcinfYJZpNy3u4CU7zSe3HDgcevWrOzQmdfbadzBAGxBs
HQWQztUwtNucOQwgD8ilPDG5VYpjAMI5ITjJ+GgcQLM61AzY6bZLCMu0Eh4U7DkKfMpx2NKc9j7g
FBhaktoJRIolg/rDwOODxGHKodHWl6OnfSR1cT3zGicHRqifIzdg71hi8LGWxZB/laGkRBB2mijv
pnBGRDBWA+PZsrrynWUUMmHVNnuOmg80qejeKjwOj2O/kOheqzoiOZWC8qj1mQSRjJNF63ckbTCv
zIDX1oY2PefaOK6kXZ45/ZCJbzrcfNjzNr2rfbOa5pnuuSu/pnYuw08F/I3Ys2tvLVwFC1lTSWeM
3TEh8c2aXrwEHlW9LH3PMF/zlQwIUCVEuNhoiaua/sptlhI6g7Knfh/ji2+mwcqmTGcHUhLSoDPF
lBnn70TCU1opSbUUdvE6Ipsuet2GdtlxjCdedkzY6bDLZa8DaoZb3GONkWTfMKG81br1MTvRKbWw
ryXu3UzYsnTzgwDWkyh6yFxhc7AyTo4MwQsYwfxAw0afMlLn3oGkz9Ie+ZQGb4WJa+k68zo13eMA
5Cp0AOhZWEPtcWlTLG1N5sJnmxDZVy3b3jHaevlz2LzGFl2zT02tL4woWkfxm8GP06a3tX0bpiaE
r1u/JvBC/zNdxsvWxvtoUBsEimek8QiE62KiIYnj0rJiYnXYZjUcwx3nZKVXiV+sLMyXJRWzHj4u
DTM8Yv+S2OECN95ymlXZibWqwneJRGjTUVGZ8TnU2SK8DvTUFc4N0GN8HjwKpzdlkZ/cYkfWmBYz
aGIGNjV4zxJHQ4kXqckvpURnWDLbrPb2bU37s4WQlgdrs/LOlkuFoNUdrVRDvDFxSUQHCbSzbl+q
CeVWdtdta+yTkdp22/ms2v46zu1NgxmsHJ6mcNywMFuY4XeAXJsQAcxuwUD33nG0r8IkvqkGklZ6
fqj0aKcQE9LZuKrXFsPv0NGQ7b9P1e0sWapr9FdWzSqWFcNO8lxF3cnMPbq77VM3VWsoyyvQwz3F
Qnq2pGvoIPPmyq7am4A/CaNy23nZ3rNrhpcu34J7npZTTKtuGB91VSLQit1ACa1uREettNaRm1xZ
jbm2an3tOgOO3rNjv479sDEgX+LLWeHzphza38pC8Df0DSGvLeCbdY0lbjYBUOvdCk/WauyU2+tB
EIvzGluLFqVBa4KAnrMJ0thBSsByEnqNu57GPFwlPtUkgQHVc5Dn2nK4WGSwHrT03oodgEH5tk2R
fdBTq9JfCt5w61pH7ulh984mwbQY0EXaAmy1roBl4PGuy7uy5URfYbedQApxRRNJqBd+YYDfcPbm
aC5DO1xKyX5R4jnDLmuAcWqYK/JhEQ01ke6YHKHF+NLstA6eqMyuTEhULQ4oMGTLRrT8/OOhMh7R
tVcjI6IvwnmhC9msISNhGqe3h+PCPDVbPyGp3vkbi5gXOFG2oW5lLGQUrGe722i5TkhVX9aTvyHP
wPKmerateDHmZB4gNxvtm8Zr1BIPtJnsEvS5mhAqMNQtC63TOBkbf4rPBcCpVkxslaqDq6sOvn7F
um/l1DCdde1Y8f93/eTc5saDbOVe2OUWNMZhGNuXrh6uzeKujr091oA6DNaI9EteUEvfgfY5Ne2X
SCjbLu2PXpdrkiViD0WNKF26qKloHsFDNzgYpLcd7dueRpPYOpv6xklfEixBcJiPtabWAaQ1Gs8w
VWzfQ4LP5TGc3IBB24DPvvCDHpeUb1tHU+94LLtlVDFjiQGQiu7tO5N7vpipc1ppofOWNTwGE1ff
liEd7Q0RgU+4usUq8DMDHrhldCvh9hwnWMeWuwnj4dqjh2vFZgOk4TCM7r5Oy/DaCkpGcJTFV2AJ
zX5OPY/QrFmdm4yGpbK1pr0fa3z7o6OLQ4XX41sjJQgpwvRguWW+YFsWHu2C+G8naTJLKT5b+NSj
r4veV3Zc43kYjGYnK+cz70p3hRx5jH302yZvcEHPRBpL9pWMmdm0IlFQrDlxelsFv3NdYO40km/r
KX23XUqOvCjjn/LHGl+flvHMAdgB/PxoebBqWdB/hewZ8JrhZoiQTTUQLRopoZbOUEXbKj4KW3Vw
p82jG3S4hnnhpu5YrJOqYn3u+lz+mAwIR8zYpPsvz0z2rV6SAmuD+9JlyeRUFrby6SPG3B5qJY2Z
wRJyYbKuIk09A8o3hxrURUi3YkJcqLY6Ir7pR9lq6QFbY7iIvZiirdTfl62gUWUadrVgdYETefXX
5+lfYiGcWE0wnATdHd1jkWn/EpmTLvbntO/VNk37tOH98h6kvkQLTYdIMNvNv/5yv0wJf/tyghg5
HRku4tMvKbZWwO1JTKYEOWYqWcX6795D1vjrr/LLJP63r0KnAoMIBRwMyX8+hltuS2Fv3WkrPjpv
wbkTJ3H5TzNyvwTWLl8F2Yt0vxK9PPcXh5TZOT25UX4WPA/G2kmwp1IYBMLSm+ZNbvj0D+banVtE
FCnUiNJypkbg8oP+Wz79MZ0jW/7j6Xz5lrzlb833Pwmov4/1/MUfCqr7m4sxzjXIX1HpgRb6h4Lq
/0a8kQEZpLK6B1Qw+MeAjoCK4orwhvrK/Mxu548BnX9RMFfjwDNtwX9T8PJLFuuvslnooX8eGy2H
2h2+B8Wu5QvplrpJf0rk6sBhRIQAQa1TbqyTPsk38zCYJ4eUz7l0hLt0uEuPPUbhxyKQ/U3jDhPg
En289hVcp7twdjLfgLmTX/g7bNjcVywbcttLV9v3WAyuct8fF4mC93jOxKKU3on5xZs1N13JOMh0
uCWzuad7CdxQbycJ7V0KCzQpSEGlD9FnlCEXMpNOV6AtO+KMJcBqzuKNC+sf1JCroEO6McIfGhWK
yFdQIgx90z1tefpZXphFBDi1jfAYddxM9A828NZ1cuEcESMj+TRe+Ee+BIWUXaBICo/UT03xWuFG
W9Fa596aTd4eRz2AG2rJ6N5SxD0/78tHFtBg+KTTzps+hs1nKEof80Z3z+soeguaxnycFc2vUlw/
PlsQf1LR/qTi/s0+BMCx0plu4cgcO1ebDnRWxAxhHAKgmVUbuoTMJ1HZA9Eymd97CjAoJahBydmF
QwD4wUSBCCOFJHSsXLJwAFM4IK8Kxo+0vqfIBWs5mucnRQrDqlTa/aJRxEOmIeCHs+IgVkZDUKIY
eg6GvgvqMmgVMlEoemLKcZIS1UE+efGAO0ZRFpFmSBhYfhw+1aDqd6S1ivtRkRkngAsPaT2240Nj
0ffZXCCOuuI5am1ivFCzRiMMgVPIH5i8gGZfMJCUtWVLWnSAQ2rtWG9lgx9llD20S0m8ZWz66E7H
gAZzloLnFU75flj49J+jjGFFesRs0i1c0gBkhhWnMk4hVkJaHXe90qEWtOiCtBwueMtakS6hfgXf
3YocEoYn5oMoMj61BHlxYcUuGBKvneWzTBT4o539G69P1A6nt2gsBJ4rr5ux1p+N3E2+sXnnhAKW
tScDxI5H90EzdfRqTNDIFL9zVCjPUo+ml6JAz0PCA/SpkJ8sEaonR2FAU6h2pyqpYIPKxBIdZzWR
fsDEStaJP8hn008nbEPFUDwh0RXEAkObalbbyLmindB/ymeXdu6sY3ytbbtMF6UWYOTHObQSRq3O
Leb0IceuuI97uglO7OW53qlJOQBhltejVno7kAT1tlLuKZt8nxrefa1f85Fozy6VC68Du3qgqGZB
LUPpRzdGCSXOBTL16EwOGnxK0zKRn84R5yzs/GMpu+qT5gH6b7UCFCylWNtQTt1X7nnGTi+m+oUx
A9RFAkqdJU3uPzajgKZnO/UKR592jGMeVOuoFQSMQro/bjMOhw92ObVPBmcfAl6yD66BC0b2CsXK
u597UXn8Btz6qnJ0WBhiNkKkJGJceyssRbgYwWN+eZEx7NJgqEImrqb+8vNOMgSqa5J7HotYARX6
NRd2tZrKXKOtxTZuc9H2e6GV4mCPbk0LIC4VoqE1g0yCG+xtSlL8X+7oVKcSMsCZEyxZi8YrGKzM
JIaV1ejxvWkm5l1S6dYbl0124ydamRD1TLR8FeMK3Bq84DcW9ZQErpM5+tZYdnFfl8b8JpyIFrYa
BH/ozuIurX3x1WWeew80QN8CpYoUtlv3b0xRp5vRxkgqLQXWy6rWXlNdpZ3YslD9QmNG8jib9XxE
O/ScRUPVIsI5HYmb0E3ltzrNVBXHmKT35WRWJwyw4Ush2+7MJJffMvf7E2Kua30MCUbKkvvv1tSo
DxnnaL7jciMkPhR+yC9jEBgZ5WyT6Y0S2Cp6Hfgq55nN33s52TdAbfrbAmfcUxi17klkQXJd5jwm
7CzulCA6wiuJvCpinaMoX1lQy/takb+EFY7XA0bNZ6G4YIXf2Th/+/wtTA13a1UWXaHYf78K06k3
Wp3Pj5RWYYC0RrbjiGCT6WCT9Y293hExWZQXOll6IZXhi4JaNlsAzFIouvuITh7IME7+XVegM0Mh
z/wL/UwKYbyTo0rfa5L4B1Nh0iSdll8GI2yxKw0Nb2diAFTrNf8bwZT+3BdJ2WzmvmJvPKbRta/5
1s5SYDY4bvkHwQ4HkBIWqP3cazDcZkK7VwWtTiteRN6N7XcRSzIFfqMIML6uplB8C6Y82iXdRDbF
8zX3GsNtfSwUP65VJLlxGhvacS6AOZ6LwOYmKHPWlRezG6jYW7OuMArgOoOi1Dn4q55jL83eZ8Ww
CxwzaReREZQ3/kjjZ+xAuzMEoUi4ou79kEz+XpPF9Mhaq92n6OZrO5rCm0zR8+p80AlyZd0hc10k
/H8fRv8kFTGs/OPD6P1b8b+u3pr2v/5v8bOf7/fjKH/1x3HU+c32sO3pHB0poftT8INzJQoixw7P
vghCP86i/BUdrQh1yQftjdeOgeZH7oOyBF+Y/BmhfqKguvuvHEUdBUz7WcGglk4FTDj4XtyGlvhl
HuyNpGndZOA9V7TFvgoRwzUtGWDzUaYdxnX10GO5OfdUWi18R04PfYKjT3V1WAvu0GmPS93ZR1SL
rfE6h48Gu4ADDStik1ph9VbnoX03SmpP2E/4M3BAROJ6QWTNwtiHrQOqP8cnMrHiHPL4uUqzdF7P
scuroiaGsoqjlFwFWX4AUStDC7vHNAbdAyrTLoYlW/BglWv03MeEsrB91/PwXGlBerTHd3jl5pcL
rOkRcbqLll7Vi27p6VX+mpVjDsBdM01eTnGK0dxgHbcvtLJfVYYrb61Z6x5mbBoUJE9RtIUfH97Z
NJrtLa83v+G0Dm9oqYLnM7cjukAijN1QWcEp9Lv4ZOhh8lqyeAFWWGXsvNrOfbNLJ8ad3jR7Lc+7
XcoJe6uRYmOJ6+HHr2z7mnc5mfdMH6wvS4zemxY1k01zJFaodSZVM8qInQr8LE0nUEQKXAPATieD
jIQGAQdnsOJmh6714DQVrz1sV/qdFRueaj2DpwZZGCkQxOSjDhH7GDf+vE1nVccydXW39Yj1AUll
7Y4jumIvFRahAbQ4taknq6fceqSny1rE8Y0vhX3t+rl5h0G/DVd4VmB+xeHD1M0YiP3mID3cyY2R
frUdfCljct2jyObhyy9mHdIxXsdrx8khxk6Rrm8zt612fLhQz+wh/N4YfrWfK2G/GkQhtn3kxu3S
8+jdcRAscFt284rwx6JTvRVoI7K5M9I8lqvZpAZw2Y8+G6jK58C0oLDDw2Az2ON9oZv5umdhjYfR
cMCUGuKAOa4muZA0qzbyzFVdGOzl07g19f1gyf4lL1gmLaaSluKuVWKYmXRyWEV21/ZH9mP4rooy
ZssOd6F5iy1LAv6dUvQdwogcWGGmnca5SLylacrkTcNRcnZMXGbK4OpeQeM1bucoHZul3dcNYoU9
j2fNCzyH6L3Gv1DHlo3DqihDHGEOV+ECM1GFzW9sviXD7N1lg2ZDhNcwwK7y1LJfNVHL7KSVQRCv
m0EihUVWpz21rgOPM+kFu/027lK1j8QDqrsqR8pKjbr4Cbxps2gB5uyGgqT2lNXWgwcvGeZubx0a
YvYPXui6H9yP4bAIU4126NoKFfgtisYHgPs+RUc2oxKoOT1eJWRGuG8jjzd8i9djJdp0WsuQQ/w8
CnNGkwGOmBvhOzyM59Zv4/s8C7xrKnbxhBkCfB9q0b4RkcVZStd30jHCT7CH4WEavPkcNRhsYxqR
vo+zja7iJOVpFnp4lesiPU30fMiFKdnNxdHAJMV5vszW0ptilzxB1+4Q4bpzVKSUHIVNShGHrYVs
by/1HDQ05cB6Ba0dczKlTJko95tctXqEQ0+/h1ZgLk0D+LSAo7q7Tus8e2Nk3bCXqhokDfX+tQmp
Cxkn7jqtjNOnSTWKNJXrPhIZs+4G1TdiTol9i1PPfjC5FW4c1UtCpTzYIyfWG4C49dhPSEO0mMD7
BVw9DNm5Uh0nrmo7aQqrveYOte/yOjZOpj9O7+wNHmri5td6GiQzhNqBCb3HbnQfNxNkOs2Io9vB
tVJA0j08vsSCeu1WjPUu0bNbAU7kuhV4tOO5EchWlGjcSnoEEAc7cOR+oDpedESIg5vOdGnB5csf
U9tEKGtChRInl0JPTFpO05YORnpOcxSPW87ryX62XQq/IURYS53GxQWYq/lrmFyuoaEew3sK2CZ3
PZiRfJ2tcjwHNCGzo7V1jG0YY8KtrkpttAIqNmCkjGgx1q9l2unOqW9yHnGqEgfOc3UVXHpyOIEz
Hl/ac8oiTLa9qtSZXQeqZX5p2mmm2fyUNP690Tod7Rts6XdV0vdXuEBba1mmZXzXmA31PXBs0I2c
S62PNLDcMgUS0KMxZkjvazfx9vRe1FeD5ZUnMVjmq97ZKiiYCf9beKFKhwow7RkDqGkFnVarKmpU
FIo6U1Dq0crDrUajvFJXwYYsqnS6BDmQVhTUulN46y6yKRe+MK/DGT/2lJPW4OUaBoe4z7VDk5qI
u7XVOsTkFD8b9grsGV9htQGi0x4y9kW3L70x2tEalF+n3iyp1vDrMxOcuddQ1Z91hexO5tyhdh2M
N4DehDIM0N5M8zyzjRmP+BA0iGdaKmBCgAMf0ih57uwMRniicOGFAofLjHDAYjTYAi8ahRaP3dBb
1RfeOHVq7jJUEPJR4ciFjCCTpzqQ8iQw5609Z+FL1QNGWVatFj5L9vvHYYrN70WS8gwrMpnd6uxp
9wnIktssMaqX7MJJL0TdHqy5g57oXEjqVSNr+OUKsK5fWOvgGVROHgB7VYcwxhyv+2RxqF/litRe
XKDtdOmhTw4ZJRBeGTybiu7eQsrfUHFanYStt3vqPPVXay7HNfaO6jhXtfzCZ2qsq7rwkBFqZj9K
LK588msPjE7hyuvz7mTjdzx5Xjdu/CbGQl3lVGaI2Pc/pphkyMpCrrXxVHvuIwW9yQlBGhcIFTT+
I5n44NgAPdoTwzWPrmP2z3Wl8w1U1nzgUNCd8FkIumIi8GOe03OD2I04dVbZkrhoZmrbo+ZQG1bW
LorYau6iKvLepA1XkmYCMaxcMKS3Pdu9Y2VOqD4h4JSbYgqdJ1cjo3YklY6GjwexPFaVFX4KkCvs
82rjlquKlQ+TzSaWHjdK6Xg0BxeomTge7Ia3A93ui4FA5LoCBL9FhqpWRDPCLdSL4mbq5bxIGL+O
MpiHXdDr5hrI87TXzTo9t5QWXVesPnZD4LbLoDBn7AxdDsEi9gzKOwu5dzJn3KdUDWzqwde+/3vY
+dOww2Dwj4edXfdf/6fovv+JiPb7pMPf+zHp2L8xX1iKkuhdKjfYrv+ILrm/sXK3PSYXGxsIk8sf
i3ePP7JphVP/noEPTm3Dfww7hs7wxH9IGtmmgQnsX5p2GKp+nXaEoTpBHL4Fw/CEUIv5nxbvMafa
wJeAR1pCMa9BwuOFAHUbfNObPn0HBVYSaTdlyBazAV60NJ2y/+pSmX7L2fJ+YSGTL7kJQX8pxil+
zIFuvhI0st4bd6xP0hlQnTTwDeNiTAy8G1baD4/6kEfmAhwceNlatBaBqAqwy8IatHIn5mDmbINL
IZtFvOFNXt/beq+dMRhEd0Ogjde5EbX0J+jlpsKWvKUym+Ho/7F3JsmRK9e2ncvrQwbAUTZfIOqK
dZUdGMlkoi4cgKOa0xvFn9hfoP6V8upJ9k192e3oKkVFkoyAH99n77XrmhQC63XD+JCdQf6g8SaU
Tg2Qrt/brDVrZCiaJjsbFW6apnGAj6kDtOjqdOlOZJy0c19urWhMYtqXR+FvjDAMr5ou9A+l1wme
M5/68FXSpmFF1U2cnvuK3cGof4QECtZTrcsdlBemOgKix4hOqqDTp3gbxroJtMSxgzStyfeENqaK
poi/iqzmfpGnLq1SrVbv8EnBgqfTITZofFP1gxum1tELbXEsmpBITQrUImjR2LYIk4BEIcIvXbPC
/BUWMycjs13BONI1Oy8kA0NmGGMTyaPBAn2bGd1mdPhO8Wj07buWT+XAuQg0hkA9k6WldRibAMTV
z6WHmN+rXh1I5VMWa5kWYtlMt68M6Kw2sjXlIk6Q1iHlKLIt8lU7CnERre/g1rKJvdF3UHl3vl2y
cOZYp5VzaH1tgmcf5+VHMY7+CU3M3I/snogSUYSgnicvlAdKWsyvHmLVVSVjRXWoIW/x7nvP1MKY
ZNda5j0SuXqmr/3BcbQAvBfYENWAmtTzuY+DynXgzrFr1F9kGpkGzoaEDWve5w2/R5bLkE80/kJ8
TyINsiZxg8xoqGMBCFEQdCOmEdSZHT91k8XVxrMHcu8Ed+nsAA2u9s0UueoJ17Wrg8sb5aFIHGPt
uWP6btpQilYZVIM+6KsifoIZU+w8vJenuCBRBCeAJlPHJEiFegjMm6RNv9YrM9pjzcYN3sOJDtLI
g7zmQCs7twgoCN9EmBTIuzn+AfIfjOfYs+oI2j6N7nC7dcV6Wq4K/D+qcUVBgnoz+C4OtDCajy3Z
fnh8hMLOE+3a69KxnQ8PyNouXuSFkrQAJICMlU+RQSgzJRQHq3e5KCC9ok8M31qF31Tm3YCj9aPn
M71edNSLtcgbAMDkZhzt5uiXRXWAPoMOQsSoIMAWTY/DIpOkyPa3g+5XjyVi6I47tLmeU2bJ2oyB
AS1nU0XeezfRKbyXui12zah9NHk4wlEsdfcAbkZupj4Dixyl6U4tZ5+xnIIxBvuDtpyMuukOe+AT
1XUM9fQ26fVohwuxRpHP7L2oqMKT2BiSoKmM/onueE5hODLWJv0+m62l7g5BgYo7Dm34De2dMkxt
09ll9DVqM4d7nPC2p0mi97a4OvIPmrAQfHPNp0hDqPRE73d0N4e6TV8XrKItHbjTW1o3zX3zPV30
3HqOYhk5Qs58SrYZQ7xcZwLRTfo5JMLYSnPD7kwn8HzMa6ooXbuSGOwc4zTzm/2lEku+8MRh+OmX
OWhYJiKX5y5m02SYrbU/F9qnWUe5EYjWwUynOhiDm8yW+V3Zp3xkkt7HSOLOC2kS60dDxxxX3AR5
vEtysk3IVFplKIO+kF5d3cjR3nQvMi/R2OkGxIIpuoQQMgma6iVTdVuH8tnyKz4lLNO+TMAkQRQt
ocMhz+9Gzp1jjgF3F81GU2L7i8afkbLEtspF066kdFlvFRNMFHfI47dxoI3Cy+q6Ry9vrWbH6iNt
9449OyS52RCxd4gKjbIf7CurlJQVUW9JrbpnpXSrJGPNHraGE55rNWdNXtDsroFROBV0JLEOao3s
WTU98Iyc5HfI5m6vskn/lH4JrTFPlfFTS8sahOQYPWcxXixQWeEDW1yqNRK9Nd/7Iu82mhdTcua1
7anmwnRVoe9zXwghH2L2qn7Ww4TBkl0v5Z9Oor05cU79GrJXtW54WtznWUqG3UTMPoeJ38AlEJZ7
cJyhBopOn2PLLxNmw25om+rT9lV58QY7u0jlsqxpUutCK2i7z33upxundIwH+m/CU980+qctK/Uq
J/xLWpaILZEkGg4LcoHB1FdgTpvCoeJJCz9VDIoiw/240huRkF1xsm6dWKb7kxBS+953lXya00I9
cAONcYs14hgDqvoMgTkdJA0Bu7ErneuYcfLTi+QCzJSWfx14Tn0ILuybsPY5O2i23huhsF8KPc4e
u0aNN/BTQZllgmzaukwy6vNCt3qK51l/Yjdgv02eEm9uKKA7+J38yHLbvAgLathKN+Z50wEGwZAc
apd0KMyfiusJxiKpnDtSZGgOdmGuiTznryo2zHs3Ma27tsmLl8LTDJ5tqqMDdvC2SeGU+7Lpkp3b
zM1bXZraTY8bjAqaQVyH1DSi1X/G5T+Nywyp/3pcfvp8n97z5J/sBfiyP6ZlRlufII/LcoAYxZIH
+WNYtimos13L5b9k+sWm8vdhmSj/MsBSZELeiNI79gx/m5WNvyyjNygohtuFFvVv9SF7y47hT5sB
GFU2OSOiAszKruf/w2YgroFaC0tGVKjP0Tqi82CTDK1HotSOcQGnFhdA4G3YH3hrj/Z8BEIt17rD
0zSsyjJoqR91aZJSdXeh/9igX7W0LpU1Ttu6bvVNrxDmSj2MNqL2szWucH1rMIhuQirIA0qlYDHF
CseqWTHTRWG7Fl3ZnCqleZhcDKQQp6+w5MIAWBGnhITCteQZOshwlXXk4InXy4udhz7a1zc/Bndz
5gfGbCQgBrGqJEEx0Je+yqda8W3Fgzi2C5TGast4pxZQDdExdSmaEXqNMgDZlH5vXHPLLyElaSEF
ViFrd1PD1hCUQpoAT/SBEeIbjxPnI74XWsIA5zTJNo+Tj85zGrBHC1tnmlPzgcsF3BWNxoc+cn5O
C4cnoZTpkC9snkZC1TqM+VB+CSs012meecfEnjmRsmbCX7owfrROPTj+2N1rhAJhBDrpa+mDVFpZ
hOh/ZblRH8vYTj91BkUAOlEkTm2t8vt4nmC5tgg/qgU6VOWVcQLHC4mo7kuH0nsJoKjCWQ2OWEsI
UmIZfnYHH5yL75Q831lOX0u/6zLG5opowYQ3j72pblHoAcLReeaB5NU84GXDD4SouLlVRqiFRxMk
UYow3PPEh0JcEfCokxvpi/wmI/3fb7q/0phMp3lBUhfrHhYCh1nquB/uQnDSa6Ggcg6Reac5o02G
29C16wzD5LVS9pdmQwbotCF/jQmK3mWjL88Z4nS1GSmqB14TSiBm3iTWE+8S/OUhK3a4o8RGcKaa
N3Na9TeGAlDpiIyDhfz+Nh7LdMsyqryVmhtvTCPV93UU1lRYu/OzvtilO6ATOCzyhchuthfNa4mU
u3a8a1H46QqftUOSDt5e1gQUfKiGZ9BT4cky8vE09rLccm6FG593621k6M7KKGmMsTzb2yUTv7ks
GnTmqDBHOC/rpbFPUggQO8WOrtTpaJI+Wpoky32oLP+SarMV2Al8mKqkiAcTVH6NXFgNHc6oEdf+
kAGJYM/Sl4255+fdrcdS2HCXKPzq6EQkeswyPABuBRSj1P13aJ/6JorKdpvFAqcU9lKxjkRp91CL
hf1YhzXYUyAWEHrB0OT0kO0sITEfsMQLUSIri7C86EJegzJm+h25QwRT2iviK712YiOQ3+Z5irWN
mNBOaa3F85USHAKwSElsbqot/uZpk6RpTgtCLedLX8Rc0EWm34RhTqXw1BnOASvo4H62erf4NGt0
NGiks3WhJlnbs3cxLklGPWVmdcOtdJPhYfEt7aYKSNSqAIm1GeM2fymyyDhGABt+jUbZPmV+IR71
xBYnlS1OmRj9e0stZHWRQ+RdCq/VGUANv7/Ju356wz8x7C2I2J+GorYRNPoUn4dC4QvgilNRYCmL
N23ovFcEgPrO8B3tZMT6dFVNWNxh0quJbuU2YV90QdBhZvPKLXC6VDPeapL57Z60e7+eyE6vHAb/
NbwU+TNNqhiIj94Sb8qrA4x5B3gIwDx+mBAmFSy/dWw4/bGKFRGQtQP6tlsXWHlwq7OJ4p4avkXc
PvZTBrDak1F5k6ghxInfaHtXzdGZJSZte7qXX/RKOB9qbPxdAiiO97fP2VmPifY0uFN1NyrayHuX
BqKusrksu35T7kjrhQeZLhVFck4HNkYK+Zg+auaPfnicAdX+KL3cOmpuoR/HybXfaVIodgYXoafQ
1JoHYU5DumULJ69wo5xjnLI06crcIaIG0yTQbZL4NeSSkwZ18ynECHYkCTZvMGyFByW6jCpxUW0Z
zpxibecei0ldr2djFY1hc1+hfF6qUS7REm/K1oWbZ3e5Z0a39D8xhvZ6mW+tKjFYW6VLT5LBCA3q
U047UxNLJkHNsDoipZcgbY2IZ2WbLBXLHmPZWldsQJpqsHMUfC154wMwvQ8QCOqAYgk4fXZG2bw3
qY/CwLrBInCKMUc2voj2OsP3s15z+nDXNo3XxEcldWWb7qKwUDeJ0ZlXKOAmCHjH3OWlDavVHouL
brkma748Hp7GejJ/SLJ7PJ/0dm3peXbv8WQ9uoyZDK2zv2wb2rJcNSDbgJVIZCpY0dNdFSGxN8wH
By9fWspzv8Q8Dk50j/xgHbRaZcchz/pbl5XR1R0tnqzjpKwgN6HGs9zzhhtkCOmsB5I1p0a2OMgM
WLKsoTrn0hlZfesZFtvMGZLjJcW/84B4HWscRbRArZrKT6jnM71fbGGH12wg0xWkjD80FEzQOqT0
m3vaC/VdglXvhkfP+ORLEX7lswct0bEa8VDOUQ4i24jgMcb2XN0xGzCWF+gl8dYedAaMUJgFjUt1
w0Nflc70IQpXUgJJa1Rd4GMalHBetWHw7qoRbZzHwU42MFUyz+ivg9+WJAIEHtkCupcVNGz4SWbi
b5SoRlTxskSzhL4ePVS8uFTqqTEHPuOhQDVYDyzKCN/oukEILa+No0OX4qL0xO3ZIyHUoJozdMFY
6+dwVYuWkOtgpBqG/Zq7V6/S+SlRvUbAIBTjLQELEJhV2Z/GcbHQFTymhhXPf/dOhLBrVqVW4CDD
8zY8a6bgI1Y388XyZuKGEk0g5i7dHQw20T/HbGghiXTS++F0VrOZpZBDkFYye1WwGfaZZpCF9HNX
FhsHlXNmK6SptZhN57X26oTtF7W3UeA2rXXnTksFut3Gvb0efKwTTj0syPYeGa7zprZkPTJnz3Zv
unu9CJN7ONIxGTxvMm9xxHDKKusZka7a05LKjNN8i0VDbMqT6iced7qoLEG7MsqSB9J9P3/LTZFj
awfKkNWOmkkApJ2t80QdzOhULmqVWnSrmWP/fY4sZgd/BMm8AghkrOeilpAPFuGrKkO/fJqpjeWb
bpWJGDmZ3bA27Dx5mlRKAaW+yGmZ9FDWvLQk82uHfRq0YY9aHEI2iLZpisJnVa41A7emp3Rd4s96
UUYVasEYOy6ZPsNuHzNrwTvGpelqQQsUSF9P3yrgPBVYTaIiN24aT9X3qtaqH8MiHdaLiJgkZXNA
dgvnnRR+i3Nb5aSw0lwz9zEfC9j9VZadzRlIxsXTPRgMc0meh8CYhRwqfTmVW/Nb0mwVAG3k43yl
+SWSJ58s/TWrMPmtNNXwqI2wKPbMdT4weN/jZuBovnsS34pq1XctvrZFaCW7g+aqETl5J5ROjUVo
8NNf5VFXhiv2QdxWvZkZks74SR5TGxc+oI+JbWIuOv/EoUiDfFXCZhrLIbz2TOp9kMnKe6e0zLAB
GRZawejt2C9wschH9nM1F6usN7qrzLzoNM816Um/MuNjomr7UcPKgvozssmMJjnd6Y1NS5+lzeO7
7JLxKSN3dCIlNT2LLmq2sS/DJy/0i2ezddKSWTSG+ZqWaJx+Ut2UwzT99Kc5Zodn0GlIT4V46aUx
60Fop9pX6JE0JutklR8MXouKPLrTrsHql11AbqAYQLAaMBgNYtMCXRTkTOfqUjppfpkqQ950Fuhy
nC3zk8G7jQ1BO97X1hhqa5E01a8G6eycD+F4m2pd9UHCzr9dlE9sQk4zVYHT04vowkqiopnw003X
02MSDDUg+sBkf8AKIqmScdUPEAFXI7R++DpVm36NePr3bBWa9Fx2vU2kRvBobnW92bHNVxin+/mz
xf5dB5NfYmEF+jk/Z6rR74eiIO1F3lbftixnr/mQYRbQ0toFfilh1aw4bArBdtDnYwZwByr94BUm
uQNzoPNPJ1AGrStMqzWVHeGb1bfxzqrn+trJsLlJ3OUyBmw3ffYmL7vt2ePcyKp26U2MreRu0s2o
3Hly4pAOk8rbVQ744ZVDctxaS0w613hgoHK72Di3o+t8jZNnX7G+4SgSWTPfe60YP+ka67YpgcR5
00Ra/Z6qPLmtioH6Dqi/8aFscH+vfKDezxbf2pnwA/+e2QZWGukMROlsK0/BV6ZWTyZTI/SpwE2V
a9TAJNq4gtT5qup4gyaNFYKUk8UVMyDFjGNajISjq+TCDSK6dPSyrC3ZOxuin9MmM2qKJ4VmnKzW
qjdT0bGIchpYpWnkXPOqnHHqZ6w9hOaeqP2xT3pTt9vErpp9Wcwa3Kc22rMTUVuxgD9VlmRPlk8g
YIp4PzcmDeoxh8+mZam9Kmibiqmr5vlhNQlmb9OwqLTIyBsry73qhi/5nWay2WMiGk6EiMV+NtP5
MvlefNW6rthI2272IbPpzk20+pZ8AH4t12jYvksYmzwUjD3O3vyFqu9kzbY/PJIHTd+GisHZ6bnf
pPz+driRrF1YtsU605x2241dvRG95uyLbsgxYM3pAwmR8MisEDPY1fnZIjJJYlpP3mgX7I7/Ebf+
JG6xnf3X4tZevZef7/1XnvzTIBZf+4fCBdfE1eHTLkiThWT52z7YhnJJ+okd7LKL/ZP5lbJeyrPQ
tjCmckv5M8rSAr7CJ4GUFh0VnrD+HfOrMBc8R5VzfpQLEMYR8Cvpt7f49GPAZf76h0SfO4x4o1Na
72wvF1gjpPtidGn5HIc9xYUTiA0WFQaHYz76+ilfSiGirPIJ5DL/XqeC0ghpa/YG96r3Jald2WVO
6/6SbqWQAGicGJbuCbTfD0hj3WscNzoCSNrvACe6Vy5+1FYU0nC+sqXLorMn7X02DQouZsmHlMy1
lZ6k6aV7benCqE3B0IrcDjhQWH7/y+f7uvdl21j4uCIiEf1Sr5EsRRugxQrUC5lHdIYuVRyG1tY3
9HV4Wxeq5hgMvR7eV3o04/JPbBALcy6Kx6EdKPggXrUGZ17vc4P6Dy+S095eKkFsY5Q/+++eEIrR
Olz7Oti95aL8oTLaRPxRdQ0WtD4+j7rbbMYJhJcy2YdEpb3x7KpYwrguxIjIetKXphKEv5F6iaW/
BMgyVSahVOIOaDHXEWrVw25j2Z3zLCPhOEHSJMz7kUhZrnaTs/wQZuPBIKhgrsqx955J7HsvKafb
LpOlfBXf3Stu5ulnvHrkpag1ax5dcAHpRDeZYTcUxXeVTqO3r7TiaEwOfwOk0PjNnxvtmC3NLyzz
4GgQazbei9gYj2Rbohvx3Raz9MZAUbBOPNWst4zY8wk88nim6cyGoZaPR+Jy1M+MZmkRpCcC9shN
2LvBZZjRGBLJfYnd9wWy4XAP0dABSD3ARtBLV0yBxkrzKV7ab0gKDSaxcmB59M7QjzPULA1XllHm
XWAtDTo8LUE8Zp0vPgj6VMTrvfoaM6t8+bCFqaOZTQyjZQEwTZuoHNUBiFnKtVjY+PEJor+2yYYK
vFitzFfWxBy9US83XTOHzxLO8LrHZXMzDG37uWwSmbaTam0m8CUQ5+zbzAjbMxA2gDYWCg625+iT
20T1Exy0EdArOf8YOje5poYrQT9oErEl53BFvYmL6jXqp/KHbYXuB4tmWP68h1iQWVZ9sty2vAVZ
zulZ2PzwZk2uiPXRk0iLygaPn7m2Qmtw16bbD4exsrufxpwyJECFvS26Nr9x/QwXKhiej8nrmkfN
1EqgtA7VpAbtRXtzwBwBzFKcC4KEe0+14AYiOwdNKmZbfqKSNntutM3SoQPPM/CAK61ziVS6wvXq
vci8aaHSJuIhSnvrrW35BAulZztYmD6XcDm9aL09qTV3NBUFRS5DglEMdJhnG/udmvnqMeTQf8ok
AP6Voc/NCduYdzIRoRsICoK1MS8N7dDXqqOemPEmT2eDg6+ajyJX1asf1aZ/LHEGv0ej6ZEIaeNX
EgfpS2osrncfgRBcLug9wU1WJTciHt0HCozcmwYO/Y/INEmZQFV9n1jPgthM4+OU2tqNjwS+Ldnz
Yyk3qmXqarj0ijn06INwKTGGsVFeuiJLL5VkYgxi9r4ATZRTn2VIPokGpDTDtC+0Zq0TreOK1BnQ
U7Wad7kPPv3Rp0vn2IHKuB29tHn2qjw5zz3KBez6YZdFVbg3DdTRlQAusOu4CKSBMWX9oW2Eeovz
IqLvHCqA1xbqyNV5etPN0vhZO4N7aid7GALVKH+XxRhsAteP+k3vxfJL2CLbyMZzJbUo1COXqrDO
s8BHys47Z9fYq3NPVrCDieSXNHYiJA9136Fj+Om1jFOHtf1cSDwPvh4Fvaj7O1KTbs144tvnaprF
oxz4Eew4MaYHW3XeD8OZ4YN3U4wmMeAmPaXS4AKfwybsqGkcgjDJi2njcCLuiHWGe0Cuzl1C7sEI
nMz1v+rQtW6VYJ/g6Hqy0V0N8Ot/5po/zTWsuP71XHP4p+MMX/L3ccYhqkMYB57Bd3r87xs7B7ob
fwQL8G/Otz+yPFR+8kckefCPspOzFmzA31Z2BH0YfjC32ZbPrs3+tzo/xdIh8+d5hldnYWia3Ky4
LnyTu3+zt5UxunaXxcam6Vv7jWgG57oYEv8HFu7u6lpl/9wRPNRhdxUuR36aW19m1OBuHZwFASSc
ARwoznXKCdAvk1OSlxr0I7oj8hUIT2ak7+6lEBMocbW4xzO2lDN5uMO2+MsxtamU8iZhiuGYxhQ6
jegRh6kd3I3PAxS2LiSyD6Rpcwcxuj6kNFNuIbJU+7nqKLZgAfKEz1j/7JqiZvVn2+rKpJJQeL+U
TcFCpXfKBqV/sJYyqoyqqwrh7bujimqBS+hr5U8Do+9duZRZxSa1ViqytB9Jp1ktl04WiCTQkw1h
2BIuptJv6pZWLIJO8i7XZf8miF68aoBL7qvvHq2ZRi2q0pNrr7oSw1IKouO7equmVBs8y9LIZZie
/kqkfv5Vhbk6k88MjxENJSvCJHPQlJq/mRpOWsq+CBgXS+UXbGmYaNz8idEIj5wqGJHks12Kwpj9
0huSHt1FLTViPe+u/eCE7TENB63cNTnLjJVpUMYhl0eCuzwcuEzF7CAoCrgLl4fHMljjJF+eKPZE
YCRQw1QipWSfA7SPB23ifhrIMow5UDWVfQxGpN+3ZmHkAKqEpMhYpBc8ODzS0ipUQLWXB10StSA8
Eb/jPWnq5qaKadsDBhPeUfhR3aZJlFLk19vqLMuWnurlido6xrI2i/0wyMpQX7ekubeFWxoX+MbT
Zkonumj65Smth5gUA67P7knHm/AzX57nCAv2dorpeTDY6ey75blvO2O9zVoHT0/LouhUaEsLnWxE
dvSKUG7txvav/nKWAHuWzzaev9sajNUxXM4c6/v4Sfj43NGHlPL4ZvjfNBQZuuvELFIMj8sJRhS+
AFXnSXMM6lill9QYphNhq+mQFrNPqeByGnrfByMpG3z2o43VLkmyiEVWGxNSJifvdEV+FZOrNkk3
qqNJlGvjs8D4oZgPsQtO/r07mf7NyFdcda12HjDo9/yPC/SEClr9gaq78k7zC1zzWt194IPuksCO
7O6mtCb66HDwxJsuVgUBYitnHTJNdyEIErWabFFRpm3m4ijg7dy4sZmBi5pCHUhr22YVH2nLQ5zp
0o52UreHbgyvTcj2oOwWWSZBd/AvfmS5rB2rPquIvY3mFohxeKwriY0cfUMPvLmJDt486EwqqafA
WVjWgYhMfULdQhFXcdVdKvzqzw3Nt+3a7FWGqcep71zZ8YOuU3vXmfjJ28ZubqKCLV9mJOM6rfPm
6GB+f9AiI3sranxZZpRNJ8/SkqOMeTevYLZUNOzOyUmybeVTrfZ8+okO+v2zlbn2Hk49aLSZlyCc
qd3Ndit2PaHK4xClE+wHp/iMylnt3fiz0Uk1rCSJd0yhQ7gmjTG9zROsoT7JxyszL5eHigJPcIz2
JQlj94eDfJNtLBhlxnYu0ukel4LxjogH6LEdAV10BWV1lJRGxPm9dtKnPY6CnmiMmotbGyNAszaK
ePElKVbf2Yiys/QkHyK/1gmw07q3dSWiiOzoxsWTys8GZplnXoA4xr9Yj4TpG/WvjA/eFCc/Olhm
N5DT1LFPIsPYdKUvP/rlp1dHOl2VoRfdZIlRHBtyztivSu5CNcjns/IjsavYSwRS4tP068i4tp0N
PKHuXTtb05ZJ4JCqcrWn9of5K+fmt9I7y00CTY0+cDy9CTBImsFYeeWhidVIJ5OzFL8ajHJK76d7
hXPz0HmEm0BKzlDnbJmsx5rsB28Bf9UlpfM+CVntiznqdiDpiSFmqP6/Heq3f73d/96MbWCR+f2Q
xE1OetuirMPX8adC8OTPfzsk06biU1tp+sa6S6lNWcHgXntrtYY9JYIm0Nbp/+8V/wFP9L9eER3k
91fE0h2C8gr1zfg5PNc/c16QTqPlBe2gDoj6//UF/0MJ+q+/Zg5sbPv/eo7771o1/+d/ivfP/22/
Wr7wj2nO/Av7YLHgfr4tVksw+g//laDa3YXSizj03eD+W1jBEH8xYDhQvEtQAZFlyUv/bZqz+DrT
ZdKj4o+VpfVvTXOms1CAflenXF1ncPB8W9iGblK19Oe3jYNSnVN4hAMTvfiYtrkAys8IcV8TDGe4
sFIyjWEWmZBb4k5/C5mm3uqBwQAaPWs+P2wBKJKsHJ4nW/aH3DTHRxdc+CMsBUW0lvrwBulqPQvs
WOVSLo5fZHiQ343jml/FD3qTV88IZO0ZKY+DWjIovThyaSwvWl08+mbl3dBNpfaFNdJtTmNJjbsn
Moc3z22HX9mkcmcz2dDTIxIgyGnGnNEmHrvPfEFxZ9pauc2ghOUBM8GApJMyKuCglt5nMcXdDXGi
2tyVzkDNAnr0Rxh1eqC3aVpuHNZKH3gsIR12Lq7s1EvprPPqfLgYOi1pc13oz6Yp7XMzeOoHG0bx
4VrK29rcAR32ymUiA/xf08bUi4GVfRx1l5GlAByGwj5QiqX/LDMHfImMh7DdsGeBFOu15GmRZH61
tskc54cMBBi8ww0Pt+rX2Ohip+kVlbGZp8jOhvKWvgbtF4/+5GeS94oFu57qZxlJl/9ExjfgZsFa
Oqp7r9xG02Rc4k5rXjwKzol/GMWuoEvwwA66o+OVyLsuOBZ79ufbUR9yuC2EhQNoLXSrl7kXPxSG
pn41/ehts5RY5hSF2qNwi/y19MbkpqmN+gZN1NtqpjG8R1xO9nnbOQfXokqaNWN9MtOs2A+tLC/6
RIYXUgU0Q9VM266FzQfYry6ujKdDseaXSWsCq64QzWtwngctLvaaSWO6rOsYj4tJvAObsvPV6xVc
R0BR5zaL3T0ifv0SgWjzYEhyKIykqt2VYP4m55Y2w1eZCuvs5nb5aMRhcY6Jq+8cWWS/ytHAUAeP
N1uNstX3ndcal7aehmNvzRAl80okO5WI7OovpeTz2IX4unQu0dPcWU8J38zaTZLm7CQEwQO67pm2
xnHaUYs5b13eQpKpaEbzqOy0eIyMOt4Lk6L0hGHrtjQpT6ciTVubgzmSbImzNWNiESQkY7c9UC2k
Ktdrzt5Sxy75lD5ovDdX/lLWjsEac81S4B5zBu4b5UW7dLSdr7qvrB1DUR/YrtZ8ID/RJRvVJBJw
bz+YpUOgjWjDKY16PvAuyjlrqIaRLRotD7NV6vnzqqU/+SXNFe3zvjVF1q6xLPfY4dKOFtoCXfWa
RW09T45402PHhI0/ik2x1Nub3YyuAmPgZa4EPj1cj4vA04jVZEQeRqiW7SC+pP5XCysB22UBXShI
WM+xrQ2F17DtNI03GniMxxRiwktEE90hp+v8pdFzOgoVC1iSNk44AOzxmVdLQnpfiVNwRaLKhsjE
xAb7HIcV9APqedIPfwIhQPdnum16nbT70AnkJCuXJ+5N9i7X4CyOeP29lU+89Tx0vnlN7DL5Ubal
OJY2HtGAURi0dtsxxADhlbdd3eIeKm2cctFY/lTEKn4AqPJ/8buy1sLTolU1th6GTiURGv8jrfwu
rdjMNP/6SEYAVF+Rev8nJzJf9/9OZMf/i+/b8Ej+kFf4oz9OZKzNbIN8zkK2irb4ndtn4JZ2IZOR
zIK1a+qLKPK3E9n9i8dS0vX5R3xHEv+dfRHp2X88ke1lJcX5v7yasXD6/zTI6QOw2XEKgXLBqD4C
2wHkrhXxFgQ+/Xpp/FgWbnMWTmXubOw0bG4tOFVxvE/aqNw2nQYhlvokr4mSnennOw2a667hCY6J
P0k3FUuW9RxGD0AwFIKkkwck4jDM5egjZodFSEE9R6ag2kn2sKXxD/7wiIjsotjvD3pVXbjlwDYf
8e2mSZ1vEzXGO84f/5BXhY+jSAxokKHc2VbzZOGbHawu4ypLU7yT0EY6ah71VaWrOGuo9BzVdC2i
MSOlUo6bROueWLPoW8+sii31iilRr2baaVGsNuP/pe7MluLGsij6K45+V4VSszqiK6Ik5eykAAMG
vygSyNI8z/r6XgLjNmBjR2U9uPORTK6mqzucs8/aAtVLhTt8LIpQmPdZBfqZSQ9tUyLZVUAdlJ4I
3SkRkRCaUbLty4SalhqauRYFt50EmJuC8eJq1qk++gV21OcEG1JrxJISfSsaUrX0yjk0pPPQMEIH
OZA07zyuzJPa666ugiVFL0RLsnzRT7F2BS52WMr60hi8fKnNhD0W9h71IWC6uC0UAVVJFjFPV/Va
R4/M3KsALaixbHQaaShXTC8Brkb6uFBmM8jyWTBafo89kwKeYuG1eToX0XvaCdgtO2ylfY5dxKop
VMXKEdGxFiLJL4xFuEsj/zIs8mtFz2RW/cBU/KC7kRv/oMRNs6qDTj9RZ/pOUxAMF/jar7qmRS/n
ZzcQIC7GgHRDnJtb0ffGRekauSPDgVmy+8N3T/bnYDjwUtPDejEO6EEjT1UXLKSQNaMiXiPDKpyx
I3oCC6ReBuoMJbiRusheJly3X+86qYMwYNbXCHC2mtjusNdVoKBgO04conDQhauAJIU1FUf3sdh/
cOGF4LfeU2BFgek56bqz1Jd2ojQye2qIzVr25PYIJNBJw15ZyW2jLSky8EgGZHTqrKxXapnpFu+Z
Zymlma9CTF8dyHM34QhznZLRYCGmWsJOHgZ8g2VPng263YmsCBLJ3RURMI564hnHYn2Vh/gO+hpC
M/zQXNTlumcDDhEdAUkoQMsIhvUwzf6EDJQyGdgtw5GO8x7BnT/4BPAic6kM0gVydQT6EgIOGN+V
ZVI4eYKh35mYjDjNih4la8lUuk5V4fmMvMs2U1sVSXxnzI2iRVujIm7WDFGtoUtEgyXVukglv9ps
PPB0ywRC0ByIW4QECdPpTBMUq26hoqGJGwCnUOMw4qhmD8BOFoFedqtZq94QIMyxk9MyUG9oKaOs
d/RsHE8kqULW6hcVqUyeB1hs5O2JxsPWSXYKskrCKavj9y5Fgz5xaUdVesoyyKfZZe5XTjkB6xNJ
bsjLABhC4qYth6IrPig90g2vMIA4KEFrhT06bkTMTNModSxMjvoJkoSpVoHxa08hn62lM5SaZePO
Bb8CEer22kIRfekM/7ZoIeoZ9PeCiMHgy/U89gL2JaxESnSljbycNXmKC6q2kU2fOkq/ph+P7QVF
ENtOTi+9SSKJl0m+BTqFv5QY9mtVkdul2Y4qUl3/PBzCfpmSUN4QZsd/vHBvZbJXc13IP5AplOew
tHQWdLPewmzsXHXTSRfUh0izWTuE0kVY8IaFKpSaNJ04mOUAxDCmIhFNuQItX+tXnknZIWT5AUc8
zBYNFbCG2OCipLmYp2ZSZ2tNU+4Qi8m8ot0ukwrPzgRSTEThye4gibSSHvR1OIt8u0QvN8+G6pKS
bO1jMqsvJX0y5q6Luesr15moBctxUPIVvmeXqO9wzxQ9k5yj+slQZxcewoFTeNzbqptEn2JXnGg1
omHKWHdmMEu3M6zvHAB0nk1R3Bml8CXFHwHvSDsWc3AwLqwcYEZykBDdBpNoD4hNl0EiQbYcoo6y
UJbmrhdfi+20SKp6MlUxKsga9mSZuEB+an5Qh8JdmIXu1gzzcReq6nXsip/CaPgzRWloi4LwMXI1
bxmJ6mVLdHfe9PENE5SPyoslpdoXG8HF7UT2JB3FpW7aAtAdWBZsG0peBMZpsbPNpiAWr3803OS2
KxSBcRt/0ERSkLAC97LSwkjo0HLnjIG6KesOXlNZ7dGh1TSvx0vW6iUFGvgHZ0Dw5mkwCOthGK9C
tLvLsqWaibz7gsAzBfQRKJyuKOIr10/HDSqGxg5AZznB5K6ZhIU5b9Jsm8bqVq5FHWcCqdnoWdic
KaGM+50Y/zUagEp571l2m0m/nRXUXZAhJ4kaSDNLm8VXlV/nW12rBkvohWiHicy+T2dbKk2u9J7t
qChmGvpv9lLk1JPTosE1rx9iYxUIImryNP3LDypwZmMYONTNZCtBBZ+Pj3F9pgdsNAhbeFaUxskK
C7DwgwvGdZoJrmWQ4FgoI20pFBwphlHN7VkWm06g1VxmZ8rzVDHfGxpOwJLWrtkgB4QnBfBiEbjM
mAifG82ipQmIeN4FzK9DrKSWOrbkZAjErmqNKseW89gSg1QBq4U3eKWkli4y2sLZuUHXqtjSZJga
SOldScU6bMopgZoc4pg+KgnZDZseQnBTLNpPlIHy2sBcFLH0IQkIiVcVlYpRjJ9BZBL8DgR9n8Lc
Wcdmri5Kj+KrsfXWPlnXjSup+Ykqk/P1dbZ2BDKopkqZuTVh1kKzLEFDUQVsG/EowBNJhgvFCM6z
mGVSK5IudqO4PKvHOl8W0cjqo6hae9oeTkl8CFpEcy29zWAAaaVih0mABTYeCbyNAc73XjYzIby7
CQ6RQ7ASCzTceUfHGGCZWbhgb1hnAthPR3+NDvsGsIm4SQmysg2rW7uHA2rJuGHgWNtcapOpbSVl
myDM9Y/sTtdeUV9Md9wC6SUta6+9yEtJWUH3kbbihAODqSZaSCWxW9RmJ0kiQOGaas8g3aTzPMGv
ROY/KOJXqZUP1IiyaIQNfjjkG5dtIhEcTAOMZkRm56H3NJWO8lldtdlteQ7BlU+a0EsWY9yp4cWl
U4W5YilYGNmovVh1UoIwl1qehlJEl7HSXfLO4UuI2zxqC1wdQOGVlpzIBC4g0DtlkJ1ogTucEt03
qVmSth7Fv6mGVYYoreMmKW0ko/c5EuWlm4/1ipWRsQJEKKzF3L9iU4A3xTTGhZJbWuQ5EOxQKY3C
kuRNCgzWcSnH2YxedsX9InJgMDX6aqTaoz6Q7QOZs3BRRq7dqGnPwWLlf/ptn70vKS3fFWGXLcgN
mCtE3prNSrUn14S6YRDgLpnYFzlVJFDs3HuCUyKgt92sFs9nBaWLiSSt4t64Ec0pMNCLuS1G2t1Y
NzikivUFhgUOPgzrjiWPVWoirEFBvNV995OrVPOMl2sZBXFjUXy9rjSWCX6Ii1HSRbautu9dVz2B
IbcmiUC9n2HumE+uCf+dNOp44UUyjqLSmiwlyQUmmxatzVrxNZklW3lP31p0MwkWLa04UZ2GThQS
7EEU0cL+g74AmyC367EJnC7vb42qX8YsQYnRZAczLny7GAARNflaQ8YjSl2zHTrKItEziB+qOCYS
6OLBkMX+B0Ioyl0MX8KmOPAWIsSq6JRPXtH+iXUUxd+ugrgp93Adl29iCrjzOiYsUkJBqrS5qQ87
hEvrSHchXxfQJuM2WiS5iUxKT90FlRlk/lJcaQz5ROqjG7mqP/m6NpfG5L3atpWl6FTgjJVYED4Q
5evCDcL+ErtT4SMp1AN5jI3rVttWdSPH6PsVdzhmlZ9fGuIoWCiOlzml3CIwC9yPMWP6f4sKfM4p
OPt6P2e0q4ez5lAO54eqiesvTPvp29MsSOuL7O/96AmW/+2G3h0ejnwx5If//Osua9J6OgMEx8/B
qgbCiWchhodTejjft1qI91xWc0/TgvabocHuh3PN8Dd9SNQgivaevtdV/PtUQ0V0Cl+VD99zxK/u
0ffuwtsX+Hg73/7Ns0vY3ydBiolRTc6//jpoQq5fZ/r+uRvxopWvbgSaFCS0lJ1P5oDP7oD2YBWv
Itp9vAPyL3gHDCKJx94BBDsPH3GSEk+fF11hSrb8co/eFLWXlK7vvANvPPrZb7Tx7Jk/tvkL9fKH
LJ+sPb59d/2/vUP2ZeR4/b5//1rNV5cKcPmXu1pTU6nDPPpieadfPtiHv/xsL/6J5/9lQrD9IL5/
mAqCA2Sg1zPG937wNAa+/v7z+Pdg1MpI/+yH08zweOz/zRS/P3vsD2P0V18+jdkPx/n8758v8PWh
nx3r6aqe/rgKDiWWM/7w8MXw+TRP9gkTyinkhmcxbYZnivOnkPZXM9qzE/1q3Hqz5X31HLZHy/Dv
eMDHtvw+Kw/1M44fTVOeQdT86KYBQTy1Mj3HL5PV0Q3vk9v9cCiaw4vmH2eC45t/9z64PZT1/v5V
+9OAe2z7myZ9AYnnzjyO5cc2DZ7jZT/5PJgc3XKWVtPCqWYZto/fnZZZG6R3h3fZX+/sfRzvX3Qh
TdTlf6Df/zHs75o7/2Xj0kydyoqOfKn+KOlCQf6ijyIEkiYqz7GNUxNV+U/tfPGbfpjFjm374i1X
6mPPO9mPPOHq1ZmjcHn62+PK/O+MYz9y7Dry5H/swXDkAX7APT2y9bcxUUc2vtvfl4d394d3TpB9
6+mymzq2X/5EJeCRF/F9Tf6RDf9IJHZk86dEgZ/u75exwPwnJtkfpNKPPO+L/V36bHz8LLhjv/V2
Z/nW4urLzvn1kutpR/ytf3u+npx+cRcf9uXv/wUAAP//</cx:binary>
              </cx:geoCache>
            </cx:geography>
          </cx:layoutPr>
        </cx:series>
      </cx:plotAreaRegion>
    </cx:plotArea>
    <cx:legend pos="l" align="ctr" overlay="1">
      <cx:txPr>
        <a:bodyPr spcFirstLastPara="1" vertOverflow="ellipsis" horzOverflow="overflow" wrap="square" lIns="0" tIns="0" rIns="0" bIns="0" anchor="ctr" anchorCtr="1"/>
        <a:lstStyle/>
        <a:p>
          <a:pPr algn="ctr" rtl="0">
            <a:defRPr/>
          </a:pPr>
          <a:endParaRPr lang="es-ES" sz="900" b="0" i="0" u="none" strike="noStrike" baseline="0">
            <a:solidFill>
              <a:sysClr val="windowText" lastClr="000000">
                <a:lumMod val="65000"/>
                <a:lumOff val="35000"/>
              </a:sysClr>
            </a:solidFill>
            <a:latin typeface="Calibri" panose="020F0502020204030204"/>
          </a:endParaRPr>
        </a:p>
      </cx:txPr>
    </cx:legend>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1.xml"/><Relationship Id="rId13" Type="http://schemas.openxmlformats.org/officeDocument/2006/relationships/image" Target="../media/image10.svg"/><Relationship Id="rId3" Type="http://schemas.openxmlformats.org/officeDocument/2006/relationships/image" Target="../media/image5.png"/><Relationship Id="rId7" Type="http://schemas.microsoft.com/office/2014/relationships/chartEx" Target="../charts/chartEx1.xml"/><Relationship Id="rId12" Type="http://schemas.openxmlformats.org/officeDocument/2006/relationships/image" Target="../media/image9.png"/><Relationship Id="rId17" Type="http://schemas.openxmlformats.org/officeDocument/2006/relationships/chart" Target="../charts/chart7.xml"/><Relationship Id="rId2" Type="http://schemas.openxmlformats.org/officeDocument/2006/relationships/image" Target="../media/image4.svg"/><Relationship Id="rId16" Type="http://schemas.openxmlformats.org/officeDocument/2006/relationships/chart" Target="../charts/chart6.xml"/><Relationship Id="rId1" Type="http://schemas.openxmlformats.org/officeDocument/2006/relationships/image" Target="../media/image3.png"/><Relationship Id="rId6" Type="http://schemas.openxmlformats.org/officeDocument/2006/relationships/image" Target="../media/image8.svg"/><Relationship Id="rId11" Type="http://schemas.openxmlformats.org/officeDocument/2006/relationships/chart" Target="../charts/chart4.xml"/><Relationship Id="rId5" Type="http://schemas.openxmlformats.org/officeDocument/2006/relationships/image" Target="../media/image7.png"/><Relationship Id="rId15" Type="http://schemas.openxmlformats.org/officeDocument/2006/relationships/chart" Target="../charts/chart5.xml"/><Relationship Id="rId10" Type="http://schemas.openxmlformats.org/officeDocument/2006/relationships/chart" Target="../charts/chart3.xml"/><Relationship Id="rId4" Type="http://schemas.openxmlformats.org/officeDocument/2006/relationships/image" Target="../media/image6.svg"/><Relationship Id="rId9" Type="http://schemas.openxmlformats.org/officeDocument/2006/relationships/chart" Target="../charts/chart2.xml"/><Relationship Id="rId14" Type="http://schemas.openxmlformats.org/officeDocument/2006/relationships/hyperlink" Target="#Registro!A1"/></Relationships>
</file>

<file path=xl/drawings/_rels/drawing4.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19</xdr:col>
      <xdr:colOff>397566</xdr:colOff>
      <xdr:row>146</xdr:row>
      <xdr:rowOff>79513</xdr:rowOff>
    </xdr:from>
    <xdr:to>
      <xdr:col>23</xdr:col>
      <xdr:colOff>123893</xdr:colOff>
      <xdr:row>151</xdr:row>
      <xdr:rowOff>76193</xdr:rowOff>
    </xdr:to>
    <xdr:pic>
      <xdr:nvPicPr>
        <xdr:cNvPr id="2" name="Imagen 1">
          <a:extLst>
            <a:ext uri="{FF2B5EF4-FFF2-40B4-BE49-F238E27FC236}">
              <a16:creationId xmlns:a16="http://schemas.microsoft.com/office/drawing/2014/main" id="{8FDEFE64-4630-94E9-56F8-7EBF84964496}"/>
            </a:ext>
          </a:extLst>
        </xdr:cNvPr>
        <xdr:cNvPicPr>
          <a:picLocks noChangeAspect="1"/>
        </xdr:cNvPicPr>
      </xdr:nvPicPr>
      <xdr:blipFill>
        <a:blip xmlns:r="http://schemas.openxmlformats.org/officeDocument/2006/relationships" r:embed="rId1"/>
        <a:stretch>
          <a:fillRect/>
        </a:stretch>
      </xdr:blipFill>
      <xdr:spPr>
        <a:xfrm>
          <a:off x="29877027" y="30725165"/>
          <a:ext cx="2164726" cy="1089985"/>
        </a:xfrm>
        <a:prstGeom prst="rect">
          <a:avLst/>
        </a:prstGeom>
      </xdr:spPr>
    </xdr:pic>
    <xdr:clientData/>
  </xdr:twoCellAnchor>
  <xdr:twoCellAnchor editAs="oneCell">
    <xdr:from>
      <xdr:col>19</xdr:col>
      <xdr:colOff>404191</xdr:colOff>
      <xdr:row>151</xdr:row>
      <xdr:rowOff>106018</xdr:rowOff>
    </xdr:from>
    <xdr:to>
      <xdr:col>23</xdr:col>
      <xdr:colOff>130518</xdr:colOff>
      <xdr:row>158</xdr:row>
      <xdr:rowOff>36438</xdr:rowOff>
    </xdr:to>
    <xdr:pic>
      <xdr:nvPicPr>
        <xdr:cNvPr id="3" name="Imagen 2">
          <a:extLst>
            <a:ext uri="{FF2B5EF4-FFF2-40B4-BE49-F238E27FC236}">
              <a16:creationId xmlns:a16="http://schemas.microsoft.com/office/drawing/2014/main" id="{47B93E6E-FBAF-8450-9FE5-8650C7C38430}"/>
            </a:ext>
          </a:extLst>
        </xdr:cNvPr>
        <xdr:cNvPicPr>
          <a:picLocks noChangeAspect="1"/>
        </xdr:cNvPicPr>
      </xdr:nvPicPr>
      <xdr:blipFill>
        <a:blip xmlns:r="http://schemas.openxmlformats.org/officeDocument/2006/relationships" r:embed="rId2"/>
        <a:stretch>
          <a:fillRect/>
        </a:stretch>
      </xdr:blipFill>
      <xdr:spPr>
        <a:xfrm>
          <a:off x="29883652" y="31844975"/>
          <a:ext cx="2164726" cy="10899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533400</xdr:colOff>
      <xdr:row>14</xdr:row>
      <xdr:rowOff>25033</xdr:rowOff>
    </xdr:from>
    <xdr:to>
      <xdr:col>26</xdr:col>
      <xdr:colOff>316564</xdr:colOff>
      <xdr:row>29</xdr:row>
      <xdr:rowOff>43541</xdr:rowOff>
    </xdr:to>
    <mc:AlternateContent xmlns:mc="http://schemas.openxmlformats.org/markup-compatibility/2006" xmlns:a14="http://schemas.microsoft.com/office/drawing/2010/main">
      <mc:Choice Requires="a14">
        <xdr:graphicFrame macro="">
          <xdr:nvGraphicFramePr>
            <xdr:cNvPr id="6" name="&#10;Localidad">
              <a:extLst>
                <a:ext uri="{FF2B5EF4-FFF2-40B4-BE49-F238E27FC236}">
                  <a16:creationId xmlns:a16="http://schemas.microsoft.com/office/drawing/2014/main" id="{57CAF191-9F30-0AE5-A854-939EAFE28A05}"/>
                </a:ext>
              </a:extLst>
            </xdr:cNvPr>
            <xdr:cNvGraphicFramePr/>
          </xdr:nvGraphicFramePr>
          <xdr:xfrm>
            <a:off x="0" y="0"/>
            <a:ext cx="0" cy="0"/>
          </xdr:xfrm>
          <a:graphic>
            <a:graphicData uri="http://schemas.microsoft.com/office/drawing/2010/slicer">
              <sle:slicer xmlns:sle="http://schemas.microsoft.com/office/drawing/2010/slicer" name="&#10;Localidad"/>
            </a:graphicData>
          </a:graphic>
        </xdr:graphicFrame>
      </mc:Choice>
      <mc:Fallback xmlns="">
        <xdr:sp macro="" textlink="">
          <xdr:nvSpPr>
            <xdr:cNvPr id="0" name=""/>
            <xdr:cNvSpPr>
              <a:spLocks noTextEdit="1"/>
            </xdr:cNvSpPr>
          </xdr:nvSpPr>
          <xdr:spPr>
            <a:xfrm>
              <a:off x="16557171" y="2702919"/>
              <a:ext cx="3375450" cy="2957651"/>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24</xdr:col>
      <xdr:colOff>522515</xdr:colOff>
      <xdr:row>5</xdr:row>
      <xdr:rowOff>174174</xdr:rowOff>
    </xdr:from>
    <xdr:to>
      <xdr:col>26</xdr:col>
      <xdr:colOff>355405</xdr:colOff>
      <xdr:row>13</xdr:row>
      <xdr:rowOff>163285</xdr:rowOff>
    </xdr:to>
    <mc:AlternateContent xmlns:mc="http://schemas.openxmlformats.org/markup-compatibility/2006" xmlns:a14="http://schemas.microsoft.com/office/drawing/2010/main">
      <mc:Choice Requires="a14">
        <xdr:graphicFrame macro="">
          <xdr:nvGraphicFramePr>
            <xdr:cNvPr id="15" name="Fecha de&#10;Registro">
              <a:extLst>
                <a:ext uri="{FF2B5EF4-FFF2-40B4-BE49-F238E27FC236}">
                  <a16:creationId xmlns:a16="http://schemas.microsoft.com/office/drawing/2014/main" id="{28AC837F-7BB5-2BD8-C1E0-E3702C894536}"/>
                </a:ext>
              </a:extLst>
            </xdr:cNvPr>
            <xdr:cNvGraphicFramePr/>
          </xdr:nvGraphicFramePr>
          <xdr:xfrm>
            <a:off x="0" y="0"/>
            <a:ext cx="0" cy="0"/>
          </xdr:xfrm>
          <a:graphic>
            <a:graphicData uri="http://schemas.microsoft.com/office/drawing/2010/slicer">
              <sle:slicer xmlns:sle="http://schemas.microsoft.com/office/drawing/2010/slicer" name="Fecha de&#10;Registro"/>
            </a:graphicData>
          </a:graphic>
        </xdr:graphicFrame>
      </mc:Choice>
      <mc:Fallback xmlns="">
        <xdr:sp macro="" textlink="">
          <xdr:nvSpPr>
            <xdr:cNvPr id="0" name=""/>
            <xdr:cNvSpPr>
              <a:spLocks noTextEdit="1"/>
            </xdr:cNvSpPr>
          </xdr:nvSpPr>
          <xdr:spPr>
            <a:xfrm>
              <a:off x="16546286" y="1121231"/>
              <a:ext cx="3425176" cy="1523997"/>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24</xdr:col>
      <xdr:colOff>504683</xdr:colOff>
      <xdr:row>1</xdr:row>
      <xdr:rowOff>63695</xdr:rowOff>
    </xdr:from>
    <xdr:to>
      <xdr:col>26</xdr:col>
      <xdr:colOff>380999</xdr:colOff>
      <xdr:row>5</xdr:row>
      <xdr:rowOff>76201</xdr:rowOff>
    </xdr:to>
    <mc:AlternateContent xmlns:mc="http://schemas.openxmlformats.org/markup-compatibility/2006" xmlns:a14="http://schemas.microsoft.com/office/drawing/2010/main">
      <mc:Choice Requires="a14">
        <xdr:graphicFrame macro="">
          <xdr:nvGraphicFramePr>
            <xdr:cNvPr id="16" name="Años">
              <a:extLst>
                <a:ext uri="{FF2B5EF4-FFF2-40B4-BE49-F238E27FC236}">
                  <a16:creationId xmlns:a16="http://schemas.microsoft.com/office/drawing/2014/main" id="{7D11137A-67A8-4FF1-C8E2-DADDF964CDE1}"/>
                </a:ext>
              </a:extLst>
            </xdr:cNvPr>
            <xdr:cNvGraphicFramePr/>
          </xdr:nvGraphicFramePr>
          <xdr:xfrm>
            <a:off x="0" y="0"/>
            <a:ext cx="0" cy="0"/>
          </xdr:xfrm>
          <a:graphic>
            <a:graphicData uri="http://schemas.microsoft.com/office/drawing/2010/slicer">
              <sle:slicer xmlns:sle="http://schemas.microsoft.com/office/drawing/2010/slicer" name="Años"/>
            </a:graphicData>
          </a:graphic>
        </xdr:graphicFrame>
      </mc:Choice>
      <mc:Fallback xmlns="">
        <xdr:sp macro="" textlink="">
          <xdr:nvSpPr>
            <xdr:cNvPr id="0" name=""/>
            <xdr:cNvSpPr>
              <a:spLocks noTextEdit="1"/>
            </xdr:cNvSpPr>
          </xdr:nvSpPr>
          <xdr:spPr>
            <a:xfrm>
              <a:off x="16528454" y="259638"/>
              <a:ext cx="3468602" cy="763620"/>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xdr:col>
      <xdr:colOff>413657</xdr:colOff>
      <xdr:row>3</xdr:row>
      <xdr:rowOff>87085</xdr:rowOff>
    </xdr:from>
    <xdr:to>
      <xdr:col>7</xdr:col>
      <xdr:colOff>0</xdr:colOff>
      <xdr:row>11</xdr:row>
      <xdr:rowOff>0</xdr:rowOff>
    </xdr:to>
    <xdr:sp macro="" textlink="">
      <xdr:nvSpPr>
        <xdr:cNvPr id="5" name="Rectángulo: esquinas redondeadas 4">
          <a:extLst>
            <a:ext uri="{FF2B5EF4-FFF2-40B4-BE49-F238E27FC236}">
              <a16:creationId xmlns:a16="http://schemas.microsoft.com/office/drawing/2014/main" id="{E8F6DC4C-23DE-9329-2091-D13E480ECEC9}"/>
            </a:ext>
          </a:extLst>
        </xdr:cNvPr>
        <xdr:cNvSpPr/>
      </xdr:nvSpPr>
      <xdr:spPr>
        <a:xfrm>
          <a:off x="674914" y="674914"/>
          <a:ext cx="3331029" cy="1415143"/>
        </a:xfrm>
        <a:prstGeom prst="round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345621</xdr:colOff>
      <xdr:row>4</xdr:row>
      <xdr:rowOff>57694</xdr:rowOff>
    </xdr:from>
    <xdr:to>
      <xdr:col>6</xdr:col>
      <xdr:colOff>195943</xdr:colOff>
      <xdr:row>8</xdr:row>
      <xdr:rowOff>134579</xdr:rowOff>
    </xdr:to>
    <xdr:sp macro="" textlink="Tabla!F55">
      <xdr:nvSpPr>
        <xdr:cNvPr id="10" name="CuadroTexto 9">
          <a:extLst>
            <a:ext uri="{FF2B5EF4-FFF2-40B4-BE49-F238E27FC236}">
              <a16:creationId xmlns:a16="http://schemas.microsoft.com/office/drawing/2014/main" id="{FC47D25B-0C41-B839-BE92-34F4630C9CD2}"/>
            </a:ext>
          </a:extLst>
        </xdr:cNvPr>
        <xdr:cNvSpPr txBox="1"/>
      </xdr:nvSpPr>
      <xdr:spPr>
        <a:xfrm>
          <a:off x="2217964" y="841465"/>
          <a:ext cx="1722665" cy="82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66B08EC2-6246-4BFD-B309-0DC3428D171F}" type="TxLink">
            <a:rPr lang="en-US" sz="6600" b="1" i="0" u="none" strike="noStrike">
              <a:solidFill>
                <a:schemeClr val="accent1">
                  <a:lumMod val="50000"/>
                </a:schemeClr>
              </a:solidFill>
              <a:latin typeface="Arial"/>
              <a:cs typeface="Arial"/>
            </a:rPr>
            <a:pPr/>
            <a:t>211</a:t>
          </a:fld>
          <a:endParaRPr lang="es-PE" sz="6600" b="1">
            <a:solidFill>
              <a:schemeClr val="accent1">
                <a:lumMod val="50000"/>
              </a:schemeClr>
            </a:solidFill>
          </a:endParaRPr>
        </a:p>
      </xdr:txBody>
    </xdr:sp>
    <xdr:clientData/>
  </xdr:twoCellAnchor>
  <xdr:twoCellAnchor editAs="oneCell">
    <xdr:from>
      <xdr:col>1</xdr:col>
      <xdr:colOff>598711</xdr:colOff>
      <xdr:row>4</xdr:row>
      <xdr:rowOff>43543</xdr:rowOff>
    </xdr:from>
    <xdr:to>
      <xdr:col>3</xdr:col>
      <xdr:colOff>65312</xdr:colOff>
      <xdr:row>10</xdr:row>
      <xdr:rowOff>10887</xdr:rowOff>
    </xdr:to>
    <xdr:pic>
      <xdr:nvPicPr>
        <xdr:cNvPr id="20" name="Gráfico 19" descr="Sobre abierto">
          <a:extLst>
            <a:ext uri="{FF2B5EF4-FFF2-40B4-BE49-F238E27FC236}">
              <a16:creationId xmlns:a16="http://schemas.microsoft.com/office/drawing/2014/main" id="{F29F1EC8-D6BE-6BC9-F694-5F31AA1760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59968" y="827314"/>
          <a:ext cx="1077687" cy="1077687"/>
        </a:xfrm>
        <a:prstGeom prst="rect">
          <a:avLst/>
        </a:prstGeom>
      </xdr:spPr>
    </xdr:pic>
    <xdr:clientData/>
  </xdr:twoCellAnchor>
  <xdr:twoCellAnchor>
    <xdr:from>
      <xdr:col>3</xdr:col>
      <xdr:colOff>75816</xdr:colOff>
      <xdr:row>8</xdr:row>
      <xdr:rowOff>43541</xdr:rowOff>
    </xdr:from>
    <xdr:to>
      <xdr:col>6</xdr:col>
      <xdr:colOff>147473</xdr:colOff>
      <xdr:row>9</xdr:row>
      <xdr:rowOff>130628</xdr:rowOff>
    </xdr:to>
    <xdr:sp macro="" textlink="">
      <xdr:nvSpPr>
        <xdr:cNvPr id="21" name="CuadroTexto 20">
          <a:extLst>
            <a:ext uri="{FF2B5EF4-FFF2-40B4-BE49-F238E27FC236}">
              <a16:creationId xmlns:a16="http://schemas.microsoft.com/office/drawing/2014/main" id="{361C1022-A4AF-065F-07A8-E0C09683AEC6}"/>
            </a:ext>
          </a:extLst>
        </xdr:cNvPr>
        <xdr:cNvSpPr txBox="1"/>
      </xdr:nvSpPr>
      <xdr:spPr>
        <a:xfrm>
          <a:off x="1948159" y="1578427"/>
          <a:ext cx="1944000" cy="250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600" b="1">
              <a:solidFill>
                <a:srgbClr val="002060"/>
              </a:solidFill>
              <a:latin typeface="Arial" panose="020B0604020202020204" pitchFamily="34" charset="0"/>
              <a:cs typeface="Arial" panose="020B0604020202020204" pitchFamily="34" charset="0"/>
            </a:rPr>
            <a:t>Reclamos Totales</a:t>
          </a:r>
        </a:p>
      </xdr:txBody>
    </xdr:sp>
    <xdr:clientData/>
  </xdr:twoCellAnchor>
  <xdr:twoCellAnchor>
    <xdr:from>
      <xdr:col>1</xdr:col>
      <xdr:colOff>413657</xdr:colOff>
      <xdr:row>12</xdr:row>
      <xdr:rowOff>0</xdr:rowOff>
    </xdr:from>
    <xdr:to>
      <xdr:col>7</xdr:col>
      <xdr:colOff>0</xdr:colOff>
      <xdr:row>19</xdr:row>
      <xdr:rowOff>43543</xdr:rowOff>
    </xdr:to>
    <xdr:sp macro="" textlink="">
      <xdr:nvSpPr>
        <xdr:cNvPr id="9" name="Rectángulo: esquinas redondeadas 8">
          <a:extLst>
            <a:ext uri="{FF2B5EF4-FFF2-40B4-BE49-F238E27FC236}">
              <a16:creationId xmlns:a16="http://schemas.microsoft.com/office/drawing/2014/main" id="{A620A340-2C46-4B90-A877-E0FD86229456}"/>
            </a:ext>
          </a:extLst>
        </xdr:cNvPr>
        <xdr:cNvSpPr/>
      </xdr:nvSpPr>
      <xdr:spPr>
        <a:xfrm>
          <a:off x="674914" y="2286000"/>
          <a:ext cx="3331029" cy="1415143"/>
        </a:xfrm>
        <a:prstGeom prst="round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149679</xdr:colOff>
      <xdr:row>12</xdr:row>
      <xdr:rowOff>1</xdr:rowOff>
    </xdr:from>
    <xdr:to>
      <xdr:col>6</xdr:col>
      <xdr:colOff>261256</xdr:colOff>
      <xdr:row>16</xdr:row>
      <xdr:rowOff>174860</xdr:rowOff>
    </xdr:to>
    <xdr:sp macro="" textlink="Tabla!D121">
      <xdr:nvSpPr>
        <xdr:cNvPr id="12" name="CuadroTexto 11">
          <a:extLst>
            <a:ext uri="{FF2B5EF4-FFF2-40B4-BE49-F238E27FC236}">
              <a16:creationId xmlns:a16="http://schemas.microsoft.com/office/drawing/2014/main" id="{DE1AFCD9-AD72-47D0-85E5-9250F2481026}"/>
            </a:ext>
          </a:extLst>
        </xdr:cNvPr>
        <xdr:cNvSpPr txBox="1"/>
      </xdr:nvSpPr>
      <xdr:spPr>
        <a:xfrm>
          <a:off x="2022022" y="2286001"/>
          <a:ext cx="1983920" cy="9586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4F25F88C-8458-4B7F-B6C0-92523772C150}" type="TxLink">
            <a:rPr lang="en-US" sz="5400" b="1" i="0" u="none" strike="noStrike">
              <a:solidFill>
                <a:srgbClr val="002060"/>
              </a:solidFill>
              <a:latin typeface="Arial"/>
              <a:cs typeface="Arial"/>
            </a:rPr>
            <a:pPr/>
            <a:t>96%</a:t>
          </a:fld>
          <a:endParaRPr lang="es-PE" sz="59500" b="1">
            <a:solidFill>
              <a:srgbClr val="002060"/>
            </a:solidFill>
          </a:endParaRPr>
        </a:p>
      </xdr:txBody>
    </xdr:sp>
    <xdr:clientData/>
  </xdr:twoCellAnchor>
  <xdr:twoCellAnchor editAs="oneCell">
    <xdr:from>
      <xdr:col>1</xdr:col>
      <xdr:colOff>544283</xdr:colOff>
      <xdr:row>12</xdr:row>
      <xdr:rowOff>76200</xdr:rowOff>
    </xdr:from>
    <xdr:to>
      <xdr:col>3</xdr:col>
      <xdr:colOff>163284</xdr:colOff>
      <xdr:row>18</xdr:row>
      <xdr:rowOff>130630</xdr:rowOff>
    </xdr:to>
    <xdr:pic>
      <xdr:nvPicPr>
        <xdr:cNvPr id="14" name="Gráfico 13" descr="Chat RTL">
          <a:extLst>
            <a:ext uri="{FF2B5EF4-FFF2-40B4-BE49-F238E27FC236}">
              <a16:creationId xmlns:a16="http://schemas.microsoft.com/office/drawing/2014/main" id="{9ACAC0AC-4282-0BDC-6C78-5CDA4BF5E7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05540" y="2362200"/>
          <a:ext cx="1230087" cy="1230087"/>
        </a:xfrm>
        <a:prstGeom prst="rect">
          <a:avLst/>
        </a:prstGeom>
      </xdr:spPr>
    </xdr:pic>
    <xdr:clientData/>
  </xdr:twoCellAnchor>
  <xdr:twoCellAnchor>
    <xdr:from>
      <xdr:col>3</xdr:col>
      <xdr:colOff>97588</xdr:colOff>
      <xdr:row>16</xdr:row>
      <xdr:rowOff>54430</xdr:rowOff>
    </xdr:from>
    <xdr:to>
      <xdr:col>6</xdr:col>
      <xdr:colOff>169245</xdr:colOff>
      <xdr:row>19</xdr:row>
      <xdr:rowOff>65317</xdr:rowOff>
    </xdr:to>
    <xdr:sp macro="" textlink="">
      <xdr:nvSpPr>
        <xdr:cNvPr id="17" name="CuadroTexto 16">
          <a:extLst>
            <a:ext uri="{FF2B5EF4-FFF2-40B4-BE49-F238E27FC236}">
              <a16:creationId xmlns:a16="http://schemas.microsoft.com/office/drawing/2014/main" id="{EED2257B-1C11-4E99-B4BD-69CCD41E6835}"/>
            </a:ext>
          </a:extLst>
        </xdr:cNvPr>
        <xdr:cNvSpPr txBox="1"/>
      </xdr:nvSpPr>
      <xdr:spPr>
        <a:xfrm>
          <a:off x="1969931" y="3124201"/>
          <a:ext cx="1944000" cy="598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600" b="1">
              <a:solidFill>
                <a:srgbClr val="002060"/>
              </a:solidFill>
              <a:latin typeface="Arial" panose="020B0604020202020204" pitchFamily="34" charset="0"/>
              <a:cs typeface="Arial" panose="020B0604020202020204" pitchFamily="34" charset="0"/>
            </a:rPr>
            <a:t>Respuestas</a:t>
          </a:r>
          <a:r>
            <a:rPr lang="es-PE" sz="1600" b="1" baseline="0">
              <a:solidFill>
                <a:srgbClr val="002060"/>
              </a:solidFill>
              <a:latin typeface="Arial" panose="020B0604020202020204" pitchFamily="34" charset="0"/>
              <a:cs typeface="Arial" panose="020B0604020202020204" pitchFamily="34" charset="0"/>
            </a:rPr>
            <a:t> a tiempo</a:t>
          </a:r>
          <a:endParaRPr lang="es-PE" sz="1600" b="1">
            <a:solidFill>
              <a:srgbClr val="002060"/>
            </a:solidFill>
            <a:latin typeface="Arial" panose="020B0604020202020204" pitchFamily="34" charset="0"/>
            <a:cs typeface="Arial" panose="020B0604020202020204" pitchFamily="34" charset="0"/>
          </a:endParaRPr>
        </a:p>
      </xdr:txBody>
    </xdr:sp>
    <xdr:clientData/>
  </xdr:twoCellAnchor>
  <xdr:twoCellAnchor>
    <xdr:from>
      <xdr:col>1</xdr:col>
      <xdr:colOff>413657</xdr:colOff>
      <xdr:row>20</xdr:row>
      <xdr:rowOff>0</xdr:rowOff>
    </xdr:from>
    <xdr:to>
      <xdr:col>7</xdr:col>
      <xdr:colOff>0</xdr:colOff>
      <xdr:row>27</xdr:row>
      <xdr:rowOff>43543</xdr:rowOff>
    </xdr:to>
    <xdr:sp macro="" textlink="">
      <xdr:nvSpPr>
        <xdr:cNvPr id="19" name="Rectángulo: esquinas redondeadas 18">
          <a:extLst>
            <a:ext uri="{FF2B5EF4-FFF2-40B4-BE49-F238E27FC236}">
              <a16:creationId xmlns:a16="http://schemas.microsoft.com/office/drawing/2014/main" id="{4FA628C7-C991-4A7F-AA4E-779B86B454F0}"/>
            </a:ext>
          </a:extLst>
        </xdr:cNvPr>
        <xdr:cNvSpPr/>
      </xdr:nvSpPr>
      <xdr:spPr>
        <a:xfrm>
          <a:off x="674914" y="3853543"/>
          <a:ext cx="3331029" cy="1415143"/>
        </a:xfrm>
        <a:prstGeom prst="round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1</xdr:col>
      <xdr:colOff>587827</xdr:colOff>
      <xdr:row>20</xdr:row>
      <xdr:rowOff>76200</xdr:rowOff>
    </xdr:from>
    <xdr:to>
      <xdr:col>3</xdr:col>
      <xdr:colOff>141512</xdr:colOff>
      <xdr:row>26</xdr:row>
      <xdr:rowOff>65314</xdr:rowOff>
    </xdr:to>
    <xdr:pic>
      <xdr:nvPicPr>
        <xdr:cNvPr id="25" name="Gráfico 24" descr="Contorno">
          <a:extLst>
            <a:ext uri="{FF2B5EF4-FFF2-40B4-BE49-F238E27FC236}">
              <a16:creationId xmlns:a16="http://schemas.microsoft.com/office/drawing/2014/main" id="{54FA3C72-DF88-01E7-93D9-7C7ECB2998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49084" y="3929743"/>
          <a:ext cx="1164771" cy="1164771"/>
        </a:xfrm>
        <a:prstGeom prst="rect">
          <a:avLst/>
        </a:prstGeom>
      </xdr:spPr>
    </xdr:pic>
    <xdr:clientData/>
  </xdr:twoCellAnchor>
  <xdr:twoCellAnchor>
    <xdr:from>
      <xdr:col>3</xdr:col>
      <xdr:colOff>595993</xdr:colOff>
      <xdr:row>20</xdr:row>
      <xdr:rowOff>123008</xdr:rowOff>
    </xdr:from>
    <xdr:to>
      <xdr:col>6</xdr:col>
      <xdr:colOff>0</xdr:colOff>
      <xdr:row>24</xdr:row>
      <xdr:rowOff>167237</xdr:rowOff>
    </xdr:to>
    <xdr:sp macro="" textlink="Tabla!C126">
      <xdr:nvSpPr>
        <xdr:cNvPr id="27" name="CuadroTexto 26">
          <a:extLst>
            <a:ext uri="{FF2B5EF4-FFF2-40B4-BE49-F238E27FC236}">
              <a16:creationId xmlns:a16="http://schemas.microsoft.com/office/drawing/2014/main" id="{61DE2149-8335-466C-907C-94BC58ABF6D1}"/>
            </a:ext>
          </a:extLst>
        </xdr:cNvPr>
        <xdr:cNvSpPr txBox="1"/>
      </xdr:nvSpPr>
      <xdr:spPr>
        <a:xfrm>
          <a:off x="2468336" y="3976551"/>
          <a:ext cx="1276350" cy="82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9E0774CC-FF1F-40E1-9FFB-769D035C86E2}" type="TxLink">
            <a:rPr lang="en-US" sz="6600" b="1" i="0" u="none" strike="noStrike">
              <a:solidFill>
                <a:srgbClr val="002060"/>
              </a:solidFill>
              <a:latin typeface="Arial"/>
              <a:cs typeface="Arial"/>
            </a:rPr>
            <a:pPr/>
            <a:t>15</a:t>
          </a:fld>
          <a:endParaRPr lang="es-PE" sz="102800" b="1">
            <a:solidFill>
              <a:srgbClr val="002060"/>
            </a:solidFill>
          </a:endParaRPr>
        </a:p>
      </xdr:txBody>
    </xdr:sp>
    <xdr:clientData/>
  </xdr:twoCellAnchor>
  <xdr:twoCellAnchor>
    <xdr:from>
      <xdr:col>3</xdr:col>
      <xdr:colOff>304416</xdr:colOff>
      <xdr:row>24</xdr:row>
      <xdr:rowOff>108858</xdr:rowOff>
    </xdr:from>
    <xdr:to>
      <xdr:col>6</xdr:col>
      <xdr:colOff>130628</xdr:colOff>
      <xdr:row>26</xdr:row>
      <xdr:rowOff>0</xdr:rowOff>
    </xdr:to>
    <xdr:sp macro="" textlink="">
      <xdr:nvSpPr>
        <xdr:cNvPr id="28" name="CuadroTexto 27">
          <a:extLst>
            <a:ext uri="{FF2B5EF4-FFF2-40B4-BE49-F238E27FC236}">
              <a16:creationId xmlns:a16="http://schemas.microsoft.com/office/drawing/2014/main" id="{F68DA230-0B98-4C54-9531-125125E08DD9}"/>
            </a:ext>
          </a:extLst>
        </xdr:cNvPr>
        <xdr:cNvSpPr txBox="1"/>
      </xdr:nvSpPr>
      <xdr:spPr>
        <a:xfrm>
          <a:off x="2176759" y="4746172"/>
          <a:ext cx="1698555" cy="283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600" b="1">
              <a:solidFill>
                <a:srgbClr val="002060"/>
              </a:solidFill>
              <a:latin typeface="Arial" panose="020B0604020202020204" pitchFamily="34" charset="0"/>
              <a:cs typeface="Arial" panose="020B0604020202020204" pitchFamily="34" charset="0"/>
            </a:rPr>
            <a:t>Por</a:t>
          </a:r>
          <a:r>
            <a:rPr lang="es-PE" sz="1600" b="1" baseline="0">
              <a:solidFill>
                <a:srgbClr val="002060"/>
              </a:solidFill>
              <a:latin typeface="Arial" panose="020B0604020202020204" pitchFamily="34" charset="0"/>
              <a:cs typeface="Arial" panose="020B0604020202020204" pitchFamily="34" charset="0"/>
            </a:rPr>
            <a:t> Responder</a:t>
          </a:r>
          <a:endParaRPr lang="es-PE" sz="1600" b="1">
            <a:solidFill>
              <a:srgbClr val="002060"/>
            </a:solidFill>
            <a:latin typeface="Arial" panose="020B0604020202020204" pitchFamily="34" charset="0"/>
            <a:cs typeface="Arial" panose="020B0604020202020204" pitchFamily="34" charset="0"/>
          </a:endParaRPr>
        </a:p>
      </xdr:txBody>
    </xdr:sp>
    <xdr:clientData/>
  </xdr:twoCellAnchor>
  <xdr:twoCellAnchor>
    <xdr:from>
      <xdr:col>24</xdr:col>
      <xdr:colOff>500743</xdr:colOff>
      <xdr:row>0</xdr:row>
      <xdr:rowOff>152399</xdr:rowOff>
    </xdr:from>
    <xdr:to>
      <xdr:col>25</xdr:col>
      <xdr:colOff>401657</xdr:colOff>
      <xdr:row>2</xdr:row>
      <xdr:rowOff>120513</xdr:rowOff>
    </xdr:to>
    <xdr:sp macro="" textlink="">
      <xdr:nvSpPr>
        <xdr:cNvPr id="29" name="CuadroTexto 28">
          <a:extLst>
            <a:ext uri="{FF2B5EF4-FFF2-40B4-BE49-F238E27FC236}">
              <a16:creationId xmlns:a16="http://schemas.microsoft.com/office/drawing/2014/main" id="{C1A55D01-ECC3-52BC-E010-8E88B70B7CA4}"/>
            </a:ext>
          </a:extLst>
        </xdr:cNvPr>
        <xdr:cNvSpPr txBox="1"/>
      </xdr:nvSpPr>
      <xdr:spPr>
        <a:xfrm>
          <a:off x="16524514" y="152399"/>
          <a:ext cx="1512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600">
              <a:solidFill>
                <a:srgbClr val="00FFFF"/>
              </a:solidFill>
            </a:rPr>
            <a:t>●</a:t>
          </a:r>
          <a:r>
            <a:rPr lang="es-PE" sz="1600">
              <a:solidFill>
                <a:schemeClr val="bg1"/>
              </a:solidFill>
            </a:rPr>
            <a:t> Filtro</a:t>
          </a:r>
          <a:r>
            <a:rPr lang="es-PE" sz="1600" baseline="0">
              <a:solidFill>
                <a:schemeClr val="bg1"/>
              </a:solidFill>
            </a:rPr>
            <a:t> por Año</a:t>
          </a:r>
          <a:endParaRPr lang="es-PE" sz="1600">
            <a:solidFill>
              <a:schemeClr val="bg1"/>
            </a:solidFill>
          </a:endParaRPr>
        </a:p>
      </xdr:txBody>
    </xdr:sp>
    <xdr:clientData/>
  </xdr:twoCellAnchor>
  <xdr:twoCellAnchor>
    <xdr:from>
      <xdr:col>24</xdr:col>
      <xdr:colOff>511624</xdr:colOff>
      <xdr:row>5</xdr:row>
      <xdr:rowOff>87089</xdr:rowOff>
    </xdr:from>
    <xdr:to>
      <xdr:col>25</xdr:col>
      <xdr:colOff>533399</xdr:colOff>
      <xdr:row>7</xdr:row>
      <xdr:rowOff>55203</xdr:rowOff>
    </xdr:to>
    <xdr:sp macro="" textlink="">
      <xdr:nvSpPr>
        <xdr:cNvPr id="30" name="CuadroTexto 29">
          <a:extLst>
            <a:ext uri="{FF2B5EF4-FFF2-40B4-BE49-F238E27FC236}">
              <a16:creationId xmlns:a16="http://schemas.microsoft.com/office/drawing/2014/main" id="{6C95424F-22A0-49ED-AF98-D08C20914A37}"/>
            </a:ext>
          </a:extLst>
        </xdr:cNvPr>
        <xdr:cNvSpPr txBox="1"/>
      </xdr:nvSpPr>
      <xdr:spPr>
        <a:xfrm>
          <a:off x="16535395" y="1034146"/>
          <a:ext cx="1632861"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600">
              <a:solidFill>
                <a:srgbClr val="00FFFF"/>
              </a:solidFill>
            </a:rPr>
            <a:t>●</a:t>
          </a:r>
          <a:r>
            <a:rPr lang="es-PE" sz="1600">
              <a:solidFill>
                <a:schemeClr val="bg1"/>
              </a:solidFill>
            </a:rPr>
            <a:t> Filtro</a:t>
          </a:r>
          <a:r>
            <a:rPr lang="es-PE" sz="1600" baseline="0">
              <a:solidFill>
                <a:schemeClr val="bg1"/>
              </a:solidFill>
            </a:rPr>
            <a:t> por Mes</a:t>
          </a:r>
          <a:endParaRPr lang="es-PE" sz="1600">
            <a:solidFill>
              <a:schemeClr val="bg1"/>
            </a:solidFill>
          </a:endParaRPr>
        </a:p>
      </xdr:txBody>
    </xdr:sp>
    <xdr:clientData/>
  </xdr:twoCellAnchor>
  <xdr:twoCellAnchor>
    <xdr:from>
      <xdr:col>24</xdr:col>
      <xdr:colOff>533397</xdr:colOff>
      <xdr:row>13</xdr:row>
      <xdr:rowOff>119744</xdr:rowOff>
    </xdr:from>
    <xdr:to>
      <xdr:col>25</xdr:col>
      <xdr:colOff>555172</xdr:colOff>
      <xdr:row>15</xdr:row>
      <xdr:rowOff>87858</xdr:rowOff>
    </xdr:to>
    <xdr:sp macro="" textlink="">
      <xdr:nvSpPr>
        <xdr:cNvPr id="31" name="CuadroTexto 30">
          <a:extLst>
            <a:ext uri="{FF2B5EF4-FFF2-40B4-BE49-F238E27FC236}">
              <a16:creationId xmlns:a16="http://schemas.microsoft.com/office/drawing/2014/main" id="{D01F07EB-F9F1-4CFD-AFE9-61A28D2222EE}"/>
            </a:ext>
          </a:extLst>
        </xdr:cNvPr>
        <xdr:cNvSpPr txBox="1"/>
      </xdr:nvSpPr>
      <xdr:spPr>
        <a:xfrm>
          <a:off x="16557168" y="2601687"/>
          <a:ext cx="1632861"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600">
              <a:solidFill>
                <a:srgbClr val="00FFFF"/>
              </a:solidFill>
            </a:rPr>
            <a:t>●</a:t>
          </a:r>
          <a:r>
            <a:rPr lang="es-PE" sz="1600">
              <a:solidFill>
                <a:schemeClr val="bg1"/>
              </a:solidFill>
            </a:rPr>
            <a:t> Filtro</a:t>
          </a:r>
          <a:r>
            <a:rPr lang="es-PE" sz="1600" baseline="0">
              <a:solidFill>
                <a:schemeClr val="bg1"/>
              </a:solidFill>
            </a:rPr>
            <a:t> por Sede</a:t>
          </a:r>
          <a:endParaRPr lang="es-PE" sz="1600">
            <a:solidFill>
              <a:schemeClr val="bg1"/>
            </a:solidFill>
          </a:endParaRPr>
        </a:p>
      </xdr:txBody>
    </xdr:sp>
    <xdr:clientData/>
  </xdr:twoCellAnchor>
  <xdr:twoCellAnchor>
    <xdr:from>
      <xdr:col>1</xdr:col>
      <xdr:colOff>250372</xdr:colOff>
      <xdr:row>27</xdr:row>
      <xdr:rowOff>152401</xdr:rowOff>
    </xdr:from>
    <xdr:to>
      <xdr:col>7</xdr:col>
      <xdr:colOff>193398</xdr:colOff>
      <xdr:row>50</xdr:row>
      <xdr:rowOff>130629</xdr:rowOff>
    </xdr:to>
    <xdr:sp macro="" textlink="">
      <xdr:nvSpPr>
        <xdr:cNvPr id="33" name="Rectángulo: esquinas redondeadas 32">
          <a:extLst>
            <a:ext uri="{FF2B5EF4-FFF2-40B4-BE49-F238E27FC236}">
              <a16:creationId xmlns:a16="http://schemas.microsoft.com/office/drawing/2014/main" id="{D89A1822-783B-D546-9F75-F0E2C974ED6F}"/>
            </a:ext>
          </a:extLst>
        </xdr:cNvPr>
        <xdr:cNvSpPr/>
      </xdr:nvSpPr>
      <xdr:spPr>
        <a:xfrm>
          <a:off x="511629" y="5377544"/>
          <a:ext cx="3687712" cy="4484914"/>
        </a:xfrm>
        <a:prstGeom prst="round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345801</xdr:colOff>
      <xdr:row>27</xdr:row>
      <xdr:rowOff>87086</xdr:rowOff>
    </xdr:from>
    <xdr:to>
      <xdr:col>7</xdr:col>
      <xdr:colOff>707571</xdr:colOff>
      <xdr:row>50</xdr:row>
      <xdr:rowOff>108857</xdr:rowOff>
    </xdr:to>
    <mc:AlternateContent xmlns:mc="http://schemas.openxmlformats.org/markup-compatibility/2006">
      <mc:Choice xmlns:cx4="http://schemas.microsoft.com/office/drawing/2016/5/10/chartex" Requires="cx4">
        <xdr:graphicFrame macro="">
          <xdr:nvGraphicFramePr>
            <xdr:cNvPr id="32" name="Gráfico 31">
              <a:extLst>
                <a:ext uri="{FF2B5EF4-FFF2-40B4-BE49-F238E27FC236}">
                  <a16:creationId xmlns:a16="http://schemas.microsoft.com/office/drawing/2014/main" id="{1FC56DCD-173F-431D-964C-82CE41B960E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604881" y="5184866"/>
              <a:ext cx="4110810" cy="4403271"/>
            </a:xfrm>
            <a:prstGeom prst="rect">
              <a:avLst/>
            </a:prstGeom>
            <a:solidFill>
              <a:prstClr val="white"/>
            </a:solidFill>
            <a:ln w="1">
              <a:solidFill>
                <a:prstClr val="green"/>
              </a:solidFill>
            </a:ln>
          </xdr:spPr>
          <xdr:txBody>
            <a:bodyPr vertOverflow="clip" horzOverflow="clip"/>
            <a:lstStyle/>
            <a:p>
              <a:r>
                <a:rPr lang="es-PE"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8</xdr:col>
      <xdr:colOff>0</xdr:colOff>
      <xdr:row>4</xdr:row>
      <xdr:rowOff>0</xdr:rowOff>
    </xdr:from>
    <xdr:to>
      <xdr:col>16</xdr:col>
      <xdr:colOff>555172</xdr:colOff>
      <xdr:row>18</xdr:row>
      <xdr:rowOff>119743</xdr:rowOff>
    </xdr:to>
    <xdr:sp macro="" textlink="">
      <xdr:nvSpPr>
        <xdr:cNvPr id="34" name="Rectángulo: esquinas redondeadas 33">
          <a:extLst>
            <a:ext uri="{FF2B5EF4-FFF2-40B4-BE49-F238E27FC236}">
              <a16:creationId xmlns:a16="http://schemas.microsoft.com/office/drawing/2014/main" id="{A2030523-49A9-98F6-931D-4BB27D1C9FAD}"/>
            </a:ext>
          </a:extLst>
        </xdr:cNvPr>
        <xdr:cNvSpPr/>
      </xdr:nvSpPr>
      <xdr:spPr>
        <a:xfrm>
          <a:off x="4811486" y="783771"/>
          <a:ext cx="6455229" cy="2797629"/>
        </a:xfrm>
        <a:prstGeom prst="round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17</xdr:col>
      <xdr:colOff>0</xdr:colOff>
      <xdr:row>4</xdr:row>
      <xdr:rowOff>0</xdr:rowOff>
    </xdr:from>
    <xdr:to>
      <xdr:col>24</xdr:col>
      <xdr:colOff>152402</xdr:colOff>
      <xdr:row>18</xdr:row>
      <xdr:rowOff>119743</xdr:rowOff>
    </xdr:to>
    <xdr:sp macro="" textlink="">
      <xdr:nvSpPr>
        <xdr:cNvPr id="35" name="Rectángulo: esquinas redondeadas 34">
          <a:extLst>
            <a:ext uri="{FF2B5EF4-FFF2-40B4-BE49-F238E27FC236}">
              <a16:creationId xmlns:a16="http://schemas.microsoft.com/office/drawing/2014/main" id="{853F745E-7D24-4079-929A-856288F8EB1E}"/>
            </a:ext>
          </a:extLst>
        </xdr:cNvPr>
        <xdr:cNvSpPr/>
      </xdr:nvSpPr>
      <xdr:spPr>
        <a:xfrm>
          <a:off x="11517086" y="783771"/>
          <a:ext cx="4659087" cy="2797629"/>
        </a:xfrm>
        <a:prstGeom prst="round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0</xdr:colOff>
      <xdr:row>19</xdr:row>
      <xdr:rowOff>141514</xdr:rowOff>
    </xdr:from>
    <xdr:to>
      <xdr:col>13</xdr:col>
      <xdr:colOff>631373</xdr:colOff>
      <xdr:row>34</xdr:row>
      <xdr:rowOff>0</xdr:rowOff>
    </xdr:to>
    <xdr:sp macro="" textlink="">
      <xdr:nvSpPr>
        <xdr:cNvPr id="37" name="Rectángulo: esquinas redondeadas 36">
          <a:extLst>
            <a:ext uri="{FF2B5EF4-FFF2-40B4-BE49-F238E27FC236}">
              <a16:creationId xmlns:a16="http://schemas.microsoft.com/office/drawing/2014/main" id="{C1773BCA-438A-4C1B-BEEB-160361E4B046}"/>
            </a:ext>
          </a:extLst>
        </xdr:cNvPr>
        <xdr:cNvSpPr/>
      </xdr:nvSpPr>
      <xdr:spPr>
        <a:xfrm>
          <a:off x="4811486" y="3799114"/>
          <a:ext cx="4659087" cy="2797629"/>
        </a:xfrm>
        <a:prstGeom prst="round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16</xdr:col>
      <xdr:colOff>751107</xdr:colOff>
      <xdr:row>35</xdr:row>
      <xdr:rowOff>97970</xdr:rowOff>
    </xdr:from>
    <xdr:to>
      <xdr:col>24</xdr:col>
      <xdr:colOff>163278</xdr:colOff>
      <xdr:row>49</xdr:row>
      <xdr:rowOff>152399</xdr:rowOff>
    </xdr:to>
    <xdr:sp macro="" textlink="">
      <xdr:nvSpPr>
        <xdr:cNvPr id="38" name="Rectángulo: esquinas redondeadas 37">
          <a:extLst>
            <a:ext uri="{FF2B5EF4-FFF2-40B4-BE49-F238E27FC236}">
              <a16:creationId xmlns:a16="http://schemas.microsoft.com/office/drawing/2014/main" id="{0A34F9A3-DAAB-4603-AD72-371EE835186C}"/>
            </a:ext>
          </a:extLst>
        </xdr:cNvPr>
        <xdr:cNvSpPr/>
      </xdr:nvSpPr>
      <xdr:spPr>
        <a:xfrm>
          <a:off x="11480067" y="6719750"/>
          <a:ext cx="4738551" cy="2721429"/>
        </a:xfrm>
        <a:prstGeom prst="round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0</xdr:colOff>
      <xdr:row>35</xdr:row>
      <xdr:rowOff>87085</xdr:rowOff>
    </xdr:from>
    <xdr:to>
      <xdr:col>16</xdr:col>
      <xdr:colOff>555172</xdr:colOff>
      <xdr:row>49</xdr:row>
      <xdr:rowOff>141514</xdr:rowOff>
    </xdr:to>
    <xdr:sp macro="" textlink="">
      <xdr:nvSpPr>
        <xdr:cNvPr id="40" name="Rectángulo: esquinas redondeadas 39">
          <a:extLst>
            <a:ext uri="{FF2B5EF4-FFF2-40B4-BE49-F238E27FC236}">
              <a16:creationId xmlns:a16="http://schemas.microsoft.com/office/drawing/2014/main" id="{7943B058-DA10-45E3-B203-7929B82D1621}"/>
            </a:ext>
          </a:extLst>
        </xdr:cNvPr>
        <xdr:cNvSpPr/>
      </xdr:nvSpPr>
      <xdr:spPr>
        <a:xfrm>
          <a:off x="4811486" y="6879771"/>
          <a:ext cx="6455229" cy="2797629"/>
        </a:xfrm>
        <a:prstGeom prst="round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54429</xdr:colOff>
      <xdr:row>6</xdr:row>
      <xdr:rowOff>87086</xdr:rowOff>
    </xdr:from>
    <xdr:to>
      <xdr:col>16</xdr:col>
      <xdr:colOff>457200</xdr:colOff>
      <xdr:row>18</xdr:row>
      <xdr:rowOff>97972</xdr:rowOff>
    </xdr:to>
    <xdr:graphicFrame macro="">
      <xdr:nvGraphicFramePr>
        <xdr:cNvPr id="4" name="Gráfico 3">
          <a:extLst>
            <a:ext uri="{FF2B5EF4-FFF2-40B4-BE49-F238E27FC236}">
              <a16:creationId xmlns:a16="http://schemas.microsoft.com/office/drawing/2014/main" id="{D5FC2774-06F6-4AF9-B330-DE61BBCA9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87084</xdr:colOff>
      <xdr:row>3</xdr:row>
      <xdr:rowOff>185058</xdr:rowOff>
    </xdr:from>
    <xdr:to>
      <xdr:col>24</xdr:col>
      <xdr:colOff>141514</xdr:colOff>
      <xdr:row>18</xdr:row>
      <xdr:rowOff>119744</xdr:rowOff>
    </xdr:to>
    <xdr:graphicFrame macro="">
      <xdr:nvGraphicFramePr>
        <xdr:cNvPr id="18" name="Gráfico 17">
          <a:extLst>
            <a:ext uri="{FF2B5EF4-FFF2-40B4-BE49-F238E27FC236}">
              <a16:creationId xmlns:a16="http://schemas.microsoft.com/office/drawing/2014/main" id="{F7503FA2-0A26-4954-B65E-343565DA6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794657</xdr:colOff>
      <xdr:row>21</xdr:row>
      <xdr:rowOff>32657</xdr:rowOff>
    </xdr:from>
    <xdr:to>
      <xdr:col>13</xdr:col>
      <xdr:colOff>620486</xdr:colOff>
      <xdr:row>34</xdr:row>
      <xdr:rowOff>43543</xdr:rowOff>
    </xdr:to>
    <xdr:graphicFrame macro="">
      <xdr:nvGraphicFramePr>
        <xdr:cNvPr id="7" name="Gráfico 6">
          <a:extLst>
            <a:ext uri="{FF2B5EF4-FFF2-40B4-BE49-F238E27FC236}">
              <a16:creationId xmlns:a16="http://schemas.microsoft.com/office/drawing/2014/main" id="{9B4DE6F8-DCD8-4335-BD12-6B7DF235A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76201</xdr:colOff>
      <xdr:row>19</xdr:row>
      <xdr:rowOff>141514</xdr:rowOff>
    </xdr:from>
    <xdr:to>
      <xdr:col>24</xdr:col>
      <xdr:colOff>152402</xdr:colOff>
      <xdr:row>34</xdr:row>
      <xdr:rowOff>0</xdr:rowOff>
    </xdr:to>
    <xdr:sp macro="" textlink="">
      <xdr:nvSpPr>
        <xdr:cNvPr id="39" name="Rectángulo: esquinas redondeadas 38">
          <a:extLst>
            <a:ext uri="{FF2B5EF4-FFF2-40B4-BE49-F238E27FC236}">
              <a16:creationId xmlns:a16="http://schemas.microsoft.com/office/drawing/2014/main" id="{76282715-A5A7-42B4-ABAE-568B8A6914EB}"/>
            </a:ext>
          </a:extLst>
        </xdr:cNvPr>
        <xdr:cNvSpPr/>
      </xdr:nvSpPr>
      <xdr:spPr>
        <a:xfrm>
          <a:off x="9720944" y="3799114"/>
          <a:ext cx="6455229" cy="2797629"/>
        </a:xfrm>
        <a:prstGeom prst="round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1100"/>
            <a:t>v</a:t>
          </a:r>
        </a:p>
      </xdr:txBody>
    </xdr:sp>
    <xdr:clientData/>
  </xdr:twoCellAnchor>
  <xdr:twoCellAnchor>
    <xdr:from>
      <xdr:col>7</xdr:col>
      <xdr:colOff>783254</xdr:colOff>
      <xdr:row>36</xdr:row>
      <xdr:rowOff>130628</xdr:rowOff>
    </xdr:from>
    <xdr:to>
      <xdr:col>16</xdr:col>
      <xdr:colOff>511627</xdr:colOff>
      <xdr:row>49</xdr:row>
      <xdr:rowOff>119744</xdr:rowOff>
    </xdr:to>
    <xdr:graphicFrame macro="">
      <xdr:nvGraphicFramePr>
        <xdr:cNvPr id="2" name="Gráfico 1">
          <a:extLst>
            <a:ext uri="{FF2B5EF4-FFF2-40B4-BE49-F238E27FC236}">
              <a16:creationId xmlns:a16="http://schemas.microsoft.com/office/drawing/2014/main" id="{EF9FFB48-B9BC-78F7-6C22-220525B06B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304799</xdr:colOff>
      <xdr:row>4</xdr:row>
      <xdr:rowOff>21772</xdr:rowOff>
    </xdr:from>
    <xdr:to>
      <xdr:col>10</xdr:col>
      <xdr:colOff>794658</xdr:colOff>
      <xdr:row>6</xdr:row>
      <xdr:rowOff>22543</xdr:rowOff>
    </xdr:to>
    <xdr:sp macro="" textlink="">
      <xdr:nvSpPr>
        <xdr:cNvPr id="41" name="CuadroTexto 40">
          <a:extLst>
            <a:ext uri="{FF2B5EF4-FFF2-40B4-BE49-F238E27FC236}">
              <a16:creationId xmlns:a16="http://schemas.microsoft.com/office/drawing/2014/main" id="{E9F2B7B8-E8CD-4B87-8022-2A8647D7F446}"/>
            </a:ext>
          </a:extLst>
        </xdr:cNvPr>
        <xdr:cNvSpPr txBox="1"/>
      </xdr:nvSpPr>
      <xdr:spPr>
        <a:xfrm>
          <a:off x="5116285" y="805543"/>
          <a:ext cx="2100944"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600" b="1">
              <a:solidFill>
                <a:schemeClr val="accent1">
                  <a:lumMod val="50000"/>
                </a:schemeClr>
              </a:solidFill>
            </a:rPr>
            <a:t>Cantidad</a:t>
          </a:r>
          <a:r>
            <a:rPr lang="es-PE" sz="1600" b="1" baseline="0">
              <a:solidFill>
                <a:schemeClr val="accent1">
                  <a:lumMod val="50000"/>
                </a:schemeClr>
              </a:solidFill>
            </a:rPr>
            <a:t> de Reclamos</a:t>
          </a:r>
          <a:endParaRPr lang="es-PE" sz="1600" b="1">
            <a:solidFill>
              <a:schemeClr val="accent1">
                <a:lumMod val="50000"/>
              </a:schemeClr>
            </a:solidFill>
          </a:endParaRPr>
        </a:p>
      </xdr:txBody>
    </xdr:sp>
    <xdr:clientData/>
  </xdr:twoCellAnchor>
  <xdr:twoCellAnchor>
    <xdr:from>
      <xdr:col>15</xdr:col>
      <xdr:colOff>141512</xdr:colOff>
      <xdr:row>6</xdr:row>
      <xdr:rowOff>87087</xdr:rowOff>
    </xdr:from>
    <xdr:to>
      <xdr:col>16</xdr:col>
      <xdr:colOff>566058</xdr:colOff>
      <xdr:row>10</xdr:row>
      <xdr:rowOff>54429</xdr:rowOff>
    </xdr:to>
    <xdr:sp macro="" textlink="">
      <xdr:nvSpPr>
        <xdr:cNvPr id="42" name="CuadroTexto 41">
          <a:extLst>
            <a:ext uri="{FF2B5EF4-FFF2-40B4-BE49-F238E27FC236}">
              <a16:creationId xmlns:a16="http://schemas.microsoft.com/office/drawing/2014/main" id="{754A5EB0-74BA-4390-B934-09E5CE2E4ED4}"/>
            </a:ext>
          </a:extLst>
        </xdr:cNvPr>
        <xdr:cNvSpPr txBox="1"/>
      </xdr:nvSpPr>
      <xdr:spPr>
        <a:xfrm>
          <a:off x="10591798" y="1230087"/>
          <a:ext cx="685803" cy="718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200" b="0">
              <a:solidFill>
                <a:srgbClr val="0070C0"/>
              </a:solidFill>
            </a:rPr>
            <a:t>●</a:t>
          </a:r>
          <a:r>
            <a:rPr lang="es-PE" sz="1200" b="0">
              <a:solidFill>
                <a:schemeClr val="accent1">
                  <a:lumMod val="50000"/>
                </a:schemeClr>
              </a:solidFill>
            </a:rPr>
            <a:t>2022</a:t>
          </a:r>
        </a:p>
        <a:p>
          <a:r>
            <a:rPr lang="es-PE" sz="1100" b="0">
              <a:solidFill>
                <a:schemeClr val="accent2"/>
              </a:solidFill>
              <a:effectLst/>
              <a:latin typeface="+mn-lt"/>
              <a:ea typeface="+mn-ea"/>
              <a:cs typeface="+mn-cs"/>
            </a:rPr>
            <a:t>●</a:t>
          </a:r>
          <a:r>
            <a:rPr lang="es-PE" sz="1200" b="0">
              <a:solidFill>
                <a:schemeClr val="accent1">
                  <a:lumMod val="50000"/>
                </a:schemeClr>
              </a:solidFill>
            </a:rPr>
            <a:t>2023</a:t>
          </a:r>
        </a:p>
        <a:p>
          <a:r>
            <a:rPr lang="es-PE" sz="1100" b="0">
              <a:solidFill>
                <a:schemeClr val="bg1">
                  <a:lumMod val="65000"/>
                </a:schemeClr>
              </a:solidFill>
              <a:effectLst/>
              <a:latin typeface="+mn-lt"/>
              <a:ea typeface="+mn-ea"/>
              <a:cs typeface="+mn-cs"/>
            </a:rPr>
            <a:t>●</a:t>
          </a:r>
          <a:r>
            <a:rPr lang="es-PE" sz="1200" b="0">
              <a:solidFill>
                <a:schemeClr val="accent1">
                  <a:lumMod val="50000"/>
                </a:schemeClr>
              </a:solidFill>
            </a:rPr>
            <a:t>2024</a:t>
          </a:r>
        </a:p>
      </xdr:txBody>
    </xdr:sp>
    <xdr:clientData/>
  </xdr:twoCellAnchor>
  <xdr:twoCellAnchor>
    <xdr:from>
      <xdr:col>14</xdr:col>
      <xdr:colOff>413656</xdr:colOff>
      <xdr:row>19</xdr:row>
      <xdr:rowOff>166549</xdr:rowOff>
    </xdr:from>
    <xdr:to>
      <xdr:col>19</xdr:col>
      <xdr:colOff>108857</xdr:colOff>
      <xdr:row>21</xdr:row>
      <xdr:rowOff>142283</xdr:rowOff>
    </xdr:to>
    <xdr:sp macro="" textlink="">
      <xdr:nvSpPr>
        <xdr:cNvPr id="44" name="CuadroTexto 43">
          <a:extLst>
            <a:ext uri="{FF2B5EF4-FFF2-40B4-BE49-F238E27FC236}">
              <a16:creationId xmlns:a16="http://schemas.microsoft.com/office/drawing/2014/main" id="{93EB7975-1CFA-4AA1-90C6-BB8C5696EAE2}"/>
            </a:ext>
          </a:extLst>
        </xdr:cNvPr>
        <xdr:cNvSpPr txBox="1"/>
      </xdr:nvSpPr>
      <xdr:spPr>
        <a:xfrm>
          <a:off x="10058399" y="3824149"/>
          <a:ext cx="3178629" cy="367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600" b="1">
              <a:solidFill>
                <a:schemeClr val="accent1">
                  <a:lumMod val="50000"/>
                </a:schemeClr>
              </a:solidFill>
            </a:rPr>
            <a:t>Concurrencia</a:t>
          </a:r>
          <a:r>
            <a:rPr lang="es-PE" sz="1600" b="1" baseline="0">
              <a:solidFill>
                <a:schemeClr val="accent1">
                  <a:lumMod val="50000"/>
                </a:schemeClr>
              </a:solidFill>
            </a:rPr>
            <a:t> por hora en la Web</a:t>
          </a:r>
          <a:endParaRPr lang="es-PE" sz="1600" b="1">
            <a:solidFill>
              <a:schemeClr val="accent1">
                <a:lumMod val="50000"/>
              </a:schemeClr>
            </a:solidFill>
          </a:endParaRPr>
        </a:p>
      </xdr:txBody>
    </xdr:sp>
    <xdr:clientData/>
  </xdr:twoCellAnchor>
  <xdr:twoCellAnchor>
    <xdr:from>
      <xdr:col>8</xdr:col>
      <xdr:colOff>304799</xdr:colOff>
      <xdr:row>19</xdr:row>
      <xdr:rowOff>163286</xdr:rowOff>
    </xdr:from>
    <xdr:to>
      <xdr:col>10</xdr:col>
      <xdr:colOff>794658</xdr:colOff>
      <xdr:row>21</xdr:row>
      <xdr:rowOff>131400</xdr:rowOff>
    </xdr:to>
    <xdr:sp macro="" textlink="">
      <xdr:nvSpPr>
        <xdr:cNvPr id="46" name="CuadroTexto 45">
          <a:extLst>
            <a:ext uri="{FF2B5EF4-FFF2-40B4-BE49-F238E27FC236}">
              <a16:creationId xmlns:a16="http://schemas.microsoft.com/office/drawing/2014/main" id="{A55FD2C8-9418-4F81-AB4C-EA4FB884F127}"/>
            </a:ext>
          </a:extLst>
        </xdr:cNvPr>
        <xdr:cNvSpPr txBox="1"/>
      </xdr:nvSpPr>
      <xdr:spPr>
        <a:xfrm>
          <a:off x="5116285" y="3820886"/>
          <a:ext cx="2100944"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600" b="1" baseline="0">
              <a:solidFill>
                <a:schemeClr val="accent1">
                  <a:lumMod val="50000"/>
                </a:schemeClr>
              </a:solidFill>
            </a:rPr>
            <a:t>Motivo de Reclamos</a:t>
          </a:r>
          <a:endParaRPr lang="es-PE" sz="1600" b="1">
            <a:solidFill>
              <a:schemeClr val="accent1">
                <a:lumMod val="50000"/>
              </a:schemeClr>
            </a:solidFill>
          </a:endParaRPr>
        </a:p>
      </xdr:txBody>
    </xdr:sp>
    <xdr:clientData/>
  </xdr:twoCellAnchor>
  <xdr:twoCellAnchor>
    <xdr:from>
      <xdr:col>8</xdr:col>
      <xdr:colOff>304799</xdr:colOff>
      <xdr:row>35</xdr:row>
      <xdr:rowOff>108857</xdr:rowOff>
    </xdr:from>
    <xdr:to>
      <xdr:col>10</xdr:col>
      <xdr:colOff>566057</xdr:colOff>
      <xdr:row>37</xdr:row>
      <xdr:rowOff>76972</xdr:rowOff>
    </xdr:to>
    <xdr:sp macro="" textlink="">
      <xdr:nvSpPr>
        <xdr:cNvPr id="47" name="CuadroTexto 46">
          <a:extLst>
            <a:ext uri="{FF2B5EF4-FFF2-40B4-BE49-F238E27FC236}">
              <a16:creationId xmlns:a16="http://schemas.microsoft.com/office/drawing/2014/main" id="{5D0F7BB9-596C-4AF0-96F9-47E939CE7EF3}"/>
            </a:ext>
          </a:extLst>
        </xdr:cNvPr>
        <xdr:cNvSpPr txBox="1"/>
      </xdr:nvSpPr>
      <xdr:spPr>
        <a:xfrm>
          <a:off x="5116285" y="6901543"/>
          <a:ext cx="1872343"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600" b="1" baseline="0">
              <a:solidFill>
                <a:schemeClr val="accent1">
                  <a:lumMod val="50000"/>
                </a:schemeClr>
              </a:solidFill>
            </a:rPr>
            <a:t>Usuarios recurrente</a:t>
          </a:r>
          <a:endParaRPr lang="es-PE" sz="1600" b="1">
            <a:solidFill>
              <a:schemeClr val="accent1">
                <a:lumMod val="50000"/>
              </a:schemeClr>
            </a:solidFill>
          </a:endParaRPr>
        </a:p>
      </xdr:txBody>
    </xdr:sp>
    <xdr:clientData/>
  </xdr:twoCellAnchor>
  <xdr:twoCellAnchor>
    <xdr:from>
      <xdr:col>17</xdr:col>
      <xdr:colOff>195940</xdr:colOff>
      <xdr:row>35</xdr:row>
      <xdr:rowOff>108855</xdr:rowOff>
    </xdr:from>
    <xdr:to>
      <xdr:col>22</xdr:col>
      <xdr:colOff>54426</xdr:colOff>
      <xdr:row>39</xdr:row>
      <xdr:rowOff>65313</xdr:rowOff>
    </xdr:to>
    <xdr:sp macro="" textlink="">
      <xdr:nvSpPr>
        <xdr:cNvPr id="48" name="CuadroTexto 47">
          <a:extLst>
            <a:ext uri="{FF2B5EF4-FFF2-40B4-BE49-F238E27FC236}">
              <a16:creationId xmlns:a16="http://schemas.microsoft.com/office/drawing/2014/main" id="{3CC3A444-A703-48CE-A069-36A0022EF248}"/>
            </a:ext>
          </a:extLst>
        </xdr:cNvPr>
        <xdr:cNvSpPr txBox="1"/>
      </xdr:nvSpPr>
      <xdr:spPr>
        <a:xfrm>
          <a:off x="11713026" y="6901541"/>
          <a:ext cx="3886200" cy="740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600" b="1" baseline="0">
              <a:solidFill>
                <a:schemeClr val="accent1">
                  <a:lumMod val="50000"/>
                </a:schemeClr>
              </a:solidFill>
            </a:rPr>
            <a:t>Tiempo de respuesta (días)</a:t>
          </a:r>
          <a:endParaRPr lang="es-PE" sz="1600" b="1">
            <a:solidFill>
              <a:schemeClr val="accent1">
                <a:lumMod val="50000"/>
              </a:schemeClr>
            </a:solidFill>
          </a:endParaRPr>
        </a:p>
      </xdr:txBody>
    </xdr:sp>
    <xdr:clientData/>
  </xdr:twoCellAnchor>
  <xdr:twoCellAnchor editAs="oneCell">
    <xdr:from>
      <xdr:col>8</xdr:col>
      <xdr:colOff>304800</xdr:colOff>
      <xdr:row>0</xdr:row>
      <xdr:rowOff>0</xdr:rowOff>
    </xdr:from>
    <xdr:to>
      <xdr:col>9</xdr:col>
      <xdr:colOff>130625</xdr:colOff>
      <xdr:row>3</xdr:row>
      <xdr:rowOff>43539</xdr:rowOff>
    </xdr:to>
    <xdr:pic>
      <xdr:nvPicPr>
        <xdr:cNvPr id="13" name="Gráfico 12" descr="Presentación con gráfico circular">
          <a:extLst>
            <a:ext uri="{FF2B5EF4-FFF2-40B4-BE49-F238E27FC236}">
              <a16:creationId xmlns:a16="http://schemas.microsoft.com/office/drawing/2014/main" id="{9DFB50D2-8F66-B6D2-99CC-1F2FE15619DC}"/>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5116286" y="0"/>
          <a:ext cx="631368" cy="631368"/>
        </a:xfrm>
        <a:prstGeom prst="rect">
          <a:avLst/>
        </a:prstGeom>
      </xdr:spPr>
    </xdr:pic>
    <xdr:clientData/>
  </xdr:twoCellAnchor>
  <xdr:twoCellAnchor>
    <xdr:from>
      <xdr:col>1</xdr:col>
      <xdr:colOff>587828</xdr:colOff>
      <xdr:row>27</xdr:row>
      <xdr:rowOff>174170</xdr:rowOff>
    </xdr:from>
    <xdr:to>
      <xdr:col>4</xdr:col>
      <xdr:colOff>272143</xdr:colOff>
      <xdr:row>30</xdr:row>
      <xdr:rowOff>185057</xdr:rowOff>
    </xdr:to>
    <xdr:sp macro="" textlink="">
      <xdr:nvSpPr>
        <xdr:cNvPr id="3" name="CuadroTexto 2">
          <a:extLst>
            <a:ext uri="{FF2B5EF4-FFF2-40B4-BE49-F238E27FC236}">
              <a16:creationId xmlns:a16="http://schemas.microsoft.com/office/drawing/2014/main" id="{E8F18D08-BEF1-40D5-B4C9-B931DC510856}"/>
            </a:ext>
          </a:extLst>
        </xdr:cNvPr>
        <xdr:cNvSpPr txBox="1"/>
      </xdr:nvSpPr>
      <xdr:spPr>
        <a:xfrm>
          <a:off x="849085" y="5399313"/>
          <a:ext cx="2100944" cy="598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600" b="1" baseline="0">
              <a:solidFill>
                <a:schemeClr val="accent1">
                  <a:lumMod val="50000"/>
                </a:schemeClr>
              </a:solidFill>
            </a:rPr>
            <a:t>Reclamos por departamento</a:t>
          </a:r>
          <a:endParaRPr lang="es-PE" sz="1600" b="1">
            <a:solidFill>
              <a:schemeClr val="accent1">
                <a:lumMod val="50000"/>
              </a:schemeClr>
            </a:solidFill>
          </a:endParaRPr>
        </a:p>
      </xdr:txBody>
    </xdr:sp>
    <xdr:clientData/>
  </xdr:twoCellAnchor>
  <xdr:twoCellAnchor>
    <xdr:from>
      <xdr:col>24</xdr:col>
      <xdr:colOff>471410</xdr:colOff>
      <xdr:row>29</xdr:row>
      <xdr:rowOff>118769</xdr:rowOff>
    </xdr:from>
    <xdr:to>
      <xdr:col>26</xdr:col>
      <xdr:colOff>333071</xdr:colOff>
      <xdr:row>50</xdr:row>
      <xdr:rowOff>75226</xdr:rowOff>
    </xdr:to>
    <xdr:sp macro="" textlink="">
      <xdr:nvSpPr>
        <xdr:cNvPr id="22" name="Rectángulo: esquinas redondeadas 21">
          <a:hlinkClick xmlns:r="http://schemas.openxmlformats.org/officeDocument/2006/relationships" r:id="rId14"/>
          <a:extLst>
            <a:ext uri="{FF2B5EF4-FFF2-40B4-BE49-F238E27FC236}">
              <a16:creationId xmlns:a16="http://schemas.microsoft.com/office/drawing/2014/main" id="{1F6570BC-6924-4C92-B315-A741A1AA0242}"/>
            </a:ext>
          </a:extLst>
        </xdr:cNvPr>
        <xdr:cNvSpPr/>
      </xdr:nvSpPr>
      <xdr:spPr>
        <a:xfrm rot="5400000">
          <a:off x="16186526" y="6044453"/>
          <a:ext cx="4071257" cy="3453947"/>
        </a:xfrm>
        <a:prstGeom prst="round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24</xdr:col>
      <xdr:colOff>824295</xdr:colOff>
      <xdr:row>33</xdr:row>
      <xdr:rowOff>66397</xdr:rowOff>
    </xdr:from>
    <xdr:to>
      <xdr:col>25</xdr:col>
      <xdr:colOff>392928</xdr:colOff>
      <xdr:row>35</xdr:row>
      <xdr:rowOff>63133</xdr:rowOff>
    </xdr:to>
    <xdr:sp macro="" textlink="">
      <xdr:nvSpPr>
        <xdr:cNvPr id="23" name="CuadroTexto 22">
          <a:extLst>
            <a:ext uri="{FF2B5EF4-FFF2-40B4-BE49-F238E27FC236}">
              <a16:creationId xmlns:a16="http://schemas.microsoft.com/office/drawing/2014/main" id="{FE4382C4-CA21-4898-910A-DB701346C3A8}"/>
            </a:ext>
          </a:extLst>
        </xdr:cNvPr>
        <xdr:cNvSpPr txBox="1"/>
      </xdr:nvSpPr>
      <xdr:spPr>
        <a:xfrm>
          <a:off x="16794545" y="6310564"/>
          <a:ext cx="1177300" cy="3777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PE" sz="1600" b="0" u="none">
              <a:solidFill>
                <a:srgbClr val="002060"/>
              </a:solidFill>
              <a:effectLst/>
              <a:latin typeface="+mn-lt"/>
              <a:ea typeface="+mn-ea"/>
              <a:cs typeface="+mn-cs"/>
            </a:rPr>
            <a:t>No</a:t>
          </a:r>
          <a:r>
            <a:rPr lang="es-PE" sz="1600" b="0" u="none" baseline="0">
              <a:solidFill>
                <a:srgbClr val="002060"/>
              </a:solidFill>
              <a:effectLst/>
              <a:latin typeface="+mn-lt"/>
              <a:ea typeface="+mn-ea"/>
              <a:cs typeface="+mn-cs"/>
            </a:rPr>
            <a:t> hay </a:t>
          </a:r>
          <a:endParaRPr lang="es-PE" sz="1600" b="0" u="none">
            <a:solidFill>
              <a:srgbClr val="002060"/>
            </a:solidFill>
            <a:effectLst/>
            <a:latin typeface="+mn-lt"/>
            <a:ea typeface="+mn-ea"/>
            <a:cs typeface="+mn-cs"/>
          </a:endParaRPr>
        </a:p>
      </xdr:txBody>
    </xdr:sp>
    <xdr:clientData/>
  </xdr:twoCellAnchor>
  <xdr:twoCellAnchor>
    <xdr:from>
      <xdr:col>24</xdr:col>
      <xdr:colOff>846973</xdr:colOff>
      <xdr:row>30</xdr:row>
      <xdr:rowOff>67605</xdr:rowOff>
    </xdr:from>
    <xdr:to>
      <xdr:col>26</xdr:col>
      <xdr:colOff>174171</xdr:colOff>
      <xdr:row>33</xdr:row>
      <xdr:rowOff>169333</xdr:rowOff>
    </xdr:to>
    <xdr:sp macro="" textlink="">
      <xdr:nvSpPr>
        <xdr:cNvPr id="49" name="CuadroTexto 48">
          <a:extLst>
            <a:ext uri="{FF2B5EF4-FFF2-40B4-BE49-F238E27FC236}">
              <a16:creationId xmlns:a16="http://schemas.microsoft.com/office/drawing/2014/main" id="{86D01689-AB73-4DAB-BB0A-1E619ACE1C81}"/>
            </a:ext>
          </a:extLst>
        </xdr:cNvPr>
        <xdr:cNvSpPr txBox="1"/>
      </xdr:nvSpPr>
      <xdr:spPr>
        <a:xfrm>
          <a:off x="16817223" y="5740272"/>
          <a:ext cx="2914948" cy="6732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600" b="1">
              <a:solidFill>
                <a:schemeClr val="accent1">
                  <a:lumMod val="50000"/>
                </a:schemeClr>
              </a:solidFill>
            </a:rPr>
            <a:t>Reclamos</a:t>
          </a:r>
          <a:r>
            <a:rPr lang="es-PE" sz="1600" b="1" baseline="0">
              <a:solidFill>
                <a:schemeClr val="accent1">
                  <a:lumMod val="50000"/>
                </a:schemeClr>
              </a:solidFill>
            </a:rPr>
            <a:t> en relación a gestión de cobranza</a:t>
          </a:r>
        </a:p>
        <a:p>
          <a:endParaRPr lang="es-PE" sz="1600" b="1">
            <a:solidFill>
              <a:schemeClr val="accent1">
                <a:lumMod val="50000"/>
              </a:schemeClr>
            </a:solidFill>
          </a:endParaRPr>
        </a:p>
      </xdr:txBody>
    </xdr:sp>
    <xdr:clientData/>
  </xdr:twoCellAnchor>
  <xdr:twoCellAnchor>
    <xdr:from>
      <xdr:col>16</xdr:col>
      <xdr:colOff>794658</xdr:colOff>
      <xdr:row>37</xdr:row>
      <xdr:rowOff>87085</xdr:rowOff>
    </xdr:from>
    <xdr:to>
      <xdr:col>24</xdr:col>
      <xdr:colOff>195943</xdr:colOff>
      <xdr:row>49</xdr:row>
      <xdr:rowOff>174170</xdr:rowOff>
    </xdr:to>
    <xdr:graphicFrame macro="">
      <xdr:nvGraphicFramePr>
        <xdr:cNvPr id="50" name="Gráfico 49">
          <a:extLst>
            <a:ext uri="{FF2B5EF4-FFF2-40B4-BE49-F238E27FC236}">
              <a16:creationId xmlns:a16="http://schemas.microsoft.com/office/drawing/2014/main" id="{0C2A7498-FE9C-4D7A-BAA5-AD09906406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645274</xdr:colOff>
      <xdr:row>35</xdr:row>
      <xdr:rowOff>178332</xdr:rowOff>
    </xdr:from>
    <xdr:to>
      <xdr:col>24</xdr:col>
      <xdr:colOff>140837</xdr:colOff>
      <xdr:row>42</xdr:row>
      <xdr:rowOff>83570</xdr:rowOff>
    </xdr:to>
    <xdr:graphicFrame macro="">
      <xdr:nvGraphicFramePr>
        <xdr:cNvPr id="51" name="Gráfico 50">
          <a:extLst>
            <a:ext uri="{FF2B5EF4-FFF2-40B4-BE49-F238E27FC236}">
              <a16:creationId xmlns:a16="http://schemas.microsoft.com/office/drawing/2014/main" id="{7A2F9B35-EC89-44BD-A066-FDB2CCE39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65313</xdr:colOff>
      <xdr:row>21</xdr:row>
      <xdr:rowOff>65314</xdr:rowOff>
    </xdr:from>
    <xdr:to>
      <xdr:col>24</xdr:col>
      <xdr:colOff>141514</xdr:colOff>
      <xdr:row>34</xdr:row>
      <xdr:rowOff>10885</xdr:rowOff>
    </xdr:to>
    <xdr:graphicFrame macro="">
      <xdr:nvGraphicFramePr>
        <xdr:cNvPr id="11" name="Gráfico 10">
          <a:extLst>
            <a:ext uri="{FF2B5EF4-FFF2-40B4-BE49-F238E27FC236}">
              <a16:creationId xmlns:a16="http://schemas.microsoft.com/office/drawing/2014/main" id="{9AD17E96-7DF9-4F6E-86A1-532455173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0.04042</cdr:x>
      <cdr:y>0.01163</cdr:y>
    </cdr:from>
    <cdr:to>
      <cdr:x>0.49347</cdr:x>
      <cdr:y>0.1424</cdr:y>
    </cdr:to>
    <cdr:sp macro="" textlink="">
      <cdr:nvSpPr>
        <cdr:cNvPr id="2" name="CuadroTexto 40">
          <a:extLst xmlns:a="http://schemas.openxmlformats.org/drawingml/2006/main">
            <a:ext uri="{FF2B5EF4-FFF2-40B4-BE49-F238E27FC236}">
              <a16:creationId xmlns:a16="http://schemas.microsoft.com/office/drawing/2014/main" id="{E9F2B7B8-E8CD-4B87-8022-2A8647D7F446}"/>
            </a:ext>
          </a:extLst>
        </cdr:cNvPr>
        <cdr:cNvSpPr txBox="1"/>
      </cdr:nvSpPr>
      <cdr:spPr>
        <a:xfrm xmlns:a="http://schemas.openxmlformats.org/drawingml/2006/main">
          <a:off x="184342" y="32656"/>
          <a:ext cx="2066421" cy="36727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PE" sz="1600" b="1" baseline="0">
              <a:solidFill>
                <a:schemeClr val="accent1">
                  <a:lumMod val="50000"/>
                </a:schemeClr>
              </a:solidFill>
            </a:rPr>
            <a:t>Reclamos por Sede</a:t>
          </a:r>
          <a:endParaRPr lang="es-PE" sz="1600" b="1">
            <a:solidFill>
              <a:schemeClr val="accent1">
                <a:lumMod val="50000"/>
              </a:schemeClr>
            </a:solidFill>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2</xdr:col>
      <xdr:colOff>1327608</xdr:colOff>
      <xdr:row>183</xdr:row>
      <xdr:rowOff>168111</xdr:rowOff>
    </xdr:from>
    <xdr:to>
      <xdr:col>8</xdr:col>
      <xdr:colOff>1696824</xdr:colOff>
      <xdr:row>200</xdr:row>
      <xdr:rowOff>91126</xdr:rowOff>
    </xdr:to>
    <xdr:graphicFrame macro="">
      <xdr:nvGraphicFramePr>
        <xdr:cNvPr id="3" name="Gráfico 2">
          <a:extLst>
            <a:ext uri="{FF2B5EF4-FFF2-40B4-BE49-F238E27FC236}">
              <a16:creationId xmlns:a16="http://schemas.microsoft.com/office/drawing/2014/main" id="{AE3404A5-87C8-C14A-6124-7CBCA62F29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aniz Andrea Arce Castillo" refreshedDate="45475.47519351852" backgroundQuery="1" createdVersion="8" refreshedVersion="8" minRefreshableVersion="3" recordCount="0" supportSubquery="1" supportAdvancedDrill="1" xr:uid="{C7738DDC-8F5F-4D57-8DE3-32A1E4C64C6F}">
  <cacheSource type="external" connectionId="1"/>
  <cacheFields count="2">
    <cacheField name="[reporte3].[Hora(hora)].[Hora(hora)]" caption="Hora(hora)" numFmtId="0" hierarchy="27" level="1">
      <sharedItems containsSemiMixedTypes="0" containsString="0" containsNumber="1" containsInteger="1" minValue="0" maxValue="23" count="17">
        <n v="0"/>
        <n v="7"/>
        <n v="9"/>
        <n v="10"/>
        <n v="11"/>
        <n v="12"/>
        <n v="13"/>
        <n v="14"/>
        <n v="15"/>
        <n v="16"/>
        <n v="17"/>
        <n v="18"/>
        <n v="19"/>
        <n v="20"/>
        <n v="21"/>
        <n v="22"/>
        <n v="23"/>
      </sharedItems>
      <extLst>
        <ext xmlns:x15="http://schemas.microsoft.com/office/spreadsheetml/2010/11/main" uri="{4F2E5C28-24EA-4eb8-9CBF-B6C8F9C3D259}">
          <x15:cachedUniqueNames>
            <x15:cachedUniqueName index="0" name="[reporte3].[Hora(hora)].&amp;[0]"/>
            <x15:cachedUniqueName index="1" name="[reporte3].[Hora(hora)].&amp;[7]"/>
            <x15:cachedUniqueName index="2" name="[reporte3].[Hora(hora)].&amp;[9]"/>
            <x15:cachedUniqueName index="3" name="[reporte3].[Hora(hora)].&amp;[10]"/>
            <x15:cachedUniqueName index="4" name="[reporte3].[Hora(hora)].&amp;[11]"/>
            <x15:cachedUniqueName index="5" name="[reporte3].[Hora(hora)].&amp;[12]"/>
            <x15:cachedUniqueName index="6" name="[reporte3].[Hora(hora)].&amp;[13]"/>
            <x15:cachedUniqueName index="7" name="[reporte3].[Hora(hora)].&amp;[14]"/>
            <x15:cachedUniqueName index="8" name="[reporte3].[Hora(hora)].&amp;[15]"/>
            <x15:cachedUniqueName index="9" name="[reporte3].[Hora(hora)].&amp;[16]"/>
            <x15:cachedUniqueName index="10" name="[reporte3].[Hora(hora)].&amp;[17]"/>
            <x15:cachedUniqueName index="11" name="[reporte3].[Hora(hora)].&amp;[18]"/>
            <x15:cachedUniqueName index="12" name="[reporte3].[Hora(hora)].&amp;[19]"/>
            <x15:cachedUniqueName index="13" name="[reporte3].[Hora(hora)].&amp;[20]"/>
            <x15:cachedUniqueName index="14" name="[reporte3].[Hora(hora)].&amp;[21]"/>
            <x15:cachedUniqueName index="15" name="[reporte3].[Hora(hora)].&amp;[22]"/>
            <x15:cachedUniqueName index="16" name="[reporte3].[Hora(hora)].&amp;[23]"/>
          </x15:cachedUniqueNames>
        </ext>
      </extLst>
    </cacheField>
    <cacheField name="[Measures].[Recuento de Hora(hora)]" caption="Recuento de Hora(hora)" numFmtId="0" hierarchy="36" level="32767"/>
  </cacheFields>
  <cacheHierarchies count="37">
    <cacheHierarchy uniqueName="[reporte3].[País]" caption="País" attribute="1" defaultMemberUniqueName="[reporte3].[País].[All]" allUniqueName="[reporte3].[País].[All]" dimensionUniqueName="[reporte3]" displayFolder="" count="0" memberValueDatatype="130" unbalanced="0"/>
    <cacheHierarchy uniqueName="[reporte3].[Localidad]" caption="Localidad" attribute="1" defaultMemberUniqueName="[reporte3].[Localidad].[All]" allUniqueName="[reporte3].[Localidad].[All]" dimensionUniqueName="[reporte3]" displayFolder="" count="0" memberValueDatatype="130" unbalanced="0"/>
    <cacheHierarchy uniqueName="[reporte3].[Correlativo]" caption="Correlativo" attribute="1" defaultMemberUniqueName="[reporte3].[Correlativo].[All]" allUniqueName="[reporte3].[Correlativo].[All]" dimensionUniqueName="[reporte3]" displayFolder="" count="0" memberValueDatatype="130" unbalanced="0"/>
    <cacheHierarchy uniqueName="[reporte3].[Fecha de Registro]" caption="Fecha de Registro" attribute="1" time="1" defaultMemberUniqueName="[reporte3].[Fecha de Registro].[All]" allUniqueName="[reporte3].[Fecha de Registro].[All]" dimensionUniqueName="[reporte3]" displayFolder="" count="0" memberValueDatatype="7" unbalanced="0"/>
    <cacheHierarchy uniqueName="[reporte3].[Documento]" caption="Documento" attribute="1" defaultMemberUniqueName="[reporte3].[Documento].[All]" allUniqueName="[reporte3].[Documento].[All]" dimensionUniqueName="[reporte3]" displayFolder="" count="0" memberValueDatatype="130" unbalanced="0"/>
    <cacheHierarchy uniqueName="[reporte3].[Servicio / Producto]" caption="Servicio / Producto" attribute="1" defaultMemberUniqueName="[reporte3].[Servicio / Producto].[All]" allUniqueName="[reporte3].[Servicio / Producto].[All]" dimensionUniqueName="[reporte3]" displayFolder="" count="0" memberValueDatatype="130" unbalanced="0"/>
    <cacheHierarchy uniqueName="[reporte3].[Motivo]" caption="Motivo" attribute="1" defaultMemberUniqueName="[reporte3].[Motivo].[All]" allUniqueName="[reporte3].[Motivo].[All]" dimensionUniqueName="[reporte3]" displayFolder="" count="0" memberValueDatatype="130" unbalanced="0"/>
    <cacheHierarchy uniqueName="[reporte3].[Importe Reclamado]" caption="Importe Reclamado" attribute="1" defaultMemberUniqueName="[reporte3].[Importe Reclamado].[All]" allUniqueName="[reporte3].[Importe Reclamado].[All]" dimensionUniqueName="[reporte3]" displayFolder="" count="0" memberValueDatatype="5" unbalanced="0"/>
    <cacheHierarchy uniqueName="[reporte3].[Identificación (Descripción)]" caption="Identificación (Descripción)" attribute="1" defaultMemberUniqueName="[reporte3].[Identificación (Descripción)].[All]" allUniqueName="[reporte3].[Identificación (Descripción)].[All]" dimensionUniqueName="[reporte3]" displayFolder="" count="0" memberValueDatatype="130" unbalanced="0"/>
    <cacheHierarchy uniqueName="[reporte3].[Tipo de Reclamo]" caption="Tipo de Reclamo" attribute="1" defaultMemberUniqueName="[reporte3].[Tipo de Reclamo].[All]" allUniqueName="[reporte3].[Tipo de Reclamo].[All]" dimensionUniqueName="[reporte3]" displayFolder="" count="0" memberValueDatatype="130" unbalanced="0"/>
    <cacheHierarchy uniqueName="[reporte3].[Descripción del Reclamo]" caption="Descripción del Reclamo" attribute="1" defaultMemberUniqueName="[reporte3].[Descripción del Reclamo].[All]" allUniqueName="[reporte3].[Descripción del Reclamo].[All]" dimensionUniqueName="[reporte3]" displayFolder="" count="0" memberValueDatatype="130" unbalanced="0"/>
    <cacheHierarchy uniqueName="[reporte3].[Pedido]" caption="Pedido" attribute="1" defaultMemberUniqueName="[reporte3].[Pedido].[All]" allUniqueName="[reporte3].[Pedido].[All]" dimensionUniqueName="[reporte3]" displayFolder="" count="0" memberValueDatatype="130" unbalanced="0"/>
    <cacheHierarchy uniqueName="[reporte3].[Fecha de Respuesta]" caption="Fecha de Respuesta" attribute="1" time="1" defaultMemberUniqueName="[reporte3].[Fecha de Respuesta].[All]" allUniqueName="[reporte3].[Fecha de Respuesta].[All]" dimensionUniqueName="[reporte3]" displayFolder="" count="0" memberValueDatatype="7" unbalanced="0"/>
    <cacheHierarchy uniqueName="[reporte3].[Observaciones]" caption="Observaciones" attribute="1" defaultMemberUniqueName="[reporte3].[Observaciones].[All]" allUniqueName="[reporte3].[Observaciones].[All]" dimensionUniqueName="[reporte3]" displayFolder="" count="0" memberValueDatatype="130" unbalanced="0"/>
    <cacheHierarchy uniqueName="[reporte3].[Tiempo de Respuesta (días)]" caption="Tiempo de Respuesta (días)" attribute="1" defaultMemberUniqueName="[reporte3].[Tiempo de Respuesta (días)].[All]" allUniqueName="[reporte3].[Tiempo de Respuesta (días)].[All]" dimensionUniqueName="[reporte3]" displayFolder="" count="0" memberValueDatatype="20" unbalanced="0"/>
    <cacheHierarchy uniqueName="[reporte3].[Respuesta a tiempo]" caption="Respuesta a tiempo" attribute="1" defaultMemberUniqueName="[reporte3].[Respuesta a tiempo].[All]" allUniqueName="[reporte3].[Respuesta a tiempo].[All]" dimensionUniqueName="[reporte3]" displayFolder="" count="0" memberValueDatatype="130" unbalanced="0"/>
    <cacheHierarchy uniqueName="[reporte3].[Motivo2]" caption="Motivo2" attribute="1" defaultMemberUniqueName="[reporte3].[Motivo2].[All]" allUniqueName="[reporte3].[Motivo2].[All]" dimensionUniqueName="[reporte3]" displayFolder="" count="0" memberValueDatatype="130" unbalanced="0"/>
    <cacheHierarchy uniqueName="[reporte3].[Fecha de Registro (año)]" caption="Fecha de Registro (año)" attribute="1" defaultMemberUniqueName="[reporte3].[Fecha de Registro (año)].[All]" allUniqueName="[reporte3].[Fecha de Registro (año)].[All]" dimensionUniqueName="[reporte3]" displayFolder="" count="0" memberValueDatatype="130" unbalanced="0"/>
    <cacheHierarchy uniqueName="[reporte3].[Fecha de Registro (trimestre)]" caption="Fecha de Registro (trimestre)" attribute="1" defaultMemberUniqueName="[reporte3].[Fecha de Registro (trimestre)].[All]" allUniqueName="[reporte3].[Fecha de Registro (trimestre)].[All]" dimensionUniqueName="[reporte3]" displayFolder="" count="0" memberValueDatatype="130" unbalanced="0"/>
    <cacheHierarchy uniqueName="[reporte3].[Fecha de Registro (mes)]" caption="Fecha de Registro (mes)" attribute="1" defaultMemberUniqueName="[reporte3].[Fecha de Registro (mes)].[All]" allUniqueName="[reporte3].[Fecha de Registro (mes)].[All]" dimensionUniqueName="[reporte3]" displayFolder="" count="0" memberValueDatatype="130" unbalanced="0"/>
    <cacheHierarchy uniqueName="[reporte3].[Horz reg. (año)]" caption="Horz reg. (año)" attribute="1" defaultMemberUniqueName="[reporte3].[Horz reg. (año)].[All]" allUniqueName="[reporte3].[Horz reg. (año)].[All]" dimensionUniqueName="[reporte3]" displayFolder="" count="0" memberValueDatatype="20" unbalanced="0"/>
    <cacheHierarchy uniqueName="[reporte3].[Horz reg. (trimestre)]" caption="Horz reg. (trimestre)" attribute="1" defaultMemberUniqueName="[reporte3].[Horz reg. (trimestre)].[All]" allUniqueName="[reporte3].[Horz reg. (trimestre)].[All]" dimensionUniqueName="[reporte3]" displayFolder="" count="0" memberValueDatatype="20" unbalanced="0"/>
    <cacheHierarchy uniqueName="[reporte3].[Horz reg. (mes)]" caption="Horz reg. (mes)" attribute="1" defaultMemberUniqueName="[reporte3].[Horz reg. (mes)].[All]" allUniqueName="[reporte3].[Horz reg. (mes)].[All]" dimensionUniqueName="[reporte3]" displayFolder="" count="0" memberValueDatatype="20" unbalanced="0"/>
    <cacheHierarchy uniqueName="[reporte3].[Hora]" caption="Hora" attribute="1" time="1" defaultMemberUniqueName="[reporte3].[Hora].[All]" allUniqueName="[reporte3].[Hora].[All]" dimensionUniqueName="[reporte3]" displayFolder="" count="0" memberValueDatatype="7" unbalanced="0"/>
    <cacheHierarchy uniqueName="[reporte3].[Hora (año)]" caption="Hora (año)" attribute="1" defaultMemberUniqueName="[reporte3].[Hora (año)].[All]" allUniqueName="[reporte3].[Hora (año)].[All]" dimensionUniqueName="[reporte3]" displayFolder="" count="0" memberValueDatatype="130" unbalanced="0"/>
    <cacheHierarchy uniqueName="[reporte3].[Hora (trimestre)]" caption="Hora (trimestre)" attribute="1" defaultMemberUniqueName="[reporte3].[Hora (trimestre)].[All]" allUniqueName="[reporte3].[Hora (trimestre)].[All]" dimensionUniqueName="[reporte3]" displayFolder="" count="0" memberValueDatatype="130" unbalanced="0"/>
    <cacheHierarchy uniqueName="[reporte3].[Hora (mes)]" caption="Hora (mes)" attribute="1" defaultMemberUniqueName="[reporte3].[Hora (mes)].[All]" allUniqueName="[reporte3].[Hora (mes)].[All]" dimensionUniqueName="[reporte3]" displayFolder="" count="0" memberValueDatatype="130" unbalanced="0"/>
    <cacheHierarchy uniqueName="[reporte3].[Hora(hora)]" caption="Hora(hora)" attribute="1" defaultMemberUniqueName="[reporte3].[Hora(hora)].[All]" allUniqueName="[reporte3].[Hora(hora)].[All]" dimensionUniqueName="[reporte3]" displayFolder="" count="2" memberValueDatatype="20" unbalanced="0">
      <fieldsUsage count="2">
        <fieldUsage x="-1"/>
        <fieldUsage x="0"/>
      </fieldsUsage>
    </cacheHierarchy>
    <cacheHierarchy uniqueName="[reporte3].[Fecha de Registro (índice de meses)]" caption="Fecha de Registro (índice de meses)" attribute="1" defaultMemberUniqueName="[reporte3].[Fecha de Registro (índice de meses)].[All]" allUniqueName="[reporte3].[Fecha de Registro (índice de meses)].[All]" dimensionUniqueName="[reporte3]" displayFolder="" count="0" memberValueDatatype="20" unbalanced="0" hidden="1"/>
    <cacheHierarchy uniqueName="[reporte3].[Hora (índice de meses)]" caption="Hora (índice de meses)" attribute="1" defaultMemberUniqueName="[reporte3].[Hora (índice de meses)].[All]" allUniqueName="[reporte3].[Hora (índice de meses)].[All]" dimensionUniqueName="[reporte3]" displayFolder="" count="0" memberValueDatatype="20" unbalanced="0" hidden="1"/>
    <cacheHierarchy uniqueName="[reporte3].[Horz reg. (índice de meses)]" caption="Horz reg. (índice de meses)" attribute="1" defaultMemberUniqueName="[reporte3].[Horz reg. (índice de meses)].[All]" allUniqueName="[reporte3].[Horz reg. (índice de meses)].[All]" dimensionUniqueName="[reporte3]" displayFolder="" count="0" memberValueDatatype="20" unbalanced="0" hidden="1"/>
    <cacheHierarchy uniqueName="[Measures].[__XL_Count reporte3]" caption="__XL_Count reporte3" measure="1" displayFolder="" measureGroup="reporte3" count="0" hidden="1"/>
    <cacheHierarchy uniqueName="[Measures].[__No measures defined]" caption="__No measures defined" measure="1" displayFolder="" count="0" hidden="1"/>
    <cacheHierarchy uniqueName="[Measures].[Recuento de Horz reg. (año)]" caption="Recuento de Horz reg. (año)" measure="1" displayFolder="" measureGroup="reporte3" count="0" hidden="1">
      <extLst>
        <ext xmlns:x15="http://schemas.microsoft.com/office/spreadsheetml/2010/11/main" uri="{B97F6D7D-B522-45F9-BDA1-12C45D357490}">
          <x15:cacheHierarchy aggregatedColumn="20"/>
        </ext>
      </extLst>
    </cacheHierarchy>
    <cacheHierarchy uniqueName="[Measures].[Recuento de Hora]" caption="Recuento de Hora" measure="1" displayFolder="" measureGroup="reporte3" count="0" hidden="1">
      <extLst>
        <ext xmlns:x15="http://schemas.microsoft.com/office/spreadsheetml/2010/11/main" uri="{B97F6D7D-B522-45F9-BDA1-12C45D357490}">
          <x15:cacheHierarchy aggregatedColumn="23"/>
        </ext>
      </extLst>
    </cacheHierarchy>
    <cacheHierarchy uniqueName="[Measures].[Suma de Hora(hora)]" caption="Suma de Hora(hora)" measure="1" displayFolder="" measureGroup="reporte3" count="0" hidden="1">
      <extLst>
        <ext xmlns:x15="http://schemas.microsoft.com/office/spreadsheetml/2010/11/main" uri="{B97F6D7D-B522-45F9-BDA1-12C45D357490}">
          <x15:cacheHierarchy aggregatedColumn="27"/>
        </ext>
      </extLst>
    </cacheHierarchy>
    <cacheHierarchy uniqueName="[Measures].[Recuento de Hora(hora)]" caption="Recuento de Hora(hora)" measure="1" displayFolder="" measureGroup="reporte3" count="0" oneField="1" hidden="1">
      <fieldsUsage count="1">
        <fieldUsage x="1"/>
      </fieldsUsage>
      <extLst>
        <ext xmlns:x15="http://schemas.microsoft.com/office/spreadsheetml/2010/11/main" uri="{B97F6D7D-B522-45F9-BDA1-12C45D357490}">
          <x15:cacheHierarchy aggregatedColumn="27"/>
        </ext>
      </extLst>
    </cacheHierarchy>
  </cacheHierarchies>
  <kpis count="0"/>
  <dimensions count="2">
    <dimension measure="1" name="Measures" uniqueName="[Measures]" caption="Measures"/>
    <dimension name="reporte3" uniqueName="[reporte3]" caption="reporte3"/>
  </dimensions>
  <measureGroups count="1">
    <measureGroup name="reporte3" caption="reporte3"/>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aniz Andrea Arce Castillo" refreshedDate="45475.475197222222" createdVersion="8" refreshedVersion="8" minRefreshableVersion="3" recordCount="211" xr:uid="{40A95FF3-6CEA-4DDE-9978-0E5DF9560A5C}">
  <cacheSource type="worksheet">
    <worksheetSource name="reporte3"/>
  </cacheSource>
  <cacheFields count="23">
    <cacheField name="_x000a_País" numFmtId="0">
      <sharedItems/>
    </cacheField>
    <cacheField name="_x000a_Localidad" numFmtId="0">
      <sharedItems count="8">
        <s v="SEDE CHICLAYO"/>
        <s v="SEDE CUSCO I"/>
        <s v="SEDE SAN ANTONIO"/>
        <s v="SEDE CUSCO II"/>
        <s v="SEDE CORONA DEL FRAILE"/>
        <s v="SEDE CAÑETE"/>
        <s v="SEDE CHIMBOTE"/>
        <s v="SEDE LAMBAYEQUE"/>
      </sharedItems>
    </cacheField>
    <cacheField name="_x000a_Correlativo" numFmtId="0">
      <sharedItems/>
    </cacheField>
    <cacheField name="Fecha de_x000a_Registro" numFmtId="164">
      <sharedItems containsSemiMixedTypes="0" containsNonDate="0" containsDate="1" containsString="0" minDate="2022-07-09T17:10:35" maxDate="2024-06-17T17:42:46" count="209">
        <d v="2022-07-09T17:10:35"/>
        <d v="2022-07-13T00:51:47"/>
        <d v="2022-07-21T12:15:34"/>
        <d v="2022-07-21T12:47:54"/>
        <d v="2022-07-25T21:44:08"/>
        <d v="2022-07-26T13:48:13"/>
        <d v="2022-08-02T16:44:32"/>
        <d v="2022-08-07T12:56:48"/>
        <d v="2022-09-25T15:37:42"/>
        <d v="2022-09-27T00:35:54"/>
        <d v="2022-09-29T12:16:57"/>
        <d v="2022-10-07T17:28:08"/>
        <d v="2022-10-22T15:10:56"/>
        <d v="2022-10-26T14:52:02"/>
        <d v="2022-10-31T14:17:21"/>
        <d v="2022-10-31T17:07:34"/>
        <d v="2022-11-01T16:03:00"/>
        <d v="2022-11-03T17:06:49"/>
        <d v="2022-11-04T14:39:54"/>
        <d v="2022-11-06T07:11:18"/>
        <d v="2022-11-08T09:31:40"/>
        <d v="2022-11-10T10:23:32"/>
        <d v="2022-12-04T15:25:40"/>
        <d v="2022-12-10T10:31:26"/>
        <d v="2022-12-13T12:18:23"/>
        <d v="2022-12-18T21:37:12"/>
        <d v="2022-12-29T12:10:56"/>
        <d v="2023-01-02T10:44:19"/>
        <d v="2023-01-13T16:54:59"/>
        <d v="2023-01-18T12:16:31"/>
        <d v="2023-01-18T15:11:31"/>
        <d v="2023-01-22T16:17:23"/>
        <d v="2023-01-24T16:17:45"/>
        <d v="2023-01-25T10:36:12"/>
        <d v="2023-01-31T10:59:48"/>
        <d v="2023-02-03T17:39:28"/>
        <d v="2023-02-08T16:53:06"/>
        <d v="2023-02-15T12:41:07"/>
        <d v="2023-02-15T13:40:57"/>
        <d v="2023-02-16T09:32:59"/>
        <d v="2023-02-18T12:07:30"/>
        <d v="2023-02-18T13:22:40"/>
        <d v="2023-02-20T13:13:22"/>
        <d v="2023-02-23T11:44:22"/>
        <d v="2023-02-27T13:48:53"/>
        <d v="2023-03-01T11:13:11"/>
        <d v="2023-03-01T17:08:50"/>
        <d v="2023-03-08T12:46:29"/>
        <d v="2023-03-10T17:03:46"/>
        <d v="2023-03-16T17:39:31"/>
        <d v="2023-03-18T12:33:55"/>
        <d v="2023-03-18T18:43:25"/>
        <d v="2023-03-21T12:07:42"/>
        <d v="2023-03-27T12:04:14"/>
        <d v="2023-03-31T10:49:25"/>
        <d v="2023-04-09T15:18:55"/>
        <d v="2023-04-22T13:45:50"/>
        <d v="2023-04-24T16:21:03"/>
        <d v="2023-04-28T10:26:02"/>
        <d v="2023-04-30T17:22:02"/>
        <d v="2023-05-07T14:13:52"/>
        <d v="2023-05-14T11:16:38"/>
        <d v="2023-05-14T13:50:49"/>
        <d v="2023-05-15T10:46:53"/>
        <d v="2023-05-15T14:01:03"/>
        <d v="2023-05-21T09:45:22"/>
        <d v="2023-05-25T11:53:47"/>
        <d v="2023-05-27T12:40:16"/>
        <d v="2023-05-28T10:26:13"/>
        <d v="2023-06-01T16:26:25"/>
        <d v="2023-06-05T12:42:24"/>
        <d v="2023-06-05T14:08:44"/>
        <d v="2023-06-05T15:27:11"/>
        <d v="2023-06-06T14:49:04"/>
        <d v="2023-06-10T13:15:16"/>
        <d v="2023-06-13T16:00:39"/>
        <d v="2023-06-14T15:10:08"/>
        <d v="2023-06-17T09:48:57"/>
        <d v="2023-06-17T12:00:45"/>
        <d v="2023-06-17T16:25:51"/>
        <d v="2023-06-18T14:04:40"/>
        <d v="2023-06-19T14:56:56"/>
        <d v="2023-06-20T16:17:00"/>
        <d v="2023-06-22T11:53:01"/>
        <d v="2023-06-25T12:14:03"/>
        <d v="2023-06-28T09:19:41"/>
        <d v="2023-06-28T22:47:32"/>
        <d v="2023-06-29T13:03:32"/>
        <d v="2023-07-01T15:28:09"/>
        <d v="2023-07-02T15:35:10"/>
        <d v="2023-07-08T12:38:49"/>
        <d v="2023-07-08T13:14:23"/>
        <d v="2023-07-14T10:03:13"/>
        <d v="2023-07-14T17:32:37"/>
        <d v="2023-07-15T10:54:39"/>
        <d v="2023-07-15T12:06:51"/>
        <d v="2023-07-16T11:00:03"/>
        <d v="2023-07-16T15:58:43"/>
        <d v="2023-07-16T16:02:27"/>
        <d v="2023-07-20T19:54:14"/>
        <d v="2023-07-22T16:13:11"/>
        <d v="2023-07-23T10:41:17"/>
        <d v="2023-07-23T15:59:38"/>
        <d v="2023-07-24T14:04:51"/>
        <d v="2023-07-25T13:44:52"/>
        <d v="2023-08-08T15:48:46"/>
        <d v="2023-08-09T20:24:08"/>
        <d v="2023-08-15T16:27:29"/>
        <d v="2023-08-17T13:33:35"/>
        <d v="2023-08-23T11:57:19"/>
        <d v="2023-08-30T17:52:03"/>
        <d v="2023-08-31T15:37:33"/>
        <d v="2023-09-03T12:54:24"/>
        <d v="2023-09-09T12:37:43"/>
        <d v="2023-09-09T15:25:37"/>
        <d v="2023-09-13T12:08:52"/>
        <d v="2023-09-17T10:26:49"/>
        <d v="2023-09-25T17:04:51"/>
        <d v="2023-09-25T17:16:35"/>
        <d v="2023-09-29T18:22:55"/>
        <d v="2023-10-07T11:04:04"/>
        <d v="2023-10-23T12:12:37"/>
        <d v="2023-10-26T10:53:26"/>
        <d v="2023-10-26T14:55:58"/>
        <d v="2023-10-29T11:18:35"/>
        <d v="2023-10-29T15:49:32"/>
        <d v="2023-10-31T12:04:33"/>
        <d v="2023-11-01T09:43:48"/>
        <d v="2023-11-01T16:32:40"/>
        <d v="2023-11-02T12:18:57"/>
        <d v="2023-11-07T21:31:00"/>
        <d v="2023-11-10T16:09:32"/>
        <d v="2023-11-16T13:51:42"/>
        <d v="2023-11-16T16:55:55"/>
        <d v="2023-11-19T10:44:33"/>
        <d v="2023-11-20T14:30:29"/>
        <d v="2023-11-27T10:55:09"/>
        <d v="2023-11-30T15:30:51"/>
        <d v="2023-12-11T14:40:09"/>
        <d v="2023-12-12T14:53:46"/>
        <d v="2023-12-15T19:06:05"/>
        <d v="2023-12-19T11:45:01"/>
        <d v="2024-01-03T16:58:36"/>
        <d v="2024-01-07T16:46:16"/>
        <d v="2024-01-08T14:43:34"/>
        <d v="2024-01-14T12:13:40"/>
        <d v="2024-01-14T12:36:31"/>
        <d v="2024-01-15T11:09:18"/>
        <d v="2024-01-17T00:03:47"/>
        <d v="2024-01-19T22:15:45"/>
        <d v="2024-01-20T10:58:57"/>
        <d v="2024-01-21T12:25:07"/>
        <d v="2024-01-23T12:25:46"/>
        <d v="2024-01-24T10:40:45"/>
        <d v="2024-01-25T14:07:22"/>
        <d v="2024-01-27T16:49:13"/>
        <d v="2024-01-28T13:22:02"/>
        <d v="2024-01-29T17:37:52"/>
        <d v="2024-01-30T13:29:34"/>
        <d v="2024-02-01T14:27:31"/>
        <d v="2024-02-06T13:16:39"/>
        <d v="2024-02-08T09:49:01"/>
        <d v="2024-02-10T15:07:10"/>
        <d v="2024-02-11T16:52:07"/>
        <d v="2024-02-11T18:36:30"/>
        <d v="2024-02-11T23:54:27"/>
        <d v="2024-02-18T10:15:48"/>
        <d v="2024-02-18T13:15:10"/>
        <d v="2024-02-21T11:11:47"/>
        <d v="2024-02-22T10:26:24"/>
        <d v="2024-02-24T15:16:43"/>
        <d v="2024-02-25T11:25:30"/>
        <d v="2024-02-27T10:47:48"/>
        <d v="2024-02-27T16:51:40"/>
        <d v="2024-02-28T16:02:16"/>
        <d v="2024-03-01T10:18:04"/>
        <d v="2024-03-03T11:29:35"/>
        <d v="2024-03-05T10:38:18"/>
        <d v="2024-03-07T16:27:20"/>
        <d v="2024-03-15T09:38:54"/>
        <d v="2024-03-16T10:31:35"/>
        <d v="2024-03-21T13:21:40"/>
        <d v="2024-03-25T12:52:36"/>
        <d v="2024-04-05T09:05:36"/>
        <d v="2024-04-09T16:19:06"/>
        <d v="2024-04-13T13:28:23"/>
        <d v="2024-04-15T17:09:47"/>
        <d v="2024-04-16T11:42:00"/>
        <d v="2024-04-19T13:32:07"/>
        <d v="2024-04-25T09:04:30"/>
        <d v="2024-04-27T14:37:53"/>
        <d v="2024-05-07T12:17:37"/>
        <d v="2024-05-11T16:26:04"/>
        <d v="2024-05-12T11:17:28"/>
        <d v="2024-05-15T17:52:51"/>
        <d v="2024-05-18T11:00:45"/>
        <d v="2024-05-20T10:58:51"/>
        <d v="2024-05-26T14:27:47"/>
        <d v="2024-05-27T10:21:45"/>
        <d v="2024-06-01T10:38:09"/>
        <d v="2024-06-01T15:21:38"/>
        <d v="2024-06-04T15:23:02"/>
        <d v="2024-06-10T09:33:41"/>
        <d v="2024-06-11T16:41:55"/>
        <d v="2024-06-14T16:14:50"/>
        <d v="2024-06-14T16:27:07"/>
        <d v="2024-06-16T12:13:08"/>
        <d v="2024-06-16T15:41:17"/>
        <d v="2024-06-17T17:42:46"/>
      </sharedItems>
      <fieldGroup par="20" base="3">
        <rangePr groupBy="months" startDate="2022-07-09T17:10:35" endDate="2024-06-17T17:42:46"/>
        <groupItems count="14">
          <s v="&lt;9/07/2022"/>
          <s v="Ene"/>
          <s v="Feb"/>
          <s v="Mar"/>
          <s v="Abr"/>
          <s v="May"/>
          <s v="Jun"/>
          <s v="Jul"/>
          <s v="Ago"/>
          <s v="Set"/>
          <s v="Oct"/>
          <s v="Nov"/>
          <s v="Dic"/>
          <s v="&gt;17/06/2024"/>
        </groupItems>
      </fieldGroup>
    </cacheField>
    <cacheField name="_x000a_Documento" numFmtId="0">
      <sharedItems containsMixedTypes="1" containsNumber="1" containsInteger="1" minValue="7266992" maxValue="48011872" count="198">
        <s v="17534424"/>
        <s v="24002774"/>
        <s v="49745160"/>
        <s v="23925457"/>
        <s v="23979468"/>
        <s v="20106883"/>
        <s v="46612768"/>
        <s v="80564627"/>
        <s v="46831903"/>
        <s v="42354763"/>
        <s v="42702022"/>
        <s v="40553657"/>
        <s v="19887232"/>
        <s v="40245228"/>
        <s v="46374088"/>
        <s v="71516903"/>
        <s v="47687185"/>
        <s v="23861387"/>
        <s v="44575209"/>
        <s v="42890234"/>
        <s v="41999707"/>
        <s v="32734432"/>
        <s v="20884191"/>
        <s v="20029201"/>
        <s v="73880750"/>
        <s v="20904007"/>
        <s v="20066204"/>
        <s v="19856525"/>
        <s v="40867171"/>
        <s v="23368441"/>
        <s v="20106995"/>
        <s v="04072874"/>
        <s v="74352111"/>
        <s v="45877396"/>
        <s v="43925257"/>
        <s v="47640978"/>
        <s v="45078087"/>
        <s v="41168856"/>
        <s v="45376660"/>
        <s v="42448492"/>
        <s v="04002897"/>
        <s v="16477390"/>
        <s v="43997683"/>
        <s v="21261393"/>
        <s v="21241658"/>
        <s v="44207649"/>
        <s v="19826604"/>
        <s v="10003856"/>
        <s v="73993481"/>
        <s v="20114681"/>
        <s v="23908665"/>
        <s v="47148252"/>
        <s v="41993213"/>
        <s v="44591739"/>
        <s v="46971749"/>
        <s v="71245652"/>
        <s v="19800672"/>
        <s v="70219988"/>
        <s v="45998106"/>
        <s v="70040215"/>
        <s v="41778589"/>
        <s v="42275519"/>
        <s v="19845282"/>
        <s v="42617872"/>
        <s v="42412091"/>
        <s v="20072006"/>
        <s v="46653170"/>
        <s v="43491127"/>
        <s v="19825485"/>
        <s v="20017850"/>
        <s v="15356463"/>
        <s v="70299132"/>
        <s v="40804082"/>
        <s v="41355879"/>
        <s v="20026781"/>
        <s v="19990996"/>
        <s v="21079090"/>
        <s v="43383141"/>
        <s v="20036423"/>
        <s v="20099644"/>
        <s v="20080492"/>
        <s v="19811538"/>
        <s v="40018822"/>
        <s v="23844909"/>
        <s v="20085328"/>
        <s v="23262206"/>
        <s v="46410220"/>
        <s v="71451714"/>
        <s v="20054767"/>
        <s v="70040246"/>
        <s v="43551625"/>
        <s v="23261588"/>
        <s v="45027587"/>
        <s v="02005534"/>
        <s v="47442299"/>
        <s v="20033497"/>
        <s v="20113270"/>
        <s v="44162887"/>
        <s v="23979461"/>
        <s v="20100279"/>
        <s v="20028751"/>
        <s v="43110635"/>
        <s v="46384955"/>
        <s v="47023680"/>
        <s v="46458519"/>
        <s v="20070087"/>
        <s v="23208631"/>
        <s v="45007217"/>
        <s v="19847681"/>
        <s v="45560309"/>
        <s v="73955379"/>
        <s v="44736200"/>
        <s v="20052321"/>
        <s v="20082455"/>
        <s v="46598926"/>
        <s v="23872788"/>
        <s v="44792438"/>
        <s v="25001863"/>
        <s v="04050456"/>
        <s v="15378778"/>
        <s v="19828387"/>
        <s v="43563052"/>
        <s v="44353593"/>
        <s v="02328767"/>
        <s v="10367665"/>
        <s v="45605441"/>
        <s v="10368737"/>
        <s v="19826755"/>
        <s v="23266432"/>
        <s v="19994576"/>
        <s v="19992018"/>
        <s v="19999458"/>
        <s v="23642073"/>
        <s v="20043365"/>
        <s v="71412524"/>
        <s v="41009520"/>
        <s v="19910645"/>
        <s v="47704650"/>
        <s v="19812460"/>
        <s v="19803963"/>
        <s v="15355030"/>
        <s v="45205971"/>
        <s v="20562207"/>
        <s v="21299790"/>
        <s v="19916718"/>
        <s v="20075940"/>
        <s v="21243246"/>
        <s v="19844812"/>
        <s v="19860722"/>
        <s v="42430021"/>
        <s v="43769101"/>
        <s v="16806086"/>
        <s v="19920726"/>
        <s v="04070073"/>
        <s v="74657482"/>
        <s v="23873244"/>
        <s v="20111003"/>
        <s v="19812762"/>
        <n v="48011872"/>
        <s v="19846859"/>
        <s v="20107721"/>
        <s v="10361076"/>
        <s v="19847147"/>
        <s v="41465652"/>
        <s v="40094219"/>
        <s v="20080661"/>
        <s v="16806066"/>
        <s v="15376923"/>
        <s v="42829735"/>
        <s v="23260222"/>
        <s v="75393579"/>
        <s v="70418073"/>
        <s v="07334018"/>
        <n v="46633440"/>
        <n v="7266992"/>
        <s v="47041424"/>
        <s v="04008936"/>
        <s v="46273592"/>
        <s v="47557576"/>
        <s v="72775800"/>
        <s v="44792796"/>
        <s v="44673002"/>
        <s v="40898209"/>
        <s v="48605892"/>
        <s v="01038737"/>
        <s v="19809758"/>
        <s v="48275646"/>
        <s v="45361406"/>
        <s v="72417052"/>
        <s v="46205762"/>
        <s v="24661701"/>
        <s v="10607957"/>
        <s v="21812933"/>
        <s v="42726561"/>
        <s v="75466419"/>
        <s v="46008851"/>
        <s v="20054954"/>
        <s v="07155475"/>
      </sharedItems>
    </cacheField>
    <cacheField name="_x000a_Servicio / Producto" numFmtId="0">
      <sharedItems/>
    </cacheField>
    <cacheField name="_x000a_Motivo" numFmtId="0">
      <sharedItems/>
    </cacheField>
    <cacheField name="Importe_x000a_Reclamado" numFmtId="4">
      <sharedItems containsString="0" containsBlank="1" containsNumber="1" minValue="0" maxValue="15000"/>
    </cacheField>
    <cacheField name="_x000a_Identificación (Descripción)" numFmtId="0">
      <sharedItems longText="1"/>
    </cacheField>
    <cacheField name="Tipo de_x000a_Reclamo" numFmtId="0">
      <sharedItems/>
    </cacheField>
    <cacheField name="Descripción del_x000a_Reclamo" numFmtId="0">
      <sharedItems longText="1"/>
    </cacheField>
    <cacheField name="_x000a_Pedido" numFmtId="0">
      <sharedItems containsBlank="1" longText="1"/>
    </cacheField>
    <cacheField name="Fecha de_x000a_Respuesta" numFmtId="0">
      <sharedItems containsNonDate="0" containsDate="1" containsString="0" containsBlank="1" minDate="1899-12-30T00:00:00" maxDate="2024-06-05T00:00:00" count="167">
        <d v="2022-07-12T17:30:44"/>
        <d v="2022-07-16T09:33:44"/>
        <d v="2022-07-25T10:50:44"/>
        <d v="2022-07-25T10:49:44"/>
        <d v="2022-08-01T10:08:44"/>
        <d v="2022-08-01T13:55:44"/>
        <d v="2022-08-17T10:55:44"/>
        <d v="2022-08-17T11:14:44"/>
        <d v="2022-10-10T13:11:00"/>
        <d v="2022-10-10T13:15:00"/>
        <d v="2022-10-10T13:19:00"/>
        <d v="2022-10-22T10:12:00"/>
        <d v="2022-11-08T11:18:00"/>
        <d v="2022-11-10T00:00:00"/>
        <d v="2022-11-08T11:14:00"/>
        <d v="2022-11-08T11:50:00"/>
        <d v="2022-11-08T11:30:00"/>
        <d v="2022-11-18T10:38:00"/>
        <d v="2022-11-18T11:49:00"/>
        <d v="2022-11-21T12:24:00"/>
        <d v="2022-11-23T17:40:00"/>
        <d v="2022-11-28T08:59:00"/>
        <d v="2022-12-19T18:16:00"/>
        <d v="2022-12-25T00:15:07"/>
        <d v="2022-12-27T11:56:00"/>
        <d v="2023-01-02T10:30:00"/>
        <d v="2023-01-13T17:53:00"/>
        <d v="2023-01-17T20:46:00"/>
        <d v="2023-01-28T00:14:00"/>
        <d v="2023-02-02T17:23:00"/>
        <d v="2023-02-02T17:33:00"/>
        <d v="2023-02-06T15:22:00"/>
        <d v="2023-02-08T15:47:00"/>
        <d v="2023-02-09T17:40:00"/>
        <m/>
        <d v="2023-02-18T17:31:12"/>
        <d v="2023-02-23T23:14:00"/>
        <d v="2023-03-02T09:36:00"/>
        <d v="2023-03-02T12:06:00"/>
        <d v="2023-03-03T12:07:00"/>
        <d v="2023-03-05T23:25:00"/>
        <d v="2023-03-05T23:33:00"/>
        <d v="2023-03-07T08:56:00"/>
        <d v="2023-03-10T09:18:00"/>
        <d v="2023-03-14T12:12:00"/>
        <d v="2023-03-15T12:30:00"/>
        <d v="2023-03-22T09:47:00"/>
        <d v="2023-03-27T13:14:00"/>
        <d v="2023-03-27T13:26:24"/>
        <d v="2023-04-03T09:50:24"/>
        <d v="2023-04-10T09:18:00"/>
        <d v="2023-04-10T10:23:00"/>
        <d v="2023-04-17T11:03:00"/>
        <d v="2023-04-19T09:22:00"/>
        <d v="2023-04-27T17:35:00"/>
        <d v="2023-05-15T11:12:00"/>
        <d v="2023-05-15T11:27:00"/>
        <d v="2023-05-15T11:37:00"/>
        <d v="2023-05-15T11:42:00"/>
        <d v="2023-05-15T11:49:00"/>
        <d v="2023-06-02T00:00:00"/>
        <d v="2023-06-02T12:24:00"/>
        <d v="2023-06-02T12:30:00"/>
        <d v="2023-06-02T01:00:00"/>
        <d v="2023-06-09T13:00:00"/>
        <d v="2023-06-10T00:00:00"/>
        <d v="2023-06-23T00:00:00"/>
        <d v="2023-06-29T09:10:00"/>
        <d v="2023-06-29T02:24:00"/>
        <d v="2023-06-29T09:15:00"/>
        <d v="2023-07-01T10:55:00"/>
        <d v="2023-07-01T11:31:00"/>
        <d v="2023-07-01T11:42:00"/>
        <d v="2023-07-10T11:58:00"/>
        <d v="2023-07-10T12:02:00"/>
        <d v="2023-07-07T09:56:00"/>
        <d v="2023-07-10T14:38:00"/>
        <d v="2023-07-18T16:56:00"/>
        <d v="2023-07-17T12:10:00"/>
        <d v="2023-07-18T13:11:00"/>
        <d v="2023-07-25T13:34:00"/>
        <d v="2023-07-25T13:41:00"/>
        <d v="2023-07-25T13:52:00"/>
        <d v="2023-08-01T09:28:00"/>
        <d v="2023-08-01T09:41:00"/>
        <d v="2023-08-01T09:48:00"/>
        <d v="2023-08-01T00:00:00"/>
        <d v="2023-08-01T10:19:00"/>
        <d v="2023-08-01T10:31:00"/>
        <d v="2023-08-01T10:40:00"/>
        <d v="2023-08-02T11:10:00"/>
        <d v="2023-08-02T11:25:00"/>
        <d v="2023-08-04T13:43:00"/>
        <d v="2023-08-28T13:33:00"/>
        <d v="2023-08-28T14:49:00"/>
        <d v="2023-09-01T10:02:00"/>
        <d v="2023-09-01T10:08:00"/>
        <d v="2023-09-05T00:14:24"/>
        <d v="2023-09-17T10:09:00"/>
        <d v="2023-09-17T10:15:00"/>
        <d v="2023-09-22T10:27:00"/>
        <d v="2023-09-27T12:12:00"/>
        <d v="2023-09-27T12:20:00"/>
        <d v="2023-10-01T16:42:00"/>
        <d v="2023-10-02T10:11:00"/>
        <d v="2023-10-13T10:40:00"/>
        <d v="2023-10-02T13:40:00"/>
        <d v="2023-10-20T17:05:00"/>
        <d v="2023-11-14T15:43:00"/>
        <d v="2023-11-13T10:42:00"/>
        <d v="2023-11-13T10:54:00"/>
        <d v="2023-11-14T10:35:00"/>
        <d v="2023-11-14T11:23:00"/>
        <d v="2023-11-14T11:22:00"/>
        <d v="2023-11-14T11:43:00"/>
        <d v="2023-11-15T12:50:00"/>
        <d v="2023-11-15T12:56:00"/>
        <d v="2023-12-01T17:10:00"/>
        <d v="2023-12-01T12:24:00"/>
        <d v="2023-12-01T12:37:00"/>
        <d v="2023-12-02T13:37:00"/>
        <d v="2023-12-05T12:59:00"/>
        <d v="2023-12-11T14:00:00"/>
        <d v="2023-12-11T16:04:00"/>
        <d v="2023-12-26T12:37:00"/>
        <d v="2024-01-02T12:56:00"/>
        <d v="2024-01-02T10:30:00"/>
        <d v="2024-01-05T09:34:00"/>
        <d v="2024-01-21T11:26:00"/>
        <d v="2024-01-23T11:29:00"/>
        <d v="2024-01-28T10:59:00"/>
        <d v="2024-02-01T11:10:00"/>
        <d v="2024-02-01T11:15:00"/>
        <d v="2024-02-05T00:00:00"/>
        <d v="2024-02-09T00:00:00"/>
        <d v="2024-02-12T00:00:00"/>
        <d v="2024-02-16T00:00:00"/>
        <d v="2024-02-16T00:43:12"/>
        <d v="2024-02-15T15:08:00"/>
        <d v="2024-02-22T15:50:00"/>
        <d v="2024-02-27T16:21:00"/>
        <d v="2024-02-27T16:41:00"/>
        <d v="2024-02-28T13:00:00"/>
        <d v="2024-02-28T11:53:00"/>
        <d v="2024-02-28T12:03:00"/>
        <d v="2024-02-20T12:07:00"/>
        <d v="2024-02-20T12:25:00"/>
        <d v="2024-02-28T12:37:00"/>
        <d v="2024-03-12T00:00:00"/>
        <d v="2024-03-15T00:00:00"/>
        <d v="2024-03-18T00:00:00"/>
        <d v="2024-03-19T00:00:00"/>
        <d v="2024-03-22T00:00:00"/>
        <d v="2024-03-25T00:00:00"/>
        <d v="2024-03-26T00:00:00"/>
        <d v="2024-04-09T00:00:00"/>
        <d v="2024-04-12T00:00:00"/>
        <d v="2024-04-15T00:00:00"/>
        <d v="2024-04-24T00:00:00"/>
        <d v="2024-04-10T00:00:00"/>
        <d v="2024-05-10T00:00:00"/>
        <d v="2024-05-16T00:00:00"/>
        <d v="2024-05-28T00:00:00"/>
        <d v="2024-05-30T00:00:00"/>
        <d v="2024-05-29T00:00:00"/>
        <d v="2024-06-04T00:00:00"/>
        <d v="1899-12-30T00:00:00"/>
      </sharedItems>
      <fieldGroup par="22" base="12">
        <rangePr groupBy="months" startDate="1899-12-30T00:00:00" endDate="2024-06-05T00:00:00"/>
        <groupItems count="14">
          <s v="(en blanco)"/>
          <s v="Ene"/>
          <s v="Feb"/>
          <s v="Mar"/>
          <s v="Abr"/>
          <s v="May"/>
          <s v="Jun"/>
          <s v="Jul"/>
          <s v="Ago"/>
          <s v="Set"/>
          <s v="Oct"/>
          <s v="Nov"/>
          <s v="Dic"/>
          <s v="&gt;5/06/2024"/>
        </groupItems>
      </fieldGroup>
    </cacheField>
    <cacheField name="_x000a_Observaciones" numFmtId="0">
      <sharedItems containsBlank="1" containsMixedTypes="1" containsNumber="1" containsInteger="1" minValue="0" maxValue="0" longText="1"/>
    </cacheField>
    <cacheField name="Tiempo de Respuesta (días)" numFmtId="0">
      <sharedItems containsString="0" containsBlank="1" containsNumber="1" containsInteger="1" minValue="-3" maxValue="22" count="21">
        <n v="2"/>
        <n v="5"/>
        <n v="4"/>
        <n v="11"/>
        <n v="8"/>
        <n v="9"/>
        <n v="7"/>
        <n v="10"/>
        <n v="12"/>
        <n v="6"/>
        <n v="0"/>
        <n v="15"/>
        <n v="13"/>
        <n v="14"/>
        <n v="1"/>
        <n v="-3"/>
        <n v="16"/>
        <n v="17"/>
        <n v="20"/>
        <n v="22"/>
        <m/>
      </sharedItems>
    </cacheField>
    <cacheField name="Respuesta a tiempo" numFmtId="0">
      <sharedItems containsBlank="1" count="3">
        <s v="SI"/>
        <s v="NO"/>
        <m/>
      </sharedItems>
    </cacheField>
    <cacheField name="_x000a_Motivo2" numFmtId="0">
      <sharedItems containsBlank="1" count="14">
        <s v="DISCONFORMIDAD CON ATENCIÓN DEL PERSONAL"/>
        <s v="OTROS"/>
        <s v="GESTIÓN DE COBRANZAS"/>
        <s v="ESTADO DE CUENTA"/>
        <s v="RESOLUCIÓN O MODIFICACIÓN DE CONTRATO"/>
        <s v="COMPROBANTE DE PAGO"/>
        <s v="DISCONFORMIDAD CON MANTENIMIENTO"/>
        <s v="DESACUERDO CON VENTA"/>
        <m u="1"/>
        <s v="DISCONFORMIDAD CON SERVICIO" u="1"/>
        <s v="PRACTICA DE VENTA INAPROPIADA" u="1"/>
        <s v="PUBLICIDAD ENGAÑOSA" u="1"/>
        <s v="OTROS(disconformidad con servicio)" u="1"/>
        <s v="OTROS (disconformidad con servicio)" u="1"/>
      </sharedItems>
    </cacheField>
    <cacheField name="_x000a_Hora" numFmtId="21">
      <sharedItems containsNonDate="0" containsDate="1" containsString="0" containsBlank="1" minDate="1899-12-30T00:35:54" maxDate="2024-04-16T11:42:00"/>
    </cacheField>
    <cacheField name="Hora(hora)" numFmtId="0">
      <sharedItems containsSemiMixedTypes="0" containsString="0" containsNumber="1" containsInteger="1" minValue="0" maxValue="23"/>
    </cacheField>
    <cacheField name="Trimestres" numFmtId="0" databaseField="0">
      <fieldGroup base="3">
        <rangePr groupBy="quarters" startDate="2022-07-09T17:10:35" endDate="2024-06-17T17:42:46"/>
        <groupItems count="6">
          <s v="&lt;9/07/2022"/>
          <s v="Trim.1"/>
          <s v="Trim.2"/>
          <s v="Trim.3"/>
          <s v="Trim.4"/>
          <s v="&gt;17/06/2024"/>
        </groupItems>
      </fieldGroup>
    </cacheField>
    <cacheField name="Años" numFmtId="0" databaseField="0">
      <fieldGroup base="3">
        <rangePr groupBy="years" startDate="2022-07-09T17:10:35" endDate="2024-06-17T17:42:46"/>
        <groupItems count="5">
          <s v="&lt;9/07/2022"/>
          <s v="2022"/>
          <s v="2023"/>
          <s v="2024"/>
          <s v="&gt;17/06/2024"/>
        </groupItems>
      </fieldGroup>
    </cacheField>
    <cacheField name="Trimestres2" numFmtId="0" databaseField="0">
      <fieldGroup base="12">
        <rangePr groupBy="quarters" startDate="1899-12-30T00:00:00" endDate="2024-06-05T00:00:00"/>
        <groupItems count="6">
          <s v="&lt;0/01/1900"/>
          <s v="Trim.1"/>
          <s v="Trim.2"/>
          <s v="Trim.3"/>
          <s v="Trim.4"/>
          <s v="&gt;5/06/2024"/>
        </groupItems>
      </fieldGroup>
    </cacheField>
    <cacheField name="Años2" numFmtId="0" databaseField="0">
      <fieldGroup base="12">
        <rangePr groupBy="years" startDate="1899-12-30T00:00:00" endDate="2024-06-05T00:00:00"/>
        <groupItems count="127">
          <s v="&lt;0/01/1900"/>
          <s v="1900"/>
          <s v="1901"/>
          <s v="1902"/>
          <s v="1903"/>
          <s v="1904"/>
          <s v="1905"/>
          <s v="1906"/>
          <s v="1907"/>
          <s v="1908"/>
          <s v="1909"/>
          <s v="1910"/>
          <s v="1911"/>
          <s v="1912"/>
          <s v="1913"/>
          <s v="1914"/>
          <s v="1915"/>
          <s v="1916"/>
          <s v="1917"/>
          <s v="1918"/>
          <s v="1919"/>
          <s v="1920"/>
          <s v="1921"/>
          <s v="1922"/>
          <s v="1923"/>
          <s v="1924"/>
          <s v="1925"/>
          <s v="1926"/>
          <s v="1927"/>
          <s v="1928"/>
          <s v="1929"/>
          <s v="1930"/>
          <s v="1931"/>
          <s v="1932"/>
          <s v="1933"/>
          <s v="1934"/>
          <s v="1935"/>
          <s v="1936"/>
          <s v="1937"/>
          <s v="1938"/>
          <s v="1939"/>
          <s v="1940"/>
          <s v="1941"/>
          <s v="1942"/>
          <s v="1943"/>
          <s v="1944"/>
          <s v="1945"/>
          <s v="1946"/>
          <s v="1947"/>
          <s v="1948"/>
          <s v="1949"/>
          <s v="1950"/>
          <s v="1951"/>
          <s v="1952"/>
          <s v="1953"/>
          <s v="1954"/>
          <s v="1955"/>
          <s v="1956"/>
          <s v="1957"/>
          <s v="1958"/>
          <s v="1959"/>
          <s v="1960"/>
          <s v="1961"/>
          <s v="1962"/>
          <s v="1963"/>
          <s v="1964"/>
          <s v="1965"/>
          <s v="1966"/>
          <s v="1967"/>
          <s v="1968"/>
          <s v="1969"/>
          <s v="1970"/>
          <s v="1971"/>
          <s v="1972"/>
          <s v="1973"/>
          <s v="1974"/>
          <s v="1975"/>
          <s v="1976"/>
          <s v="1977"/>
          <s v="1978"/>
          <s v="1979"/>
          <s v="1980"/>
          <s v="1981"/>
          <s v="1982"/>
          <s v="1983"/>
          <s v="1984"/>
          <s v="1985"/>
          <s v="1986"/>
          <s v="1987"/>
          <s v="1988"/>
          <s v="1989"/>
          <s v="1990"/>
          <s v="1991"/>
          <s v="1992"/>
          <s v="1993"/>
          <s v="1994"/>
          <s v="1995"/>
          <s v="1996"/>
          <s v="1997"/>
          <s v="1998"/>
          <s v="1999"/>
          <s v="2000"/>
          <s v="2001"/>
          <s v="2002"/>
          <s v="2003"/>
          <s v="2004"/>
          <s v="2005"/>
          <s v="2006"/>
          <s v="2007"/>
          <s v="2008"/>
          <s v="2009"/>
          <s v="2010"/>
          <s v="2011"/>
          <s v="2012"/>
          <s v="2013"/>
          <s v="2014"/>
          <s v="2015"/>
          <s v="2016"/>
          <s v="2017"/>
          <s v="2018"/>
          <s v="2019"/>
          <s v="2020"/>
          <s v="2021"/>
          <s v="2022"/>
          <s v="2023"/>
          <s v="2024"/>
          <s v="&gt;5/06/2024"/>
        </groupItems>
      </fieldGroup>
    </cacheField>
  </cacheFields>
  <extLst>
    <ext xmlns:x14="http://schemas.microsoft.com/office/spreadsheetml/2009/9/main" uri="{725AE2AE-9491-48be-B2B4-4EB974FC3084}">
      <x14:pivotCacheDefinition pivotCacheId="140239251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1">
  <r>
    <s v="PERU"/>
    <x v="0"/>
    <s v="01-0000001"/>
    <x v="0"/>
    <x v="0"/>
    <s v="SERVICIO"/>
    <s v="DISCONFORMIDAD CON ATENCIÓN DEL PERSONAL"/>
    <n v="0"/>
    <s v="EL DÍA DE HOY SE SEPARÓ LA SANTA MISA, LA CUAL SE CANCELÓ S/180 DESDE EL MES DE MARZO. LLAMÉ PARA COORDINAR DESDE LA SEMANA PASADA, COMPRENDÍ QUE HAY CAMBIO DE PERSONAL Y NO CONOCEN MOVIMIENTOS ANTERIORES. PERO HOY NOS FALTARON EL RESPETO Y DETALLO:_x000a_- LA HORA PARA LA SANTA MISA LA DAN UDS._x000a_- SUS NORMAS LAS CONOCEN UDS._x000a_- LA FAMILIA E INVITADOS LLEGAMOS 10 MINUTOS ANTES DE LA HORA Y NOS DEJARON EN LA CALLE PORQUE A LAS 9AM RECIÉN SE PUEDE INGRESAR. SIGNIFICA QUE EL SACERDOTE EMPIEZA LA MISA Y TODOS CORRIENDO UBICÁNDONOS. NO ES CULPA DE LOS TRABAJADORES, LA CULPA ES DE QUIENES NO PLANIFICAN PENSANDO EN EL USUARIO._x000a_CREEN USTEDES CÓMO UN FAMILIAR SE SIENTE AL VER QUE SUS INVITADOS ESTÁN AFUERA Y NOS LES ABREN LA PUERTA, TENÍAMOS QUE REPARTIR LAS HOJAS DE LAS CANCIONES, COLOCAR EL CUADRO Y LA VIRGEN, PERO TODO COMO LOCOS. _x000a_SI USTEDES COORDINAN Y DAN LA HORA DE LA SANTA MISA, NO ES CULPA DEL USUARIO Y LO MÍNIMO QUE SE DEBE HACER ES FACILITAR EL SERVICIO Y NO GENERAR TANTO MALESTAR. QUE LES COSTÓ PERMITIR EL INGRESO 15 MINUTOS ANTES Y ASÍ LA FAMILIA PODER ORGANIZARSE EN LA ATENCIÓN DESDE EL INGRESO A LA CAPILLA. _x000a_PRESENTO ESTA QUEJA PARA QUE NO VUELVA A REPETIR Y DESEO QUE REFLEXIONEN ANTES DICHA SITUACIÓN QUE POR SUS NORMAS Y LA POCA CAPACIDAD DE ATENCIÓN GENERARON. ADEMÁS SOLICITO LAS DISCULPAS."/>
    <s v="QUEJA"/>
    <s v="QUEJO A LOS DUEÑOS QUE ESTABLECEN NORMA AL PERSONAL SIN CONSIDERAR LA CALIDAD DEL SERVICIO EN LA ATENCIÓN"/>
    <s v="SOLICITO DISCULPAS PÚBLICAS Y UN RESARCIMIENTO ANTE ESTE DAÑO PÚBLICO QUE GENERARON."/>
    <x v="0"/>
    <s v="Se presento la disculpa de caso , haciendo de conocimeinto de la clienta que se tomaran las acciones correctivas del caso."/>
    <x v="0"/>
    <x v="0"/>
    <x v="0"/>
    <d v="1899-12-30T17:10:35"/>
    <n v="17"/>
  </r>
  <r>
    <s v="PERU"/>
    <x v="1"/>
    <s v="01-0000005"/>
    <x v="1"/>
    <x v="1"/>
    <s v="SERVICIO"/>
    <s v="DISCONFORMIDAD CON ATENCIÓN DEL PERSONAL"/>
    <n v="0"/>
    <s v="SE TRATA DEL PERMANENTE HOSTIGAMIENTO Y DISCRIMINACIÓN POR NUESTRAS COSTUMBRES ANCESTRALES,  DE PARTE DEL PERSONAL DE SEGURIDAD, DEL CEMENTERIO DONDE MI PADRE SE ENCUENTRA DESCANSANDO, NO NOS PERMITEN ESCUCHAR  MUSICA DE NUESTRA TIERRA PUNO, NO PERMITE QUE MIS BEBES ENTREN EN SU COCHE DE BEBE, NOS HAN HECHADO DEL CEMENTERIO CON INTERVENCIÓN POLICIAL, SIN DEJARNOS PONER LAS FLORES QUE LLEVAMOS A NUESTRO PADRE, Y ESTO SE HA IDO DANDO SEMANA A SEMANA, YA HABIA INFORMADO DEL TEMA A LA SEÑORA ADMINISTRADORA DEL CEMENTERIO, CON ANTERIORIDAD, QUIEN NOS PROMETIO QUE TOMARIA ACCIONES, SIN EMBARGO CADA DOMINGO QUE VAMOS SE SIGUE REPITIENDO ESTA SITUACIÓN, RAZÓN POR LA QUE HEMOS TOMADO LA DECISIÓN DE RETIRAR LOS RESTOS DE MI SEÑOR PADRE A OTRO CEMENTERIO, PUES DESDE INICIO, NO NOS HAN PERMITIDO VELAR BAJO COSTUMBRES ANCESTRALES LOS RESTOS DE MI PADRE, POR ELLO NECESITAMOS SE NOS ALCANCE LA LISTA DE REQUISITOS PARA EL RETIRO Y TRASLADO AL CEMENTERIO ALMUDENA LOS RESTOS DE MI PADRE, ASÍ COMO COMUNICAR DE ESTA SITUACIÓN A LA ALTA DIRECCIÓN A FIN QUE CONOZCA QUE EN CEMENTERIO ESPERANZA ETERNA SE DISCRIMINA A LAS PERSONAS POR SU COLOR, APLICACIÓN DE COSTUMBRES, ETC, ASÍ COMO COMUNICAR QUE EN DICHO CEMENTERIO NO HAY NINGÚN REPRESENTANTE DE SU REPRESENTADA LOS DOMINGOS, DE TAL FORMA QUE NOS EXPONEN A QUE LOS SEÑORES DE SEGURIDAD HACEN LA LABOR DE ADMINISTRADORES, SINTIENDOSE CON DERECHO A SER MALCRIADOS, GROSEROS, HASTA INCLUSIVE LLEGAR A LEVANTAR LA MANO PARA QUERER GOLPEARNOS, COMO FUE ESTE ULTIMO DOMINGO, SOLO POR EL HECHO DE ESCUCHAR NUESTRA MÚSICA ANCESTRAL, DE TAL FORMA QUE TRAJO POLICÍAS PARA A EMPUJONES MANDARNOS A RETIRAR DE LAS INSTALACIONES DEL CEMENTERIO._x000a_"/>
    <s v="RECLAMO"/>
    <s v="MAL TRATO, DISCRIMINACIÓN RACIAL, DISCRIMINACIÓN POR ESCUCHAR MÚSICA ANCESTRAL, AL PIE DEL NICHO DE MI PADRE EL DOMINGO 02 DE JULIO, RETIRO A EMPUJONES DEL PIE DEL NICHO DE MI PADRE POR PARTE DE POLICIAS TRAIDOS POR EL PERSONAL DE SEGURIDAD  DE SU REPRESENTADA, QUITANDONOS EL DERECHO A GOZAR DEL RECUERDO DE MI PADRE                                                                                                                                                                                                                                                                                                                                                                                                                                                                                                                                                                                                                                                                                                                                                                                                                                                                                                                                                                                                                                                                                                                                                                                                                                                                                                                                                                                                                                                                                                                                                                                                                                                                                                                                                   "/>
    <m/>
    <x v="1"/>
    <s v="Se informo de las prohibiciones existentes dentro del contrato y reglamento interno del campo santo , ambos docuemntos de conocimiento del titular puesto que firman en conformidad de los mismos , a la respuesta se le adjunto una copia de dicho reglamento."/>
    <x v="0"/>
    <x v="0"/>
    <x v="0"/>
    <d v="1899-12-30T00:51:47"/>
    <n v="0"/>
  </r>
  <r>
    <s v="PERU"/>
    <x v="2"/>
    <s v="01-0000006"/>
    <x v="2"/>
    <x v="2"/>
    <s v="SERVICIO"/>
    <s v="DISCONFORMIDAD CON ATENCIÓN DEL PERSONAL"/>
    <n v="0"/>
    <s v="350.0"/>
    <s v="RECLAMO"/>
    <s v="EL DÍA LUNES 18 DE JULIO SE PROGRAMÓ EL ENTIERRO DE MI HERMANA A HORAS 3:00PM. _x000a_SIN EMBARGO, NO HUBO COORDINACIÓN DE SU REPRESENTADA CON EL SERVICIO FUNERAL “A PESAR QUE USTEDES RECOMIENDAN CON QUIENES TRABAJAN…” Y LAS MEDIDAS DE LA FOSA NO GUARDARON RELACIÓN CON LAS DEL ATAÚD, GENERANDO UNA FALTA GRAVE SEGÚN SUS NORMAS ADEMÁS DE RETRASO, DAÑO AL CAJÓN POR LAS RASPADURAS AL QUERER FORZAR, FALTA DE RESPETO E INCOMODIDAD A LOS DOLIENTES Y DEMÁS ACOMPAÑANTES, ENTRE OTROS ASPECTOS QUE INDIRECTAMENTE TUVIERON QUE SER MODIFICADOS. _x000a_SU PERSONAL INCAPACITADO PARA BRINDAR ALTERNATIVAS DE SOLUCIÓN (GERENTE QUE ESTABA EN REUNIÓN Y NOS DEJOS CON INTERMEDIARIOS QUE TAMPOCO SOLUCIONABAN SOLO DILATABAN TIEMPO); LOS DOLIENTES NOS VALIMOS DEL SERVICIO EXTERNO (ARQUITECTO) PARA QUE IN SITO JUNTO A SU TÉCNICO OPERATIVO PUEDAN SOLUCIONAR EL INCONVENIENTE, GENERÁNDONOS GASTOS ADICIONALES; PUES SINO HACÍAMOS ELLO, EL PERSONAL SIMPLEMENTE FORZABA Y EL CAJÓN HIBA DE COSTADO QUERIENDO SORPRENDER A LOS DOLIENTES._x000a__x000a_ACLARO QUE SU FORMATO TAMPOCO ACEPTA EL DNI ANTEPUESTO CON EL CERO, DEBIENDO SER CONSIDERADO. (04074516)_x000a_"/>
    <s v="RECONSIDERACIÓN ECONÓMICA, POR LOS GASTOS DEMANDADOS. “POR ESE RETRASO, TUVIMOS QUE AGREGAR HORAS DE SERVICIO DE LA ORQUESTA QUE NOS ESPERABA, ASÍ MISMO, PROLONGAR TIEMPOS DE CONTRATA DE NUESTRO PERSONAL QUE YA TENÍAN PLANIFICADO DESARROLLAR ACTIVIDADES DE ACUERDO A NUESTRAS COSTUMBRES”_x000a_PARA LO FUTURO, BRINDARNOS SERVICIO CON PROFESIONAL QUE TENGA EXPERIENCIA EN ESTAS ACTIVIDADES. SU PERSONALES INCAPACITADOS, NO SOLUCIONAN MÁS POR EL CONTRARIO GENERA IMPOTENCIA E INTRANSIGENCIA. _x000a_ESPERAMOS TAMBIÉN, QUE NO SE REPITA TAL SITUACIÓN DESASTROSA. _x000a_"/>
    <x v="2"/>
    <s v="Se informo de las especificaciones de las medidas de feretro ,estas se encuentran  dentro del contrato y reglamento interno del campo santo , ambos docuemntos de conocimiento del titular puesto que firman en conformidad de los mismos , a la respuesta se le adjunto una copia de dicho reglamento."/>
    <x v="0"/>
    <x v="0"/>
    <x v="0"/>
    <d v="1899-12-30T12:15:34"/>
    <n v="12"/>
  </r>
  <r>
    <s v="PERU"/>
    <x v="3"/>
    <s v="01-0000007"/>
    <x v="3"/>
    <x v="3"/>
    <s v="SERVICIO"/>
    <s v="OTROS"/>
    <n v="0"/>
    <s v="HACE UN AÑO Y MEDIO SEPLUTE A MI FAMILIAR Y HASTA EL MOMENTO NO LE COLOCARON LA PLACA DE MARMOL, VARIAS OPORTUNIDADES  ME ATENDIERON EN CAMPOSANTO ME DIJERON QUE LO COLOCARÍAN PERO HASTA MOMENTO NADA, ESTOY MUY INCOMODO. Y SOLICITO SE COLOQUE LA PLACA PARA ESTE SABADO. 23-07 DADO QUE MIS FAMILIARES VISITARAN LA TUMBA"/>
    <s v="RECLAMO"/>
    <s v="HACE UN AÑO Y MEDIO SEPLUTE A MI FAMILIAR Y HASTA EL MOMENTO NO LE COLOCARON LA PLACA DE MARMOL, VARIAS OPORTUNIDADES  ME ATENDIERON EN CAMPOSANTO ME DIJERON QUE LO COLOCARÍAN PERO HASTA MOMENTO NADA, ESTOY MUY INCOMODO. Y SOLICITO SE COLOQUE LA PLACA PARA ESTE SABADO. 23-07 DADO QUE MIS FAMILIARES VISITARAN LA TUMBA"/>
    <s v="COLOCAR LA PLACA EN EL MINIMO PLAZO."/>
    <x v="3"/>
    <s v="Se procedio con instalar la lapida del beneficiario."/>
    <x v="0"/>
    <x v="0"/>
    <x v="1"/>
    <d v="1899-12-30T12:47:54"/>
    <n v="12"/>
  </r>
  <r>
    <s v="PERU"/>
    <x v="3"/>
    <s v="01-0000008"/>
    <x v="4"/>
    <x v="4"/>
    <s v="SERVICIO"/>
    <s v="OTROS"/>
    <n v="0"/>
    <s v="PAGO POR UN ESPACIO EN EL SINERARIO B-01-01  EN EL CEMENTERIO JARDINES DE LA LUZ DE POROY, CON TODOS LOS SERVICIOS, INCLUIDA LA PLACA DE MÁRMOL, SEGÚN CONSTA EN EL CONTRATO. EL ENTIERRO SE HA LLEVADO A CABO EN EL MES DE MARZO."/>
    <s v="RECLAMO"/>
    <s v="NO SE HA CUMPLIDO CON LA INSTALACIÓN DE LA PLACA DE MARMOL, SEGÚN CONTRATO, DESDE EL MES DE MARZO A LA FECHA, A PESAR QUE EL MES PASADO SE PRESENTO EL RECLAMO DE MANERA PRESENCIAL"/>
    <s v="INSTALACIÓN INMEDIATA DE LA PLACA DE MÁRMOL EN EL NICHO DE JOSE HENRY ESPINOZA SOTO"/>
    <x v="4"/>
    <s v="Se establecio el compromiso ;de instalar la lapida del beneficiario en  no mas de 10 dias."/>
    <x v="1"/>
    <x v="0"/>
    <x v="1"/>
    <d v="1899-12-30T21:44:08"/>
    <n v="21"/>
  </r>
  <r>
    <s v="PERU"/>
    <x v="2"/>
    <s v="01-0000009"/>
    <x v="5"/>
    <x v="5"/>
    <s v="SERVICIO"/>
    <s v="OTROS"/>
    <n v="0"/>
    <s v="DISCONFORME POR EL CUIDADO DE LOS FLOREROS, YA QUE ES LA TERCERA VEZ QUE NO ENCUENTRO LOS MISMOS EN LA SEPULTURA DE MI DIFUNTO; Y ESTE TIENE UN PRECIO, ASI MISMO EN ADMINISTRACION MANIFIESTAN QUE NO ES RESPONSABILIDAD DEL CAMPO SANTO EL CUIDADO DEL LOS MISMOS."/>
    <s v="QUEJA"/>
    <s v="IDEM ARRIBA"/>
    <s v="RESPONSABILIZARSE DEL CUIDADO DE LOS FLOREROS YA QUE SE ENCUENTRAN DENTRO DEL CAMPO SANTO"/>
    <x v="5"/>
    <s v="Tiempo de entrega de lapida 10 dias"/>
    <x v="2"/>
    <x v="0"/>
    <x v="1"/>
    <d v="1899-12-30T13:48:13"/>
    <n v="13"/>
  </r>
  <r>
    <s v="PERU"/>
    <x v="2"/>
    <s v="01-0000010"/>
    <x v="6"/>
    <x v="6"/>
    <s v="SERVICIO"/>
    <s v="OTROS"/>
    <n v="0"/>
    <s v="EN MI ESPACIO QUE AUN ME ENCUENTRO PAGANDO EN EL CAMPOSANTO TENGO DOS DIFUNTOS ENTERRADOS A LO QUE HACE MAS DE UN AÑO VENGO RECLAMANDO QUE EL CAMPOSANTO ESPERANZA ETERNA  NO COLOCA EL NOMBRE DE MI SEGUNDO DIFUNTO CUYO NOMBRE ES HILARIO QUISPE ACUÑA  CON FECHA DE DEFUNCIÓN 20/06/2020. ESTO NOS VIENE AFECTANDO TANTO PSICOLÓGICA Y SENTIMENTALMENTE. YA QUE VIENEN JUGANDO CON NUESTRAS EMOCIONES Y MI PERSONA COMO MIS FAMILIARES VIENE RECIBIENDO TRATAMIENTO PSICOLÓGICO POR ESTAS IRREPARABLES PERDIDAS Y EL CAMPOSANTO AHONDA MAS NUESTRO DOLOR. A LO QUE SOLICITO QUE EL CAMPOSANTO REALICE LA COLOCACIÓN DEL NOMBRE EN LA PIDA YA QUE E UN SERVICIO POR EL CUAL SE PAGO EN EL MOMENTO DE UTILIZAR EL ESPACIO DONDE TENGO DOS DIFUNTOS: LA SRA. ANALIDA QUISPE CCENTE CON FECHA DE DEFUNCION DEL 25/05/2020 Y EL SR. HILARIO QUISPE ACUÑA CON FECHA DE DEFUNCION DEL 20/06/2020  EN EL TIEMPO MAS PRONTO POSIBLE. "/>
    <s v="RECLAMO"/>
    <s v="EN MI ESPACIO QUE AUN ME ENCUENTRO PAGANDO EN EL CAMPOSANTO TENGO DOS DIFUNTOS ENTERRADOS A LO QUE HACE MAS DE UN AÑO VENGO RECLAMANDO QUE EL CAMPOSANTO ESPERANZA ETERNA  NO COLOCA EL NOMBRE DE MI SEGUNDO DIFUNTO CUYO NOMBRE ES HILARIO QUISPE ACUÑA  CON FECHA DE DEFUNCIÓN 20/06/2020. ESTO NOS VIENE AFECTANDO TANTO PSICOLÓGICA Y SENTIMENTALMENTE. YA QUE VIENEN JUGANDO CON NUESTRAS EMOCIONES Y MI PERSONA COMO MIS FAMILIARES VIENE RECIBIENDO TRATAMIENTO PSICOLÓGICO POR ESTAS IRREPARABLES PERDIDAS Y EL CAMPOSANTO AHONDA MAS NUESTRO DOLOR. A LO QUE SOLICITO QUE EL CAMPOSANTO REALICE LA COLOCACIÓN DEL NOMBRE EN LA PIDA YA QUE E UN SERVICIO POR EL CUAL SE PAGO EN EL MOMENTO DE UTILIZAR EL ESPACIO DONDE TENGO DOS DIFUNTOS: LA SRA. ANALIDA QUISPE CCENTE CON FECHA DE DEFUNCION DEL 25/05/2020 Y EL SR. HILARIO QUISPE ACUÑA CON FECHA DE DEFUNCION DEL 20/06/2020  EN EL TIEMPO MAS PRONTO POSIBLE. "/>
    <s v="SOLICITO QUE EL CAMPOSANTO REALICE LA COLOCACIÓN DEL NOMBRE EN LA PIDA YA QUE ES UN SERVICIO POR EL CUAL SE PAGO EN EL MOMENTO DE UTILIZAR EL ESPACIO DONDE TENGO DOS DIFUNTOS: LA SRA. ANALIDA QUISPE CCENTE CON FECHA DE DEFUNCIÓN DEL 25/05/2020 Y EL SR. HILARIO QUISPE ACUÑA CON FECHA DE DEFUNCIÓN DEL 20/06/2020  EN EL TIEMPO MAS PRONTO POSIBLE.  FALTA EL NOMBRE DE ESTE ULTIMO. Y ADEMAS DE ELLO SOLICITO SE HAGA CARGO DE LOS GASTOS DEL TRATAMIENTO PSICOLÓGICO QUE VIENEN OCASIONANDO A MI PERSONA."/>
    <x v="6"/>
    <s v="Se realizo la solicitud de regrabado de lapida , tiempo limite 20 dias"/>
    <x v="3"/>
    <x v="0"/>
    <x v="1"/>
    <d v="1899-12-30T16:44:32"/>
    <n v="16"/>
  </r>
  <r>
    <s v="PERU"/>
    <x v="4"/>
    <s v="01-0000011"/>
    <x v="7"/>
    <x v="7"/>
    <s v="PRODUCTO"/>
    <s v="OTROS"/>
    <n v="0"/>
    <s v="EL MOTIVO DE MI RECLAMO RADICA EN QUE EL 0DÍA DE HOY 7 DE AGOSTO DEL AÑO EN CURSO, ENCONTRÉ PARA MI INGRATA SORPRESA, LA LAPIDA DE MI SEÑOR PADRE PEDRO RAMOS ROBLES CON CÓDIGO 02E-16-10-04 ROTA POR LA MITAD SIENDO INDUDABLE QUE DICHO PERCANCE Y PERJUICIO FUE CAUSADO POR PERSONAL OPERARIO DEL CEMENTERIO, TODA VEZ QUE FUE PARCHADO CON CEMENTO BLANCO PARA DISIMULAR LA ROTURA, ASÍ MISMO SOBRE SU BASE EXISTE CEMENTO CON SECADO RECIENTE CON LA QUE SE HA FIJADO LA LAPIDA ROTA SOBRE LA SUPERFICIE, POR LO EXPUESTO QUEDA COMPROBADO QUE EL CAUSANTE DEL SUCESO EN COMENTO ES IMPUTABLE AL PERSONAL DE LA EMPRESA, PUES LA REMOCION DE LA LAPIDA PARA EL COLOCADO DE CEMENTO RECIENTE HA PROVOCADO EL PERJUICIO DESCRITO, POR LO QUE SE DEBERÁ DE REPONER DICHA LAPIDA CON UNO NUEVO EN LA BREVEDAD POSIBLE Y BAJO RESPONSABILIDAD."/>
    <s v="RECLAMO"/>
    <s v="ROTURA DE LAPIDA POR PARTE DE PERSONAL DEL CEMENTERIO CONFORME SE HA EXPUESTO EN EL RUBRO DESCRIPCIÓN.EL MOTIVO DE MI RECLAMO RADICA EN QUE EL DÍA DE HOY 7 DE AGOSTO DEL AÑO EN CURSO, ENCONTRÉ PARA MI INGRATA SORPRESA, LA LAPIDA DE MI SEÑOR PADRE PEDRO RAMOS ROBLES CON CÓDIGO 02E-16-10-04 ROTA POR LA MITAD SIENDO INDUDABLE QUE DICHO PERCANCE Y PERJUICIO FUE CAUSADO POR PERSONAL OPERARIO DEL CEMENTERIO, TODA VEZ QUE FUE PARCHADO CON CEMENTO BLANCO PARA DISIMULAR LA ROTURA, ASÍ MISMO SOBRE SU BASE EXISTE CEMENTO CON SECADO RECIENTE CON LA QUE SE HA FIJADO LA LAPIDA ROTA SOBRE LA SUPERFICIE, POR LO EXPUESTO QUEDA COMPROBADO QUE EL CAUSANTE DEL SUCESO EN COMENTO ES IMPUTABLE AL PERSONAL DE LA EMPRESA, PUES LA REMOCION DE LA LAPIDA PARA EL COLOCADO DE CEMENTO RECIENTE HA PROVOCADO EL PERJUICIO DESCRITO, POR LO QUE SE DEBERÁ DE REPONER DICHA LAPIDA CON UNO NUEVO EN LA BREVEDAD POSIBLE Y BAJO RESPONSABILIDAD."/>
    <s v="QUE SE RESTITUYA CON UNA NUEVA LÁPIDA Y SE SANCIONE AL PERSONAL QUE RESULTE RESPONSABLE DE MANERA ADMINISTRATIVA."/>
    <x v="7"/>
    <s v="Se realizo el envio de confeccion de lapida nueva , tiempo limite 20 dias"/>
    <x v="4"/>
    <x v="0"/>
    <x v="1"/>
    <d v="1899-12-30T12:56:48"/>
    <n v="12"/>
  </r>
  <r>
    <s v="PERU"/>
    <x v="2"/>
    <s v="01-0000012"/>
    <x v="8"/>
    <x v="8"/>
    <s v="SERVICIO"/>
    <s v="DISCONFORMIDAD CON ATENCIÓN DEL PERSONAL"/>
    <n v="0"/>
    <s v="BUENAS TARDES, K LAS FLORES K DEJO O SE COLOCA EN LOS FLOREROS EN MI ESPACIO DESAPARECE Y NO LLEGA ASTA EL DÍA DOMINGO LA RAZÓN NO LO SÉ, MIENTRAS DE  LOS VECINOS SI ESTÁN AHÍ, LUEGO LA FECHA DE NACIMIENTO DE MI MADRE ESTA MAL ESTA PUESTO 31/10/1961 Y DEBE SER 30/10/1961 POR FAVOR AGRADECERÉ MUCHO K LO QUE COREGIERAN "/>
    <s v="QUEJA"/>
    <s v="BUENAS TARDES, K LAS FLORES K DEJO O SE COLOCA EN LOS FLOREROS EN MI ESPACIO DESAPARECE Y NO LLEGA ASTA EL DÍA DOMINGO LA RAZÓN NO LO SÉ, MIENTRAS DE  LOS VECINOS SI ESTÁN AHÍ, LUEGO LA EN LA LÁPIDA FECHA DE NACIMIENTO DE MI MADRE ESTA MAL ESTA PUESTO 31/10/1961 Y DEBE SER 30/10/1961 POR FAVOR AGRADECERÉ MUCHO K LO QUE COREGIERAN "/>
    <s v="QUE NO LO SAQUEN LAS FLORES_x000a_QUE CAMBIEN LA FECHA DE NACIMIENTO DE LA LÁPIDA DE MI MADRE "/>
    <x v="8"/>
    <s v="Se informa de las normas de cementerio dentro de las cuales esta el retiro de las flores semanalmente , ademas de informar que los datos brindados del error en fecha de sepultura de familiar no pueden ser valiados al no ofrecer informacion suficiente."/>
    <x v="3"/>
    <x v="0"/>
    <x v="0"/>
    <d v="1899-12-30T15:37:42"/>
    <n v="15"/>
  </r>
  <r>
    <s v="PERU"/>
    <x v="2"/>
    <s v="01-0000013"/>
    <x v="9"/>
    <x v="9"/>
    <s v="SERVICIO"/>
    <s v="OTROS"/>
    <n v="0"/>
    <s v="LA CAUSA DE MI RECLAMO ES QUE EN LOS NICHOS ANTIGUOS ESTÁN PRESENTANDO DETERIORO Y CUENTAN CON  LAS ESCALERAS  MALOGRADA _x000a_NO CUENTA CON UNA BUEN SERVICIO ESCALERAS YA QUE SON  GRANDES DE BUEN TAMAÑO Y PESADOS  PARA SU TRASLADO SI UNA PERSONA ADULTA LLEGA AL LUGAR A PODER COLOCAR FLORES A SUS DIFUNTOS IMPOSIBLE QUE PUEDA HACERLO SOLO._x000a_TAMBIÉN QUE NO CUENTA LO SUFICIENTE  PARA CUANDO HAY FESTIVIDADES INCOMODIDAD ABSOLUTA. _x000a_MAL ESTADO DE LIMPIEZA EN LOS PASILLOS "/>
    <s v="RECLAMO"/>
    <s v="LA CAUSA DE MI RECLAMO ES QUE EN LOS NICHOS ANTIGUOS ESTÁN PRESENTANDO DETERIORO Y CUENTAN CON  LAS ESCALERAS  MALOGRADA _x000a_NO CUENTA CON UNA BUEN SERVICIO ESCALERAS YA QUE SON  GRANDES DE BUEN TAMAÑO Y PESADOS  PARA SU TRASLADO SI UNA PERSONA ADULTA LLEGA AL LUGAR A PODER COLOCAR FLORES A SUS DIFUNTOS IMPOSIBLE QUE PUEDA HACERLO SOLO._x000a_TAMBIÉN QUE NO CUENTA LO SUFICIENTE  PARA CUANDO HAY FESTIVIDADES INCOMODIDAD ABSOLUTA. _x000a_MAL ESTADO DE LIMPIEZA EN LOS PASILLOS "/>
    <s v="QUE DEN SOLUCIÓN A LA BREVEDAD"/>
    <x v="9"/>
    <s v="Se informa de la programacion de mejoras para le mes de noviembre , colocando dos nuevas escaleras , ademas de la coordinacion de mejoras en la limpieza del area."/>
    <x v="5"/>
    <x v="0"/>
    <x v="1"/>
    <d v="1899-12-30T00:35:54"/>
    <n v="0"/>
  </r>
  <r>
    <s v="PERU"/>
    <x v="2"/>
    <s v="01-0000014"/>
    <x v="10"/>
    <x v="10"/>
    <s v="SERVICIO"/>
    <s v="DISCONFORMIDAD CON ATENCIÓN DEL PERSONAL"/>
    <n v="0"/>
    <s v="AL DARME CUENTA QUE EN EL NICHO DE MI PAPÁ, FALATAVA EL RECIPIENTE DE FLORES, FUI A LAS OFICINAS PARA QUE ME REPONGAN, PERO ME QUERÍAN COBRAR, LE DIJE QUE UNA PERSONA QUE ESTABA EN EL CAMPOSANTO ME MENCIONO QUE NO DEBERÍA PAGAR, POR EL CUAL HICE EL RECLAMO, PERO LA ENCARGADA LIZ HUAMAN, NO QUISO AYUDARME, LE PEDÍ QUE ME COMUNIQUE CON LA ADMINISTRADOARA PERO SE NEGÓ A HACERLO, INCLUSO ME DIJO QUE LA ADMINISTRADORA NO TENÍA OFICINA EN EL CEMENTERIO, DESPUÉS DE INSISTIR, RECIÉN LA LLAMO. LA ADMINISTRADORA GUADALUPE CHANCA SE NEGÓ A AYUDARME, NO ES LA PRIMERA VEZ QUE LOS ENCARGADOS DEL CAMPOSANTO ME FALTAN EL RESPETO, EL DÍA DEL ENTIERRO DE MI PADRE SE EQUIVOCARON EN LA MEDIDA DEL SARCÓFAGO DE CEMENTO Y CUANDO FUI A RECLAMAR ME DIJERON QUE CAMBIE DE ATAUD, YA ESTOY CANSADO DEL MAL TRATO DE ESTE CEMENTERIO Y SOBRE TODO DE SUS ENCARGADOS, HARÉ PÚBLICA ESTA DENUNCIA EN MIS REDES Y ESPERO QUE LAS PERSONAS DEJEN DE CONFIAR EN ESTE CEMENTERIO. "/>
    <s v="QUEJA"/>
    <s v="MALA ATENCIÓN DE LA ADMINISTRACIÓN "/>
    <s v="NO PUEDE SER POSIBLE QUE PARA VENDER LOS NICHOS TE TRATEN DE UNA MANERA AMABLE, PERO DESPUÉS TE FALTEN EL RESPETO, YO ME ENCARGARE DE HACER PÚBLICO ESTO Y ME TOMARÉ MI TIEMPO PARA PARARME AL LADO DE SU CASETA DE INFORMACIÓN Y A CADA PERSONA QUE QUIERA EL SERVICIO LE DIRÉ COMO TRATAN A SUS CLIENTES. "/>
    <x v="10"/>
    <s v="Se informa de las condiciones de entrega de floreros al momento del sepelio , ademas de que la adquisiciond e uno nuevo representa un costo que debe ser asumido por el cliente."/>
    <x v="6"/>
    <x v="0"/>
    <x v="0"/>
    <d v="1899-12-30T12:16:57"/>
    <n v="12"/>
  </r>
  <r>
    <s v="PERU"/>
    <x v="2"/>
    <s v="01-0000022"/>
    <x v="11"/>
    <x v="11"/>
    <s v="SERVICIO"/>
    <s v="GESTIÓN DE COBRANZAS"/>
    <n v="580"/>
    <s v="ME INDICA LA EMPRESA Q DEBO 3 MESES"/>
    <s v="RECLAMO"/>
    <s v="ENVIARON MSJ DE TEXTO INDICANDO QUE DEBO 3 MESES  Y QUE PROCEDERAN A UN PROCESO DE ANULACION, MI PERSONA HA TENIDO Q VIAJAR DE LIMA A HYO PARA VER ESTA SITUACION PORQUE TENGO AL DIA MIS PAGOS. Y ME INDICAN EN OFICINA QUE FUE UN ERROR. ES LAMENTABLE ESTE TIPO DE INFORMACION INCOMODA  Y GENERA GASTO PARA EL CLIENTE Q SE ENCUENTRA FUERA DE LA CIUDAD."/>
    <s v="ESE TIPO DE ERRORES DEBEN SER ASUMIDAS POR LA EMPRESA,POR LOS GASTOS QUE OCASIONA AL CLIENTE  DE VIAJAR, DEBEN PAGAR EL PASAJE"/>
    <x v="11"/>
    <s v="Se informa a la cliente de el mensaje emitido por error se corrigio a los 22 minutos. De enviado el correo , se ofrecen als disculpas del caso."/>
    <x v="7"/>
    <x v="0"/>
    <x v="2"/>
    <d v="1899-12-30T17:28:08"/>
    <n v="17"/>
  </r>
  <r>
    <s v="PERU"/>
    <x v="2"/>
    <s v="01-0000023"/>
    <x v="12"/>
    <x v="12"/>
    <s v="PRODUCTO"/>
    <s v="OTROS"/>
    <n v="0"/>
    <s v="EL PERSONAL DEL CAMPO SANTO NOS ESTÁ AMENAZANDO EN RETIRAR LA LÁPIDA QUE SE ESTÁ COLOCANDO, DE REALIZAR DICHO ACTO ESTAREMOS PROCEDIENDO A DENUNCIAR A LA EMPRESA. ES PRECISO REFERIR QUE AL MOMENTO DE HACER EL CONTRATO NO SE HA CONTEMPLADO NI MENCIONADO NINGÚN ITEM AL RESPECTO, ASIMISMO, ES PRECISO REFERIR QUE SE EVIDENCIA OTRAS LAPIDAS CON CARACTERÍSTICAS DIFERENTES Y SIMILARES AL QUE ESTAMOS CONSIGNANDO. ESPERANDO QUE POR EL BIEN DE LLEVAR UNA RELACIÓN ADECUADA ENTRE LOS USUARIOS Y EL CAMPO SANTO, ES PRECISO REFERIR QUE AGRADECEREMOS NO REALIZAR NINGÚN RETIRO. _x000a_QUEDÓ DE SU RESPUESTA CON LA CONFIANZA QUE HASTA EL DÍA DE HOY EL CAMPO SANTO HA VENIDO MOSTRANDO. _x000a_SALUDOS_x000a_ALCIDES MEJIA QUINTANILLA "/>
    <s v="RECLAMO"/>
    <s v="AMENAZA CON RETIRO DE LAPIDA "/>
    <s v="01"/>
    <x v="12"/>
    <s v="Se informa a cliente que dentro de las consideraciones del reglamento interno se advierte que existe un formato establecido para la lapida y que algun articulo externo no puede ser resguardado por nosotros."/>
    <x v="8"/>
    <x v="0"/>
    <x v="1"/>
    <d v="1899-12-30T15:10:56"/>
    <n v="15"/>
  </r>
  <r>
    <s v="PERU"/>
    <x v="2"/>
    <s v="01-0000024"/>
    <x v="13"/>
    <x v="13"/>
    <s v="SERVICIO"/>
    <s v="ESTADO DE CUENTA"/>
    <n v="0"/>
    <s v="NECESITO EL ESTADO DE CUENTA DE MI CONTRATO POR HABERLO RESUELTO EN LOS PAGOS Q SE HACEN SOLO ENTRGAN RECIBO"/>
    <s v="RECLAMO"/>
    <s v="SOLO ENTREGAN RECIBOS Y LOS PAGOS NO SON INGRESADOS AL SISTEMA Y MAS CUANDO LOS ANCIANOS PAGAN NO ENVIAN EL  ESTADO DE CUENTA A LOS SEGUMDO TITULARES PARA SABER COMO VA EN LOS PAGOS"/>
    <s v="SOMOS SEGUNDOS TITULARES Y MOS DEBIERON LLAMAR POR TELEFONO PARA SABER EL ESTADO DE CUENTA"/>
    <x v="13"/>
    <s v="Se informa que toda informacion es compartida con el titular , al estar amparados en la ley N°29733 de proteccion de datos"/>
    <x v="3"/>
    <x v="0"/>
    <x v="3"/>
    <d v="1899-12-30T14:52:02"/>
    <n v="14"/>
  </r>
  <r>
    <s v="PERU"/>
    <x v="2"/>
    <s v="01-0000025"/>
    <x v="14"/>
    <x v="14"/>
    <s v="SERVICIO"/>
    <s v="DISCONFORMIDAD CON ATENCIÓN DEL PERSONAL"/>
    <n v="0"/>
    <s v="HAN CERRADO EL ESPACIO DONDE ESTÁ ENTERRADA MI FAMILIAR SIN PREVIO AVISO "/>
    <s v="QUEJA"/>
    <s v="CUANDO VAN A ENTERRAR A ALGUNA PERSONA AVISAR A LOS FAMILIARES QUE SE ENCUENTRAN AL LADO DEL NUEVO ENTIERRO YA QUE TAPAN TODA LA ZONA ALREDEDOR DEL ESPACIO Y NO NOS PERMITE COLOCAR LAS RESPECTIVAS FLORES EN EL ESPACIO CORRESPONDIENTE._x000a_EN SU DEFECTO AVISAR A LAS PERSONAS PERJUDICADAS PARA PREVER NUESTRO TIEMPO Y PODER VISITAR EN OTRO MOMENTO. YA QUE CIERRAN EL ESPACIO SI NUESTRO CONSENTIMIENTO O PREVIO AVISO. "/>
    <s v="COMUNICAR PREVIAMENTE AL FAMIAR PERJUDICADO PARA PODER VISITAR EN OTRO MOMENTO "/>
    <x v="14"/>
    <s v="Se ofrece las disculpas del caso y se informa que se tomara en consideracion la observacion brindada."/>
    <x v="9"/>
    <x v="0"/>
    <x v="0"/>
    <d v="1899-12-30T14:17:21"/>
    <n v="14"/>
  </r>
  <r>
    <s v="PERU"/>
    <x v="2"/>
    <s v="01-0000027"/>
    <x v="15"/>
    <x v="15"/>
    <s v="PRODUCTO"/>
    <s v="DISCONFORMIDAD CON ATENCIÓN DEL PERSONAL"/>
    <n v="0"/>
    <s v="JARDINERO EXTRAVIADO "/>
    <s v="QUEJA"/>
    <s v="DESDE ABRIL EL FLORERO FUE ROTO POR LOS USUARIOS DE LAS ESCALERAS Y HASTA LA FECHA NO FUE REPUESTO. "/>
    <s v="REPONER LOS FLOREROS Y JARDINERA EL NICHO PERTENECIENTE A EDGAR ANGEL BUENDIA VERA, PABELLÓN 2. COLUMNA 28 FILA 1"/>
    <x v="15"/>
    <s v="Se informa que se colocara una nueva jardinera antes del 28 de noviembre "/>
    <x v="9"/>
    <x v="0"/>
    <x v="0"/>
    <d v="1899-12-30T17:07:34"/>
    <n v="17"/>
  </r>
  <r>
    <s v="PERU"/>
    <x v="2"/>
    <s v="01-0000028"/>
    <x v="16"/>
    <x v="16"/>
    <s v="SERVICIO"/>
    <s v="DISCONFORMIDAD CON ATENCIÓN DEL PERSONAL"/>
    <n v="0"/>
    <s v="SIENDO HOY 1 DE NOVIEMBRE DEL AÑO EN CURSO, Y L PERSONAL DE SEGURIDAD DEL CAMPOSANTO ESPERANZA ETERNA -HUANCAYO.  ME ABORDAN PARA HACER DE CONOCIMIENTO Q NO PUEDEN INGRESAR MASCOTAS A LAS INSTALACIONES. SIN EMBARGO MI PERSONA ESPERO FUERA POR MÁS DE 2 HORAS. ACATANDO LAS NORMAS. AL PERCATARME DE Q ESTA NORMA NO SE CUMPLÍA DEBIDAMENTE CON TODAS LAS PERSONAS ME APERSONE A RECLAMAR EL PORQ LA MEDIDA ES SOLO CON ALGUNAS PERSONAS Y NO CON TODAS.A LO  Q HUBO UNA RESPUESTA AGRESIVA  Y CASI LLEGANDO A LA AGRESIÓN FISICA . SOLICITO A SU DESPACHO TOME LAS MEDIDAS CORRESPONDIENTES ANTE ESTE ACONTECIMIENTO Y Q EL PERSONAL  INVOLUCRADO SEA SANCIONADO.  NO NO ACATAR LAS NORMAS POR IGUALDAD CON LOS USUARIOS."/>
    <s v="QUEJA"/>
    <s v="SIENDO HOY 1 DE NOVIEMBRE DEL AÑO EN CURSO, Y L PERSONAL DE SEGURIDAD DEL CAMPOSANTO ESPERANZA ETERNA -HUANCAYO.  ME ABORDAN PARA HACER DE CONOCIMIENTO Q NO PUEDEN INGRESAR MASCOTAS A LAS INSTALACIONES. SIN EMBARGO MI PERSONA ESPERO FUERA POR MÁS DE 2 HORAS. ACATANDO LAS NORMAS. AL PERCATARME DE Q ESTA NORMA NO SE CUMPLÍA DEBIDAMENTE CON TODAS LAS PERSONAS ME APERSONE A RECLAMAR EL PORQ LA MEDIDA ES SOLO CON ALGUNAS PERSONAS Y NO CON TODAS.A LO  Q HUBO UNA RESPUESTA AGRESIVA  Y CASI LLEGANDO A LA AGRESIÓN FISICA . SOLICITO A SU DESPACHO TOME LAS MEDIDAS CORRESPONDIENTES ANTE ESTE ACONTECIMIENTO Y Q EL PERSONAL  INVOLUCRADO SEA SANCIONADO.  NO NO ACATAR LAS NORMAS POR IGUALDAD CON LOS USUARIOS."/>
    <s v="Q BRINDEN EL SERVICIO DE ATENCIÓN AL USUARIO PERSONAS CAPACITADAS Y SE INVOLUCREN AL 100% EN SU LABOR DESENPEÑADA."/>
    <x v="16"/>
    <s v="Se informa al cliente que de acuerdo a las norma del camposanto el ingreso de mascotas esta prohibido , asi mismo se expresa las disculpas del caso de haber sentido algun tipo de maltrato. "/>
    <x v="1"/>
    <x v="0"/>
    <x v="0"/>
    <d v="1899-12-30T16:03:00"/>
    <n v="16"/>
  </r>
  <r>
    <s v="PERU"/>
    <x v="2"/>
    <s v="01-0000030"/>
    <x v="17"/>
    <x v="11"/>
    <s v="SERVICIO"/>
    <s v="OTROS"/>
    <n v="300"/>
    <s v="MALTRATO AL CLIENTE ENVIANDO MSJES  Q NO CORRESPONDE"/>
    <s v="QUEJA"/>
    <s v="SEGUN LA CARTA ENVIADA EL 22 DE OCTUBRE CON RESPECTO A MI RECLAMO, ES TOTALMENTE FALSO SU RESPUESTA PORQUE JAMAS EL 06 DE OCT LLEGO EL MSJE DE CORRECCION(TENGO EVIDENCIA) MOTIVO POR EL CUAL HE TENIDO Q VIAJAR. ESTA SITUACION SON REITERADAS OPORTUNIDADES NO VERIFICAN EL ESTADO DEL CLIENTE QUE SE ENCUENTRA AL DIA EN SUS PAGOS.NO LES IMPORTA GENERAR EL MALESTAR DEL CLIENTE. NO ACEPTAN LOS MALTRATOS QUE NOS DAN UDS. COMO EMPRESA. ES LAMENTABLE QUE ESTA SITUACION VIVIMOS TODOS LOS MESES PORQ NO TIENEN EMPLEADOS PACITADOS PARA VERIFICAR DEUDAS DE LOS CLIENTES. SINO NO SE RECTANTAN PROCEDERE A DENUNCIAR A INDECOPI"/>
    <s v="YA BASTA DE LOS MALTRATOS A LOS CLIENTES,RECONOSAN SUS ERRORES. CON UN DISCULPAS NO SE SOLUCIONA NADA."/>
    <x v="17"/>
    <s v="Se informa a la cliente de el mensaje emitido por error se corrigio a los 22 minutos. De enviado el correo , se ofrecen als disculpas del caso."/>
    <x v="3"/>
    <x v="0"/>
    <x v="1"/>
    <d v="1899-12-30T17:06:49"/>
    <n v="17"/>
  </r>
  <r>
    <s v="PERU"/>
    <x v="3"/>
    <s v="01-0000031"/>
    <x v="18"/>
    <x v="17"/>
    <s v="SERVICIO"/>
    <s v="DISCONFORMIDAD CON ATENCIÓN DEL PERSONAL"/>
    <n v="0"/>
    <s v="PLACAS PARA SEPULTURA"/>
    <s v="QUEJA"/>
    <s v="CON FECHA 06 DE JUNIO DEL 2002 SE SOLICITÓ DOS PLACAS O LÁPIDAS PARA LAS SEPULTURAS DE ELÍAS CRUZ CÓRDOVA Y VICTORIA MIRANDA DE CRUZ , LOS CONTARTOS SON EL 2699 Y EL 2700. AL MOMENTO DEL CONTRATO ME DIJERON QUE SE COLOCARÍAN ENTRE 30 Y 45 DÍAS. SIN EMBARGO YO FUI DESPUÉS DE 60 DÍAS Y NO SE COLOCARON, Y LO PUSE EN CONOCIMIENTO DEL PERSONAL DE APOYO DEL PARQUE, LUEGO RETORNÉ DESPUES DE 90 DÍAS (PRIMERA SEMANA DE SETIEMBRE) Y TAMPOCO COLOCARON LAS LÁPIDAS, FINALMENTE LUEGO DE HABER RECLAMADO AL PERSONAL DEL PARQUE, A MEDIADOS DE SETIEMBRE COLOCARON UNA LÁPIDA CORRESPONDIENTE A VICTORIA MIRANDA, Y SE OLVIDARON LA OTRA LÁPIDA DE ELÍAS CRUZ. EN FECHA 03 DE OCTUBRE ESTUVE EN EL CAMPO SANTO Y AÚN NO SE HABÍA COLOCADO LA LÁPIDA FALTANTE, LO CUAL FUE PUESTO EN CONOCIMIENTO DE OTRO PERSONAL DE APOYO, QUIEN AMABLEMENTE ME ATENDIÓ, Y ME COMUNICO QUE EN LOS SIGUIENTES DÍAS SE COLOCARÍA, PUES YA HABÍA HECHO LAS GESTIONES NECESARIAS. NO OBSTANTE HOY 04 DE NOVIEMBRE AUN NO HAY LÁPIDA PARA ELÍAS CRUZ CÓRDOVA, POR LO QUE ME SIENTO MUY FASTIDIADO CON EL SERVICIO DE LA EMPRESA ESPERANZA ETERNA. ASIMISMO QUIERO QUEJARME POR LA ATENCIÓN PÉSIMA DE LA SEÑORA RAYDA VARGAS, QUIEN TUVO UN TRATO MUY DESCORTÉS, INDICANDO QUE ELLA NO TIENE LAS LÁPIDAS Y NO ES SU RESPONSABILIDAD, LO CUAL ME MOLESTÓ MUCHO MÁS, Y LE INDIQUÉ QUE ME QUEJARÍA, A LO QUE ME RESPONDIÓ EN UN TONO DE PODER Y JERARQUÍA COMO SI NO LE IMPORTARA, &quot;VAYA A QUEJARSE&quot;; LO ÚLTIMO INDIGNA, PORQUE ESTOY SOLICITANDO UN SERVICIO Y NO UN FAVOR."/>
    <s v="SOLICITO LA ATENCIÓN NECESARIA A QUIEN CORRESPONDA, PARA QUE LA LAPIDA FALTANTE SE COLOQUE CON PRONTITUD."/>
    <x v="18"/>
    <s v="Se informa que la lapida sera intalada dnetro de 15 dias , despues de ingresado su reclamo "/>
    <x v="7"/>
    <x v="0"/>
    <x v="0"/>
    <d v="1899-12-30T14:39:54"/>
    <n v="14"/>
  </r>
  <r>
    <s v="PERU"/>
    <x v="5"/>
    <s v="01-0000032"/>
    <x v="19"/>
    <x v="18"/>
    <s v="SERVICIO"/>
    <s v="DISCONFORMIDAD CON ATENCIÓN DEL PERSONAL"/>
    <n v="0"/>
    <s v="_x000a_SOY PROPIETARIO DE DOS FOSAS EN EL ESPERANZA ETERNA DE LA PROVINCIA DE CAÑETE, UNA DE ELLAS YA OCUPADA CON UN MIEMBRO FAMILIAR UBICADO HACIA UNA ESQUINA DERECHA DEL CEMENTERIO, VISITO LA FOSA DE MI PADRE FALLECIDO SEMANAL Y HE CONSTATADO QUE EL GRASS QUE RODEA ESA FOSA ESTÁ SECO, &quot;SÓLO ESE LUGAR&quot;, AL PARECER NO LLEGA LA MANGUERA DE AGUA CON LA QUE RIEGAN O NO SE CUAL SEA EL PROBLEMA, OTRO... NO REALIZAN BIEN LA LIMPIEZA YA QUE CADA VEZ QUE LLEGO ENCUENTRO EN ESA ESQUINA BASURA QUE EL AIRE LLEVA, POR ÚLTIMO... LA FOSA D MI PADRE SE UBICA DEBAJO DE UN ÁRBOL Y TODO ESE LUGAR SE HALLA LLENO DE EXCREMENTOS DE AVES, MOTIVO POR EL CUAL CUANDO LLEGAMOS D VISITA NO PODEMOS NI SENTARNOS EN EL GRASS. ESPERO SU ATENCIÓN Y PRONTA RESPUESTA. GRACIAS "/>
    <s v="QUEJA"/>
    <s v="_x000a_SOY PROPIETARIO DE DOS FOSAS EN EL ESPERANZA ETERNA DE LA PROVINCIA DE CAÑETE, UNA DE ELLAS YA OCUPADA CON UN MIEMBRO FAMILIAR HACIA UNA ESQUINA DERECHA DEL CEMENTERIO, VISITO LA FOSA DE MI PADRE FALLECIDO SEMANAL Y HE CONSTATADO QUE EL GRASS QUE RODEA ESA FOSA ESTÁ SECO, &quot;SÓLO ESE LUGAR&quot;, AL PARECER NO LLEGA LA MANGUERA DE AGUA CON LA QUE RIEGAN O NO SE CUAL SEA EL PROBLEMA, OTRO... NO REALIZAN BIEN LA LIMPIEZA YA QUE CADA VEZ QUE LLEGO ENCUENTRO EN ESA ESQUINA BASURA QUE EL AIRE LLEVA, POR ÚLTIMO... LA FOSA D MI PADRE SE UBICA DEBAJO DE UN ÁRBOL Y TODO ESE LUGAR SE HALLA LLENO DE EXCREMENTOS DE AVES, MOTIVO POR EL CUAL CUANDO LLEGAMOS D VISITA NO PODEMOS NI SENTARNOS EN EL GRASS. ESPERO SU ATENCIÓN Y PRONTA RESPUESTA. GRACIAS "/>
    <s v="_x000a_SOY PROPIETARIO DE DOS FOSAS EN EL ESPERANZA ETERNA DE LA PROVINCIA DE CAÑETE, UNA DE ELLAS YA OCUPADA CON UN MIEMBRO FAMILIAR HACIA UNA ESQUINA DERECHA DEL CEMENTERIO, VISITO LA FOSA DE MI PADRE FALLECIDO SEMANAL Y HE CONSTATADO QUE EL GRASS QUE RODEA ESA FOSA ESTÁ SECO, &quot;SÓLO ESE LUGAR&quot;, AL PARECER NO LLEGA LA MANGUERA DE AGUA CON LA QUE RIEGAN O NO SE CUAL SEA EL PROBLEMA, OTRO... NO REALIZAN BIEN LA LIMPIEZA YA QUE CADA VEZ QUE LLEGO ENCUENTRO EN ESA ESQUINA BASURA QUE EL AIRE LLEVA, POR ÚLTIMO... LA FOSA D MI PADRE SE UBICA DEBAJO DE UN ÁRBOL Y TODO ESE LUGAR SE HALLA LLENO DE EXCREMENTOS DE AVES, MOTIVO POR EL CUAL CUANDO LLEGAMOS D VISITA NO PODEMOS NI SENTARNOS EN EL GRASS. ESPERO SU ATENCIÓN Y PRONTA RESPUESTA. GRACIAS "/>
    <x v="19"/>
    <s v="Se gestionara el mantenimiento del area"/>
    <x v="3"/>
    <x v="0"/>
    <x v="0"/>
    <d v="1899-12-30T07:11:18"/>
    <n v="7"/>
  </r>
  <r>
    <s v="PERU"/>
    <x v="5"/>
    <s v="01-0000033"/>
    <x v="20"/>
    <x v="19"/>
    <s v="SERVICIO"/>
    <s v="OTROS"/>
    <n v="378.5"/>
    <s v="BUENOS DÍAS REALICE EL PAGO DE DOS CUOTAS EN EL MISMO MES POR ERROR Y DESEO LA DEVOLUCIÓN DEL DINERO A MI CUENTA. PRESENTE LOS REQUISITOS POR WASAP AL NÚMERO DE OFICINA EL DEPÓSITO LO REALICE POR EL APP DEL BBVA EL DÍA 3 DE NOVIEMBRE EL NÚMERO DE OPERACION SON 2022-11030006000005 EL IMPORTE DE S/.189.57_x000a_EL OTRO DEPÓSITO ES 2022-11030006000005 POR EL IMPORTE DE S/.189.57_x000a_EL TOTAL ES DE S/378.50 LA SRTA DE OFICINA ME INDICA QUE ESTO DEMORA PERO SI YA ISIERON EL COBRO DEBEN DE VERIFICALO._x000a_"/>
    <s v="QUEJA"/>
    <s v="LLAMO A OFICINA Y NO RESPONDE ME INDICARON QUE ENVIÉ LOS REQUISITOS Y AHORA ME DICEN K ESTE TRÁMITE DEMORA."/>
    <s v="DEVOLUCIÓN DE DINERO DE DOS DEPÓSITOS YA QUE FUE UN ERROR POR SU PROPIA EMPRESA AL NO ACTUALIZAR EL PAGO AL INSTANTE CUANDO UNO PAGA LA CUOTA PUNTUAL."/>
    <x v="20"/>
    <s v="Se informa que es el procedimiento dentor del sistema bancario el que define el tiempo de atención el que define el tiempo de devolución."/>
    <x v="3"/>
    <x v="0"/>
    <x v="1"/>
    <d v="1899-12-30T09:31:40"/>
    <n v="9"/>
  </r>
  <r>
    <s v="PERU"/>
    <x v="4"/>
    <s v="01-0000034"/>
    <x v="21"/>
    <x v="20"/>
    <s v="SERVICIO"/>
    <s v="DISCONFORMIDAD CON ATENCIÓN DEL PERSONAL"/>
    <n v="0"/>
    <s v="DEBERÍAN ALQUILAR  CARPAS"/>
    <s v="RECLAMO"/>
    <s v="QUE PORFAVOR ALQUILEN LAS CARPAS. PORQUE ES MUY NECESARIO  E IMPORTANTE  ,NO ME HACEN CASO  HASTA EL.MOMENTO."/>
    <s v="1"/>
    <x v="21"/>
    <s v="Se informa que si es posible alquilar toldos , sin embargo esto dependera de que no se cruce con un sepelio "/>
    <x v="8"/>
    <x v="0"/>
    <x v="0"/>
    <d v="1899-12-30T10:23:32"/>
    <n v="10"/>
  </r>
  <r>
    <s v="PERU"/>
    <x v="6"/>
    <s v="01-0000037"/>
    <x v="22"/>
    <x v="21"/>
    <s v="SERVICIO"/>
    <s v="ESTADO DE CUENTA"/>
    <n v="700"/>
    <s v="COBRO NO INFORMADO EN PROFORMA CONSULTADA CON ANTERIORIDAD"/>
    <s v="QUEJA"/>
    <s v="SE ME PIDIÓ DE INICIAL 3700 POR UN PAQUETE DOBLE PERO SE ENTREGA UNA BOLETA DE 3000 POR INICIAL SOLICITO SE ME REEMBOLSE A CUOTA LOS 700 ADICIONALES PORQUE NO SE ME INFORMO QUE ESA DIFERENCIA IRÍA A OTRO SERVICIO. ADEMÁS SOLICITO SE ME COBRE EL INTERÉS SOLO POR EL SALDO FINANCIADO Y NO POR EL DINERO QUE YA PAGUE"/>
    <s v="SE PASE A CUOTA EL MONTO 700 SOLES "/>
    <x v="22"/>
    <s v="Se informa a cliente que durante los informes entregados de parte del consejero , se explico que la distribucion de gastos respondia a la inciial por la compra y el pago por servicio de inhumación."/>
    <x v="3"/>
    <x v="0"/>
    <x v="3"/>
    <d v="1899-12-30T15:25:40"/>
    <n v="15"/>
  </r>
  <r>
    <s v="PERU"/>
    <x v="2"/>
    <s v="01-0000038"/>
    <x v="23"/>
    <x v="22"/>
    <s v="SERVICIO"/>
    <s v="DISCONFORMIDAD CON ATENCIÓN DEL PERSONAL"/>
    <n v="0"/>
    <s v="EN LA PRIMERA OCASION EN EL MES DE OCTUBRE 2022 CONSULTE RESPECTO AL CAMBIO DE TITULARIDAD DE MI ESPOSO, POR LO QUE ME DIERON REQUISITOS QUE EL DIA 9 DE DICIEMBRE  2022, TRAJE A FIN DE REALIZAR DICHO TRAMITE SIN EMBARGO POR LA MALA ATENCION ME SOLICITAN CERTIFICADO DE EXHUMACION Y CARTA PODER DEL CONSULADO PARA REALIZAR DICHO TRAMITE PESE QUE SOY LA HEREDERA LEGAL DE MI ESPOSO Y FIGURA ,I NOMBRE DEL CONTRATO, POR LO QUE EL PERSONAL NO ENTIENDE PRETENDIENDO QUE VUELVA UNA VEZ MS EL DIA DE HOY 10 PARA COORDINAR CON LA ADMINISTRADORA QUIEN ME DIJERON QUE ESTARIA EL DIA DE HOY SIN EMBARGO NO SE ENCUENTRA PESE HABER SEÑALADO LA HORA 10 AM QU RETORNARIA, NO OBTENIENDO NIGUNA  RESPUESTA PESE QUE CUENTO CON TODA LA DOCUMENTACION QUE SE REQUIERE, OCASIONADO GASTOS PORRR QUE SOY DE OTRA CIUDAD ASI COMO PERJUICIO MORAL Y DAÑO EMOCIONAL POR LA PESIMA ATENCION QUE SE ME BRINDO LOS DIAS 09 Y 10 DE DICIEMBTR 2022"/>
    <s v="QUEJA"/>
    <s v="SANCION EJEMPLAR AL PERSONAL POR LA MALA ATENCION"/>
    <s v="SOLICITO QUE ME DEN SOLUCION INMEDIATA"/>
    <x v="23"/>
    <s v="Una vez analizado su requerimiento y realizando las investigaciones pertinentes, le informamos que lamentamos el servicio prestado, le ofrecemos nuestras más sinceras disculpas, se está procediendo a tomar las medidas correctivas."/>
    <x v="7"/>
    <x v="0"/>
    <x v="0"/>
    <d v="1899-12-30T10:31:26"/>
    <n v="10"/>
  </r>
  <r>
    <s v="PERU"/>
    <x v="2"/>
    <s v="01-0000039"/>
    <x v="24"/>
    <x v="23"/>
    <s v="SERVICIO"/>
    <s v="OTROS"/>
    <n v="0"/>
    <s v="NO ES POSIBLE QUE DESAPAREZCA LA LATITA QUE SE PONE LAS FLORES Y MENCIOBEN QUE DEBEMOS COMPRAR DE LA CSLLE OTRO  CUAL ES LA RESPONSABILIDAD DE CAMPOSANTO EN LA SEGURIDAD   "/>
    <s v="RECLAMO"/>
    <s v="DNO ES POSIBLE QUE DESAPAREZCA LA LATITA QUE SE PONE LAS FLORES Y MENCIOBEN QUE DEBEMOS COMPRAR DE LA CSLLE OTRO  CUAL ES LA RESPONSABILIDAD DE CAMPOSANTO EN LA SEGURIDAD   "/>
    <s v="QUW HAYA MAS SEGURIDAD "/>
    <x v="24"/>
    <s v="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 los floreros son colocados por cuenta de la empresa por única vez al momento del sepelio; a la vez se le informa que toda solicitud o reposición de floreros tiene un costo le informamos que estamos tomando en cuenta su sugerencia."/>
    <x v="7"/>
    <x v="0"/>
    <x v="1"/>
    <d v="1899-12-30T12:18:23"/>
    <n v="12"/>
  </r>
  <r>
    <s v="PERU"/>
    <x v="7"/>
    <s v="01-0000040"/>
    <x v="25"/>
    <x v="24"/>
    <s v="SERVICIO"/>
    <s v="OTROS"/>
    <n v="0"/>
    <s v="YO: ANDERSSON ALDAIR VENTURA FERNÁNDEZ CON DNI: 73880750 VENGO CON MI DERECHO A RECLAMO POR LA DISCONFORMIDAD RELACIONADA A LOS PRODUCTOS Y SERVICIOS FUNERARIOS PRESTADOS POR PARTE DE LA EMPRESA ESPERANZA ETERNA."/>
    <s v="RECLAMO"/>
    <s v="BUEN DÍA SEÑORES DE LA EMPRESA ESPERANZA ETERNA, LA FAMILIA VENTURA SAMAMÉ ESTÁ TOTALMENTE INDIGNADÍSIMA, POR EL MAL MOMENTO Y LOS SERVICIOS PRESTADOS EL DÍA 14/12/2022, NEGLIGENCIA TOTAL POR PARTE DEL PERSONAL DE LA EMPRESA AL NO INDAGAR LAS MEDIDAS NECESARIAS DEL SARCÓFAGO PARA EL DEBIDO ENTIERRO DE NUESTRA MADRE, POR OTRO LADO NO SER CAPACES DE DAR UNA SOLUCIÓN EN EL DEBIDO MOMENTO, ESTO GENERÓ UN MALESTAR TOTAL EN LA FAMILIA Y DE NO RESPONDER Y ATENDER NUESTRO PEDIDO PROCEDEREMOS A DENUNCIARLOS PÚBLICAMENTE YA QUE TENEMOS MATERIAL AUDIO-VISUAL DEL HECHO SUCEDIDO Y DEMANDARLOS POR SU NEGLIGENCIA Y UN SIN FIN DE ACTOS IMPÍOS Y PENOSOS POR PARTE DE SU PERSONAL, LLEVANDO ASÍ MÁS DOLOR HACÍA LA FAMILIA QUE ESE MOMENTO LO ÚNICO QUE QUERÍA ERA CONSUELO POR LA PÉRDIDA DE NUESTRA MADRE. DICHO ESTO ESPERAMOS SU RESPUESTA, SIN MÁS QUE AGREGAR ME RETIRO."/>
    <s v="LAS DEBIDAS DISCULPAS POR PARTE DE LA EMPRESA HACÍA LA FAMILIA VENTURA SAMAMÉ Y UNA REPARACIÓN MONETARIA POR EL DAÑO MATERIAL Y PSICOLÓGICO POR PARTE DE LA EMPRESA HACÍA NUESTRA FAMILIA."/>
    <x v="25"/>
    <s v="Una vez analizado su requerimiento y realizando las investigaciones pertinentes, le informamos que lamentamos el servicio prestado, le ofrecemos nuestras más sinceras disculpas se está procediendo a tomar las medidas correctivas."/>
    <x v="3"/>
    <x v="0"/>
    <x v="1"/>
    <d v="1899-12-30T21:37:12"/>
    <n v="21"/>
  </r>
  <r>
    <s v="PERU"/>
    <x v="2"/>
    <s v="01-0000041"/>
    <x v="26"/>
    <x v="25"/>
    <s v="SERVICIO"/>
    <s v="GESTIÓN DE COBRANZAS"/>
    <n v="267"/>
    <s v="CUOTA MAL  SISTEMATIZADA."/>
    <s v="RECLAMO"/>
    <s v="EL DÍA 23 DE DICIEMBRE ABONE LA CUOTA DEL MES, QUE ESTABA ATRASADA EN LA CAJA HUANCAYO DEL DISTRITO DE JUNÍN, PARA PONERME AL DÍA , ES EL CASO QUE POSTERIOR A ESE DÍA SIGO RECIBIENDO EL MENSAJE QUE DEBO DICHA CUOTA, ME COMUNIQUE CON UNA DE LAS SRTAS. DE LA EMPRESA Y ME DIJO QUE NO FIGURABA EL PAGO AFIRMANDO QUE DEBO TENER EL BOUCHER DE PAGO, LE EXPLIQUE QUE POR FIESTAS NAVIDEÑAS EL BOUCHER LO DEJE EN LA PROVINCIA DE CHANCHAMAYO, ME ACERQUE A LA OFICINA Y LA STRA. PAMELA DIJO QUE DEBO LLAMAR AL CAJA HYO, O SI NO PRESENTAR EL BOUCHER PARA EVIDENCIAR EL PAGO Y SI PAGO DEBO HACERLO CON EL NUMERO DE CONTRATO Y NO CON DNI._x000a_"/>
    <s v="EL MOTIVO DE MI RECLAMO ES QUE  SIENDO USTEDES UNA EMPRESA SERIA DEBE ESTAR TODO SISTEMATIZADO ASÍ SE PAGUE CON DNI Y/O NÚMERO DE CONTRATO YA QUE SUELE SUCEDER ACCIDENTES COMO ROBO, PERDIDA DE DICHO BOUCHER; ADEMÁS DEBEN CAPACITAR A LOS BANCOS, CAJAS CON LOS QUE TIENE CONVENIO EL MODO DE COBRAR YA QUE ESTE INCONVENIENTE LE ESTA SUCEDIENDO  A SUS  CLIENTES, Y QUE TIENEN QUE PAGAR DOS VECES LA MISMA CUOTA. SU EMPRESA DEBE TENER PLAN DE EMERGENCIA FRENTE A LOS DIVERSOS ERRORES QUE SE ENCUENTRAN EN EL TRANSCURSO DE SU SERVICIO, MI PERSONA SE HA VISTO AFECTADA YA QUE TENIA QUE VIAJAR PERSONALMENTE A AL LUGAR DE LA OFICINA Y EL TRATO TELEFÓNICO QUE RECIBÍ CUANDO LLAME FUE PÉSIMO, ME CORTARON LA LLAMADA AL PEDIR ORIENTACIÓN. _x000a_TAMBIÉN ELEVO LA PREGUNTA, POR FAVOR ORIENTARME ¿PODEMOS DENUNCIAR A INFOCORP POR DOBLE COBRO?, ESPERO SU RESPUESTA A MI RECLAMO Y PREGUNTA._x000a_"/>
    <x v="26"/>
    <s v="Una vez analizado su requerimiento y realizando las investigaciones pertinentes, le informamos que, al trabajar dentro del sistema bancario, nos encontramos supeditados a sus procedimientos de actualización de data y ello de acuerdo al banco puede ser inmediata o tomar más tiempo. Sin embargo, estamos haciendo todo lo posible por mejorar dicho procedimiento, del mismo modo le informamos que la razón de que al momento de pagar sea con el número de contrato es debido a que muchos clientes cuentan con más de un contrato y de ser el caso que solo se solicite con su DNI se pueda asignar el pago al contrato equivocado, es importante identificar el número de operación a fin de validar el pago.  Con respecto a su pregunta de la posibilidad de denuncia le informamos que desconocemos los procedimientos exactos de INFOCORP, recomendamos comunicarse directamente con la institución y pueda obtener mayores alcances."/>
    <x v="3"/>
    <x v="0"/>
    <x v="2"/>
    <d v="1899-12-30T12:10:56"/>
    <n v="12"/>
  </r>
  <r>
    <s v="PERU"/>
    <x v="2"/>
    <s v="01-0000042"/>
    <x v="27"/>
    <x v="26"/>
    <s v="PRODUCTO"/>
    <s v="DISCONFORMIDAD CON ATENCIÓN DEL PERSONAL"/>
    <n v="0"/>
    <s v="AL PONER LA LAPIDA SE COLOCO MAL Y NO ES DEL MATERIAL  QUE SE PAGO, SE PIDE SE HAGA LA CORRECCIÓN YA QUE PARECIA HECHO POR PERSONAS QUE NO SABÍAN DEL TEMA, ESTABA DESNIVELAD, PEGADO COMO SEA;   LO VOLVIERON A COLOCAR Y AHORA ESTA DESPEGADO UNA DE LAS JARDINERAS ME SIENTO ESTAFADA YA QUE YO REALICE EL PAGO EN FORMA OPORTUNA Y SOLICITE SE ME COMUNIQUE CUANDO LO VAN A REALIZAR Y NO SE DIGNARON EN DARME UNA LLAMADA. CON RESPECTO A LA LAPIDA YA SE ENCUENTRA CON FISURAS RAYADURA EN LA PARTE INTERNA QUISIERA SOLICITAR QUE CORRIJAN DICHO MAL SERVICIO O YA QUE ME ENCUENTRO INCOMODA  Y ESTAFADA."/>
    <s v="QUEJA"/>
    <s v="EL RECLAMO ES POR PESIMO SERVICIO DE ESCALERAS: EN LOS PABELLONES ANTIGUOS DE NUESTRA SEÑORA DE GUADALUPE EXISTE UNA SOLA ESCALERA Y EN MAL ESTADO, SIN EMBARGO EN LOS NUEVOS PABELLONES HAY 12 ESCALERAS EN UN MUY BUEN ESTADO, ES OBVIO QUE ESTO NO ES JUSTO Y ES PELIGROSISIMO PARA LA INTEGRIDAD DEL USUARIO."/>
    <s v="QUE SE CORRIJA ESE PROBLEMA A LA BREVEDAD POSIBLE DE LO CONTRARIO USTEDES SE HARAN RESPONSABLES DE CUALQUIER TIPO DE ACCIDENTE INDEPENDIENTEMENTE DE LA GRAVEDAD "/>
    <x v="27"/>
    <s v="Una vez analizado su requerimiento y realizando las investigaciones pertinentes, le informamos que se procedió con la gestión del mantenimiento de la lápida en mención a fin de subsanar las observaciones mencionadas , así también se informa que como camposanto tenemos establecido cronogramas para la implementación de mejoras , dentro de ellas se tomara en consideración las observaciones mencionadas ."/>
    <x v="3"/>
    <x v="0"/>
    <x v="0"/>
    <d v="1899-12-30T10:44:19"/>
    <n v="10"/>
  </r>
  <r>
    <s v="PERU"/>
    <x v="2"/>
    <s v="01-0000043"/>
    <x v="28"/>
    <x v="27"/>
    <s v="SERVICIO"/>
    <s v="OTROS"/>
    <n v="0"/>
    <s v="ESTIMADOS._x000a__x000a_POR EL PRESENTE HAGO LLEGAR MI RECLAMO, ACERCA DE LAS MISAS PRESTADAS EN EL CAMPOSANTO-SEDE SAN ANTONIO-HUANCAYO, PUESTO QUE ACTUALMENTE SE DA EN UNA CARPA ABIERTA DONDE NOS ENCONTRAMOS EXPUESTOS A LAS LLUVIAS Y VIENTOS FUERTES PROPIOS DE LA ZONA, PROPICIANDO A QUE LAS MISAS NO SE CONCLUYAN ADECUADAMENTE NI CON EL RESPETO QUE SE MERECE A CADA FAMILIAR. POR LO TANTO, SE SUGIERE HABILITAR UNA CARPA CERRADA Y BAJAR EL MONTO DEL SERVICIO, YA QUE ES SOLO UNA CARPA Y NO UNA INFRAESTRUCTURA ADECUADA PARA EL ACONTECIMIENTO. "/>
    <s v="QUEJA"/>
    <s v="DISCONFORMIDAD EN EL LUGAR DONDE SE DAN LAS MISAS-CARPAS ABIERTAS, EN TODO CASO SE DEBERÍA DISMINUIR EL COSTO QUE SE CONSIDERA ELEVADO POR EL SERVICIO NO ADECUADO."/>
    <s v="UN NUEVO AMBIENTE ADECUADO PARA MISAS, CONFORME AL TIPO DE CLIMA DE LA ZONA."/>
    <x v="28"/>
    <s v="Se informa a cliente que se tienen programados trabajos de mejora en plegaria , durante el mes de febrero."/>
    <x v="7"/>
    <x v="0"/>
    <x v="1"/>
    <d v="1899-12-30T16:54:59"/>
    <n v="16"/>
  </r>
  <r>
    <s v="PERU"/>
    <x v="2"/>
    <s v="01-0000044"/>
    <x v="29"/>
    <x v="28"/>
    <s v="PRODUCTO"/>
    <s v="DISCONFORMIDAD CON ATENCIÓN DEL PERSONAL"/>
    <n v="0"/>
    <s v="SE ME RESCINDIO EL CONTRATO, POR FALTA DE PAGO, YA QUE ANTES DE ELLO EXISTE VARIAS RECLAMACIONES A LA CENTRAL DE COBRO POR VIOLACION AL   ESPACIO DE SEPULTURA , POR HABER REALIZADO PERSONAL DE ESPERANZA, CAMINO DE PERSONAS Y VEHICULO POR EL ESPACIO DE SEPULTURA DE MI SEÑOR PADRE FALLECIDO  Y NO HABIDO OBTENIDO RESPUESTA PARA LA SOLUCIÓN AL HABER MALOGRADO ALGUNOS FLOREROS QUE FUERON REPONIDOS POR FAMILIRES DEL TITULAR, ASIMISMO NO SE RECIBIO NINGUNA NOTIFICACION  DE LA RECISION DEL CONTRATO HASTA LA FECHA PERO YA EN LA CENTRAL NOS INFORMAN QUE YA NO EXISTE CONTRATO, ADEMÁS A ELLO PERSONAL ENCARGADA LA ADMINISTRADORA  SRTA.  GUADALUPE CHANCA NOS REFIRIÓ QUE TODO TRAMITE SE REALIZA EN LIMA NO DANDO MAS INFORMACIÓN DE LA NOTIFICACIÓN Y DOCUMENTACIÓN DEL CONTRATO, ADEMÁS QUE EN LIMA  PERSONAL DE RECAUDACIÓN  ES UN BUZÓN DE VOZ, DESCONOCIENDO SUS DATOS Y NO DARNOS SU NUMERO DEL ENCARGADO, ASIMISMO INSITU SE CONSTATO LOS HUELLAS Y VESTIGIOS DE LOS DAÑOS OCASIONADOS POR PERSONAL DEL MISMO CEMENTERIO ESPERANZA ETERNA INDICANDO QUE SE LLAME A LIMA PARA LA INFORMACIÓN DEBIDA, HECHO QUE CAUSA INCOMODIDAD A MI PERSONA Y FAMILIARES POR INCUMPLIMIENTO DEL CONTRATO Y VIOLAR LA MEMORIA DE MI SR. PADRE. "/>
    <s v="RECLAMO"/>
    <s v="NO CUMPLIR CON EL CONTRATO AL VIOLAR Y EL ESPACIO DE SEPULTURA , UTILZANDO COMO VIA Y CAMINO POR LOS TRABAJAORES DEL CEMENTERIO."/>
    <s v="SE RESTITUYA MI CONTRATO  Y EL ESPACIO DE SEPULTURA DE MI PADRE SE RESPETE."/>
    <x v="29"/>
    <s v="Una vez analizado su requerimiento y realizando las investigaciones pertinentes, le  informamos que lamentamos el servicio prestado, así también que se procedió a reactivar el contrato en mención, así como la gestión del programa de mantenimiento del espacio de sepultura."/>
    <x v="3"/>
    <x v="0"/>
    <x v="0"/>
    <d v="1899-12-30T12:16:31"/>
    <n v="12"/>
  </r>
  <r>
    <s v="PERU"/>
    <x v="2"/>
    <s v="01-0000045"/>
    <x v="30"/>
    <x v="29"/>
    <s v="SERVICIO"/>
    <s v="DISCONFORMIDAD CON ATENCIÓN DEL PERSONAL"/>
    <n v="0"/>
    <s v="HURTO DE LAPIDA DE MI MADRE"/>
    <s v="RECLAMO"/>
    <s v="HURTO DE LAPIDA "/>
    <s v="REPOSICION"/>
    <x v="30"/>
    <s v="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
    <x v="3"/>
    <x v="0"/>
    <x v="0"/>
    <d v="1899-12-30T15:11:31"/>
    <n v="15"/>
  </r>
  <r>
    <s v="PERU"/>
    <x v="2"/>
    <s v="01-0000046"/>
    <x v="31"/>
    <x v="30"/>
    <s v="SERVICIO"/>
    <s v="OTROS"/>
    <n v="0"/>
    <s v="ROBO  REITERADO DE FLORERO ADOZADO"/>
    <s v="RECLAMO"/>
    <s v="RECLAMO DE FLOREROS DE MARMOL"/>
    <s v="REPOSICIÓN INMEDIATA DEL FLORERO ADOZADO, YA QUE ANTERIORMENTE SUSTRAJERON 2 JARRONES DE CRISTAL LUEGO 2 JARRONES DE LOZA. LOS MISMOS QUE NUNCA ME RECONOCIERON. POR LO QUE EN ARAS DE LA SOLUCION ARMONIOSA EXIJO LA REPOSICIÓN DE LO SOLICITADO. YA QUE EN DICIEMBRE 21 DEL AÑO 2022, LA TRABAJADORA PAMELA ME SOLICITÓ FOTOS DEL ROBO Y ME ENVIÓ LA INFORMACIÓN DE HABER SIDO RESUELTO. Y QUE RETORNO DE  LOS ESTADOS UNIDOS A VISITAR A MI AMADO, PADRE ESTÁ EN LAS MISMAS CONDICIONES. ANTES DE UN PROCESO PENAL POR ROBO SISTEMÁTICO EXIJO SE SOLUCIONE."/>
    <x v="31"/>
    <s v="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 Del mismo modo le recordamos que dentro del reglamento interno del camposanto adjunto , en su apartado N°48, señala: “La Administración no se hará´ responsable por la pérdida de jarrones, floreros o flores artificiales u otros similares ya que estos NO ESTÁN PERMITIDOS en el Camposanto”"/>
    <x v="3"/>
    <x v="0"/>
    <x v="1"/>
    <d v="1899-12-30T16:17:23"/>
    <n v="16"/>
  </r>
  <r>
    <s v="PERU"/>
    <x v="2"/>
    <s v="01-0000047"/>
    <x v="32"/>
    <x v="31"/>
    <s v="PRODUCTO"/>
    <s v="OTROS"/>
    <n v="0"/>
    <s v="LAPIDA ROTA POR DIFERENTES PARTES QUE SE ENCONTRO LA CUAL SOLICITAMOS QUE NOS RECONOZCA EL MONTO QUE GASTAREMOS ._x000a_GRACIAS POR SU ATENCION Y COMPRENSION"/>
    <s v="RECLAMO"/>
    <s v="LAPIDA ROTA POR DIFERENTES PARTES QUE SE ENCONTRO LA CUAL SOLICITAMOS QUE NOS RECONOZCA EL MONTO QUE GASTAREMOS ._x000a_GRACIAS POR SU ATENCION Y COMPRENSION"/>
    <s v="REPOSICION DE LA LAPIDA"/>
    <x v="32"/>
    <s v="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
    <x v="3"/>
    <x v="0"/>
    <x v="1"/>
    <d v="1899-12-30T16:17:45"/>
    <n v="16"/>
  </r>
  <r>
    <s v="PERU"/>
    <x v="4"/>
    <s v="01-0000048"/>
    <x v="33"/>
    <x v="32"/>
    <s v="PRODUCTO"/>
    <s v="OTROS"/>
    <n v="0"/>
    <s v="MAUSOLEO VERTICAL EN LA PLATAFORMA SEÑOR DE LOS MILAGROS."/>
    <s v="RECLAMO"/>
    <s v="BUENOS DÍAS, COMPRÉ UN MAUSOLEO VERTICAL EN LA PLATAFORMA SEÑOR DE LOS MILAGROS EL DÍA 23/12/2022. LOS ASESORES DE VENTAS RICARDO CANTORIN Y LINA (NO RECUERDO EL APELLIDO) ME INDICARON QUE ME ENTREGARÍAN EL PRODUCTO COMO MÁXIMO UN MES DESPUÉS DE FIRMADO EL CONTRATO. AL DÍA DE HOY 25/01/2023 NI SIQUIERA HAN EMPEZADO CON LA CONSTRUCCIÓN Y YA ME CORRESPONDE PAGAR LA PRIMERA CUOTA ASOCIADA A ESTE PRODUCTO, ME ENCUENTRO BASTANTE INCÓMODA Y SORPRENDIDA POR LA FALTA DE COMPROMISO DE LA INSTITUCIÓN YA QUE AL NO CUMPLIR CON LOS PLAZOS ESTABLECIDOS, NO PUEDO REALIZAR EL TRASLADO DEL CUERPO DE MI ESPOSO, QUIEN POR EL MOMENTO DESCANSA EN UN NICHO PRESTADO."/>
    <s v="1. EXPLICACIÓN DEL CASO._x000a_2. CALENDARIZACIÓN PROGRAMADA DE LA CONSTRUCCIÓN DEL MAUSOLEO._x000a_3. RECÁLCULO Y REPROGRAMACIÓN DE PAGOS DE CUOTAS."/>
    <x v="33"/>
    <s v="Una vez analizado su requerimiento y realizando las investigaciones pertinentes, le informamos que: • A razón de los conflictos sociales a nivel nacional, la importación, traslado de mármol y personal requerido para el enchapado y construcción de mausoleo, se tuvieron demoras en los tiempos de atención del proveedor, son condiciones fuera del control sin embargo ya se realizaron los esfuerzos para que el servicio sea prestado a la brevedad. • Se tiene programado el arribo del personal y materiales de trabajo, para el miércoles 15 de febrero, teniendo culminada la construcción y enchapado la primera semana de marzo. •  Para poder realizar la reprogramación de sus pagos, puede acercarse a oficinas y presentar su solicitud a fin de darle la solución pertinente."/>
    <x v="3"/>
    <x v="0"/>
    <x v="1"/>
    <d v="1899-12-30T10:36:12"/>
    <n v="10"/>
  </r>
  <r>
    <s v="PERU"/>
    <x v="4"/>
    <s v="01-0000050"/>
    <x v="34"/>
    <x v="33"/>
    <s v="SERVICIO"/>
    <s v="OTROS"/>
    <n v="0"/>
    <s v="NINGUNO"/>
    <s v="RECLAMO"/>
    <s v="BUENAS TARDES, EL PRESENTE RECLAMO ES PORQUE SU EMPRESA ME LLAMA INSISTENTEMENTE A MI NÚMERO DE CELULAR CUANDO YO EN NINGÚN MOMENTO HE FIRMADO ALGÚN CONTRATO CON SU EMPRESA. ASIMISMO, AL USAR MI NÚMERO DE CELULAR SIN QUE YO HAYA FIRMADO ALGÚN CONTRATO CON USTEDES, ES EVIDENTE QUE SE VIENE TRATANDO MIS DATOS PERSONALES TALES COMO: NOMBRES Y APELLIDOS Y NÚMERO DE CELULAR Y MI DOMICILIO, SIN MI AUTORIZACIÓN. EN ESE SENTIDO, PIDO QUE ELIMINE TODOS MIS DATOS PERSONALES DE SU BASE DE DATOS, TODA VEZ QUE NO TENGO NINGÚN TIPO DE VÍNCULO CONTRACTUAL CON SU EMPRESA, CASO CONTRARIO ME VERÉ OBLIGADA A DENUNCIAR ESTE HECHO ANTE LA AUTORIDAD NACIONAL DE PROTECCIÓN DE DATOS PERSONALES DEL MINJUS E INDECOPI Y ASIMISMO, UNA DENUNCIA PENAL ANTE EL MINISTERIIO PÚBLICO POR EL ACOSO CONSTANTE DE SUS LLAMADAS Y MENSAJES. _x000a_AUTORIZO EL TRATAMIENTO DE MIS DATOS PERSONALES SOLO PARA LA ATENCIÓN DEL PRESENTE RECLAMO"/>
    <s v="NINGUNO"/>
    <x v="34"/>
    <m/>
    <x v="10"/>
    <x v="0"/>
    <x v="1"/>
    <d v="1899-12-30T10:59:48"/>
    <n v="10"/>
  </r>
  <r>
    <s v="PERU"/>
    <x v="1"/>
    <s v="01-0000051"/>
    <x v="35"/>
    <x v="34"/>
    <s v="PRODUCTO"/>
    <s v="GESTIÓN DE COBRANZAS"/>
    <n v="16"/>
    <s v="BUENAS TARDES RECLAMO LA BURLA DE QUE HE SIDO OBJETO YA QUE TENÍA UNA DEUDA POR LETRA QUE VENCIÓ EN EL MES DE DICIEMBRE ALÓ CUAL ME ACERQUE ALA OFICINA Y CONTACTE CON LA ASESORA PARA BRINDARME UNA SOLUCIÓN YA QUE PERDÍ MI TRABAJO Y CON LA CRISIS ACTUAL QUE SE VIVE TU E PROBLEMAS PARA PAGAR DICHA LETRA ALÓ CUAL ACCEDIERON Y ME INDICARON QUE ME AYUDARÍAN PARA NO PAGAR LA MORA DE DICHA LETRA ALÓ CUAL SOLICITE AMI HERMANO ME AYUDARA PARA EL IR ALA OFICINA YA QUE MI PERSONA ME ENCUENTRO VARADO EN LA CARRETERA POR LOS PAROS ALÓ CUAL MI HERMANO SE APROXIMÓ ALA OFICINA PARA PAGAR DICHA LETRA ALÓ CUAL LE RECIBIERON SU TARJETA DE DÉBITO Y LE COBRARON EL MONTO DE LA LETRA MÁS LA MORA CUANDO SE HABIA SOLICITADO LA EXONERACIÓN DE DICHA MORA NO OBSTANTE BURLÁNDOSE DE MI Y APROVECHANDO LA BUENA FE DE MI HERMANO SE COBRARON TODO VULNERANDO MIS DERECHOS Y HUMILLANDOME DE LA PEOR FORMA YA QUE ANTES DE TODO HABÍA CONVERSADO PERO NO LES INTERESO NADA Y APROVECHARON QUE MI HERMANO LES DIO SU TARJETA SE COBRARON TODO SIN IMPORTAR LA DISKE SOLUCIÓN QUE ME DABA ESPERANZA ETERNA QUE AL FINAL NUNCA SE REALIZÓ Y SE BURLARON DE MI TODO ESTO EN EL CONTEXTO DE LA CRISIS AGOBIANTE QUE PASA EL PAÍS Y SON IMPORTAR QUE LES HABÍA EXPLICADO MI ISTUCION Y Q ME ENCONTRABA SIN TRABAJO POR LO CUAL SOLICITE EL APOYO LO CUAL ME INDICARON QUE SI PERO AL FINAL OBRARON DE OTRA FORMA LO CUAL LO SIENTO COMO UNA HUMILLACIÓN POR LO CUAL SOLICITO SE ME PUEDA DAR UNA SOLUCIÓN YA QUE EN ESTE TIEMPO EÑ DINERO ES LO Q MENOS AHÍ AGRADESCO SU ATENCION"/>
    <s v="RECLAMO"/>
    <s v="BURLA HACIA MI PERSONA "/>
    <s v="DEVOLUCIÓN DE DICHO DINERO"/>
    <x v="35"/>
    <s v="Una vez analizado su requerimiento y realizando las investigaciones pertinentes, le informamos que lamentamos el servicio prestado, sin embargo, le recordamos que todo tramite o solicitud debe ser presentado área correspondiente, como lo es el de atención al cliente. Por favor acérquese a la oficina de atención al cliente y presente la solicitud de exoneración de mora, refiriendo lo manifestado en su reclamo."/>
    <x v="7"/>
    <x v="0"/>
    <x v="2"/>
    <d v="1899-12-30T17:39:28"/>
    <n v="17"/>
  </r>
  <r>
    <s v="PERU"/>
    <x v="2"/>
    <s v="01-0000052"/>
    <x v="36"/>
    <x v="35"/>
    <s v="SERVICIO"/>
    <s v="DISCONFORMIDAD CON ATENCIÓN DEL PERSONAL"/>
    <n v="267"/>
    <s v="SE CONSULTO ACERCA DE LOS PORTAFLORERO DEL NICHO COMPRADO, PERO EL PRSONAL NO DA RESPUESTA ADUCIENDO QUE NO ES RESPONSABILIDAD DEL CEMENTERIO LA EXTRACCION POR PARTE DEL PERSONAL, YA QUE HACE POCO ENTERRARON AL COSTADO DONDE POSIBLEMENTE LO EXTRAJERON, PORQ LA TIERRA ESA REMOVIDA, SI UNO COMPRA UN NICHO SOLO SE DEBE HACER EL MANTEMIENTO Y NO AFECTAR A LOS VECINOS CUANDO SE REALICE ENTIERROS DENTRO DEL MISMO NICHO. "/>
    <s v="QUEJA"/>
    <s v="RECLAMO POR ROBO DE PORTAFLORERO"/>
    <s v="DEVOLUCION O REPOSICION DEL BIEN"/>
    <x v="36"/>
    <s v="Una vez analizado su requerimiento y realizando las investigaciones pertinentes, le informamos que lamentamos el servicio prestado, le ofrecemos nuestras más sinceras disculpas se está procediendo a tomar las medidas correctivas. Del mismo modo le informamos que puede acercarse a oficina de atencion al cliente para hacer entrega de un nuevo par de floreros de pvc."/>
    <x v="3"/>
    <x v="0"/>
    <x v="0"/>
    <d v="1899-12-30T16:53:06"/>
    <n v="16"/>
  </r>
  <r>
    <s v="PERU"/>
    <x v="2"/>
    <s v="01-0000055"/>
    <x v="37"/>
    <x v="36"/>
    <s v="SERVICIO"/>
    <s v="OTROS"/>
    <m/>
    <s v="SIENDO LAS 12.28PM REALIZANDO UNA VISITA ME DOY CUENTA QUE EN EL TERRENO ADQUIRIDO EN EL CAMPO SANTO ESPERANZA ETERNA PABELLON CRISTO REY, HAGO LLEGAR MI QUEJA POR EL MOTIVO DE QUE HICIERON  LAS PLANTACIONES DE RETAMAS CHINAS E HICIERON ACCESO DE INGRESO EN LA TUMBA DE MI ESPOSO, POR LO QUE LA GENTE HACE USO DE  ESE ACCESO PERJUDICANDO A LA TUMBA Y DAÑANDO LAS FLORES QUE SE LLEVA CADA VISITA QUE REALIZAMOS POR LO QUE PIDO SE CIERRE ESE ACCESO YA QUE ME MOLESTA QUE NO ME HAGAN CASO CADA VEZ QUE SE REALIZA UN RECLAMO PERSONAL, _x000a_PIDO POR FAVOR QUE SE ME ACCEDA A MI PETICION, GRACIAS."/>
    <s v="RECLAMO"/>
    <s v="SIENDO LAS 12.28PM REALIZANDO UNA VISITA ME DOY CUENTA QUE EN EL TERRENO ADQUIRIDO EN EL CAMPO SANTO ESPERANZA ETERNA PABELLON CRISTO REY, HAGO LLEGAR MI QUEJA POR EL MOTIVO DE QUE HICIERON  LAS PLANTACIONES DE RETAMAS CHINAS E HICIERON ACCESO DE INGRESO EN LA TUMBA DE MI ESPOSO, POR LO QUE LA GENTE HACE USO DE  ESE ACCESO PERJUDICANDO A LA TUMBA Y DAÑANDO LAS FLORES QUE SE LLEVA CADA VISITA QUE REALIZAMOS."/>
    <s v="POR LO QUE PIDO SE CIERRE ESE ACCESO YA QUE ME MOLESTA QUE NO ME HAGAN CASO CADA VEZ QUE SE REALIZA UN RECLAMO PERSONAL, _x000a_PIDO POR FAVOR QUE SE ME ACCEDA A MI PETICION, GRACIAS."/>
    <x v="37"/>
    <s v="Una vez analizado su requerimiento y realizando las investigaciones pertinentes, le informamos que se inició la programación de trabajos de mantenimiento a su sepultura además del mejor método de cercado del área en mención."/>
    <x v="3"/>
    <x v="0"/>
    <x v="1"/>
    <d v="1899-12-30T12:41:07"/>
    <n v="12"/>
  </r>
  <r>
    <s v="PERU"/>
    <x v="2"/>
    <s v="01-0000057"/>
    <x v="38"/>
    <x v="37"/>
    <s v="PRODUCTO"/>
    <s v="OTROS"/>
    <n v="580"/>
    <s v="_x000a__x000a_BOLETA DE VENTA B039-0002208 _x000a_SE PAGO POR UNA LAPIDA INDIVIDUAL PARA MI PADRE EL 05/12/22"/>
    <s v="RECLAMO"/>
    <s v="YA HA PASADO MAS DE 60 DIAZ DE HABER CANCELADO PARA LA COMPRA DE UNA LAPIDA INDIVUAL LA CUAL ESTAN DEMORANDO MUCHO Y AL NO DAR RESPUESTA Y FECHA DE CUANDO SERA QUE VA A PONER LA LAPIDA DESEO HACER MI RECLAMO POR UN MAL SERVICIO Y MALA INFORMACION PORUQE ME DIJERON DE 30 A 45  DIAZ _x000a_LUEGO DE 45 A 60 DIAZ Y HOY ME DICE LA SEÑORITA QUE ME ATENCIO QUE NO SABE PORUQE LA DEMORA PORFAVOR NESECITO UNA RAPIDA ATENCION PARA QUE LA LAPIDA DE MI PAPA PUEDA ESTAR COLOCADA A LA BREVEDAD POSIBLE ._x000a_BOLETA DE VENTA B039-0002208 "/>
    <s v="POR LO QUE PIDO SE CIERRE ESE ACCESO YA QUE ME MOLESTA QUE NO ME HAGAN CASO CADA VEZ QUE SE REALIZA UN RECLAMO PERSONAL, _x000a_PIDO POR FAVOR QUE SE ME ACCEDA A MI PETICION, GRACIAS."/>
    <x v="38"/>
    <s v="Una vez analizado su requerimiento y realizando las investigaciones pertinentes, le informamos que, a razón de inconvenientes de importación de material del proveedor se tuvieron significativos retrasos, sin embargo, se realizó la gestión de la pronta instalación de la lápida de su beneficiario, teniendo como fecha de instalación programada el día lunes 13 de marzo"/>
    <x v="3"/>
    <x v="0"/>
    <x v="1"/>
    <d v="1899-12-30T13:40:57"/>
    <n v="13"/>
  </r>
  <r>
    <s v="PERU"/>
    <x v="2"/>
    <s v="01-0000058"/>
    <x v="39"/>
    <x v="38"/>
    <s v="SERVICIO"/>
    <s v="DISCONFORMIDAD CON ATENCIÓN DEL PERSONAL"/>
    <n v="0"/>
    <s v="EL DIA 14/02/2023 SOLICITE OCUPAR MI ESPACIO CANCELADO EN EL PABELLON APOSTOL SANTIAGO, PARA LO CUAL ENTREGE LOS DOCUMENTOS Y LA SEÑORITA DE VENTANILLA EXIGIO EL PAGO DE DERECHO DE EXUMACION PARA PODER PROGRAMAR LA HORA DEL ENTIERRO, SIN EMBARGO NO SE CUMPLIO LO SOLICITADO ALEGANDO QUE NO HAY PERSONAL SIN RESPUESTA, Y PONIENDO COMO UNA ALTERNATIVA ADQUIRIR UN NICHO "/>
    <s v="RECLAMO"/>
    <s v="EL DIA 14/02/2023 SOLICITE OCUPAR MI ESPACIO CANCELADO EN EL PABELLON APOSTOL SANTIAGO, PARA LO CUAL ENTREGE LOS DOCUMENTOS Y LA SEÑORITA DE VENTANILLA EXIGIO EL PAGO DE DERECHO DE EXUMACION PARA PODER PROGRAMAR LA HORA DEL ENTIERRO, SIN EMBARGO NO SE CUMPLIO LO SOLICITADO ALEGANDO QUE NO HAY PERSONAL SIN RESPUESTA, Y PONIENDO COMO UNA ALTERNATIVA ADQUIRIR UN NICHO "/>
    <s v="VINE A PEDIR UNA PRORROGA POR LOS DOCUMENTOS LO CUAL NO FUE ATENDIDA POR LA SEÑORITA ELIZABET DANDONOS UN CELULAR QUE NO RECIBIA LLAMADAS Y ES MAS LA SEÑORITA NO SE LLAMABA ELIZABET, CAMBIANDO DE NOMBRE A IZAMAR, ES MAS NO SE ESTARIA CUMPLIENDO EL ART. 49 CAPITULO III DE LAS INHUMACIONES "/>
    <x v="39"/>
    <s v="Una vez analizado su requerimiento y realizando las investigaciones pertinentes, le informamos que lamentamos el servicio prestado, le ofrecemos nuestras más sinceras disculpas se está procediendo a tomar las medidas correctivas"/>
    <x v="3"/>
    <x v="0"/>
    <x v="0"/>
    <d v="1899-12-30T09:32:59"/>
    <n v="9"/>
  </r>
  <r>
    <s v="PERU"/>
    <x v="4"/>
    <s v="01-0000059"/>
    <x v="40"/>
    <x v="33"/>
    <s v="SERVICIO"/>
    <s v="OTROS"/>
    <m/>
    <s v="NINGUNO"/>
    <s v="RECLAMO"/>
    <s v="NINGUNO"/>
    <s v="BUENAS TARDES. ESTE ES MI SEGUNDO RECLAMO QUE PRESENTÓ ANTE SU EMPRESA. EN LA RESPUESTA QUE SE ME DIÓ AL PRIMER RECLAMO INDICARON QUE ELIMINARÍAN TODOS MIS DATOS DE SU BASE DE DATOS A FIN DE EVITAR CON EL ACOSO DE SU EMPRESA._x000a_EL DÍA DE HOY RECIBÍ UNA LLAMADA DEL NÚMERO 974197222 BUSCANDO A UNA PERSONA QUE NO SOY YO, LE INDIQUÉ QUE POR FAVOR, DEJE DE LLAMARME YA QUE YO NUNCA FIRME UN CONTRATO CON SU EMPRESA Y AL PARECER ESTÁN TRATANDO MIS DATOS PERSONALES, COMO ES MI NÚMERO DE CELULAR, SIN MI AUTORIZACIÓN, SIN EMBARGO, LA PERSONA QUIEN LLAMO DE MANERA PREPOTENTE Y MALCRIADA ME DIJO QUE ESE ERA EL NÚMERO QUE TENÍAN REGISTRADO Y ME HABLÓ COMO SI YO FUERA LA PERSONA A QUIEN BUSCA, DESCONOCIENDO QUE YO LE HABÍA INFORMADO QUE YA HICE UNA RECLAMO EN EL LIBRO DE RECLAMACIONES DE SU EMPRESA, INFORMACIÓN QUE NO HIZO MAYOR CASO, POR EL CONTRARIO, TUVO UN TRATO DESCORTÉS Y ME CORTÓ LA LLAMADA, INMEDIATA A ESO ME ENVIO MENSAJES DEL NÚMERO 85999 Y AVISOS DE PAGA TU DEUDA QUE APARECÍA EN MI CELULAR, ASIMISMO, LLAMADAS INSISTENTES DEL NÚMERO 905801859, 905793704, 905801944._x000a_POR ESO MOTIVO VUELVO A REALIZAR MI SEGUNDA QUEJA PORQUE EVIDENCIÓ QUE NO ELIMINARON MIS DATOS DE SUS BASE DE DATOS Y ME ESTÁN ACOSANDO._x000a_ASIMISMO, INFORMÓ QUE NO SOLUCIONAR INMEDIATAMENTE MI RECLAMO Y CESAR EL ACOSO EN LLAMADAS, MENSAJES, AVISOS, ME VERÉ EN LA OBLIGACIÓN DE DENUNCIARLO ANTE INDECOPI Y A LA AUTORIDAD DE PROTECCIÓN DE DATOS PERSONALES DEL MINJUS."/>
    <x v="40"/>
    <s v="Una vez analizado su requerimiento y realizando las investigaciones pertinentes, le informamos que verifico que existe un contrato firmado donde se tiene registrado el número de celular en mención."/>
    <x v="7"/>
    <x v="0"/>
    <x v="1"/>
    <d v="1899-12-30T12:07:30"/>
    <n v="12"/>
  </r>
  <r>
    <s v="PERU"/>
    <x v="2"/>
    <s v="01-0000062"/>
    <x v="41"/>
    <x v="25"/>
    <s v="SERVICIO"/>
    <s v="GESTIÓN DE COBRANZAS"/>
    <n v="0"/>
    <s v="INEFICIENCIA DE COMO COBRAN LAS AGENCIAS BANCARIAS ."/>
    <s v="RECLAMO"/>
    <s v="INEFICIENCIA DE COMO COBRAN LAS AGENCIAS BANCARIAS ."/>
    <s v="BUENAS TARDES,  ESTA ES LAS SEGUNDA VEZ QUE USO EL LIBRO DE RECLAMACIONES PARA HACER LLEGAR MI INSATISFACCIÓN POR LA FORMA DE COBRO QUE USTEDES REALIZAN, LE DETALLO LOS SIGUIENTE:_x000a_EL MES DE DICIEMBRE DEL AÑO 2022  PAGUE EN LA PROVINCIA JUNÍN EN LA OFICINA DE LA CAJA HUANCAYO Y NO PUDIERON INGRESAR MI CÓDIGO DE CONTRATO ASÍ ES QUE ESTABA FIGURANDO COMO MOROSA Y NO PUDE PAGAR EL MES DE ENERO PORQUE ME COBRABAN DE DOS MESES MAS MORA, LO MISMO SUCEDE CON EL PAGO DEL MES DE ENERO HASTA EL MOMENTO  DEL RECLAMO FIGURO COMO MOROSA Y CUANDO QUISE PAGAR LA CUOTA DEL MES DE FEBRERO ME QUISIERON COBRAR LOS DOS MESES (ENERO Y FEBRERO) MAS MORA ,  VALE DECIR QUE ESTA VEZ PAGUE LA CUOTA EN LA PROVINCIA DE CHANCHAMAYO EN LA MISMA AGENCIA , PORQUE ESTA CERCA A MI DOMICILIO, CUANDO LE DICTÉ  EN ESTA ULTIMA AGENCIA EL CÓDIGO DE MI CONTRATO ME DIJERON QUE NO INGRESABA  Y QUE NO SE PODÍA DIGITAR  ASÍ QUE SOLO INGRESARON MI NÚMERO DE DNI.  ADEMÁS DE TODO ESTO LLEGA A MI CELULAR LOS MENSAJES QUE ESTOY ATRASADA EN LOS PAGOS , LAS LLAMADAS A PESAR QUE ENVIÉ AL BOUCHER DE PAGO A LOS SIGUIENTES NÚMEROS PARA QUE ME CONSIDEREN 974197222 Y 994374187,  ENVIANDO EL BOUCHER POR WHATSAAP A ESTOS MISMOS NÚMEROS,EL PAGO LO REALICE 6 DE FEBRERO PORQUE TENIA QUE ACERCARME A LA OFICINA PRINCIPAL DE HYO A REGULARIZAR EL PRIMER INCONVENIENTE._x000a_MI PEDIDO ES: QUE FORTALEZCAN A TODO EL PERSONAL DE LAS AGENCIAS BANCARIAS A NIVEL NACIONAL YA QUE SOY UNA PERSONA QUE VIAJA CONSTANTEMENTE  Y TENGA ESTE INCONVENIENTE , PORQUE USTEDES COMO EMPRESA DEBEN GARANTIZAR LA EFICACIA Y EFICIENCIA DE LAS INSTITUCIONES CON  QUIENES TIENEN CONVENIO  Y NO PERJUDICAR A LOS USUARIOS YA QUE TENGO QUE LLEGAR A HYO PARA ACÉRCAME A LA OFICINA A REGULARIZAR DICHO PAGO  (REPITO VIAJO CONSTANTEMENTE)"/>
    <x v="41"/>
    <s v="Una vez analizado su requerimiento y realizando las investigaciones pertinentes, le informamos que, al trabajar dentro del sistema bancario, nos encontramos supeditados a sus procedimientos de actualización de data y ello de acuerdo al banco puede ser inmediata o tomar más tiempo. Sin embargo, estamos haciendo todo lo posible por mejorar dicho procedimiento."/>
    <x v="7"/>
    <x v="0"/>
    <x v="2"/>
    <d v="2023-02-18T13:22:40"/>
    <n v="13"/>
  </r>
  <r>
    <s v="PERU"/>
    <x v="2"/>
    <s v="01-0000063"/>
    <x v="42"/>
    <x v="39"/>
    <s v="PRODUCTO"/>
    <s v="OTROS"/>
    <n v="0"/>
    <s v="EL MAUSOLEO DE MI PADRE ESTA INUNDADO DE AGUA NO SABEMOS SI SE ESTA PUDRIENDO, ESTA EN MUY MALAS CONDICIONES , DETERIORADO POR COMPLETO, SE VINO HACIENDO LA QUEJA DESDE QUE FUE ENTERRADO Y AHORA ESTA DRENANDO AGUA DE ADENTRO DEL MICHO, SE CAYO LOS ADORNOS, EL NOMBRE QUE LE PUSIERON NO SE NOTA, SE DIO A CONOCER A VARIOS TRABAJADORES EL CUAL NINGUNO HIZO CASO A NUESTRO MALESTAR, COMO SI FUERA UNA BURLA ... LE TOMARON FOTOS ADUCIENDO QUE ELLOS HARÍAN LLEGAR NUESTRA INCOMODIDAD Y SIN EMBARGO NO HICIERON NI EL MAS MÍNIMO COMENTARIO DE ESTE PROBLEMA,  NOS ENCONTRAMOS EN UN GRAN PROBLEMA Y DILEMA DE NO SABER SI MI PADRE SE ESTA PUDRIENDO DENTRO QUEREMOS PEDIR QUE NOS GARANTICEN EN QUE CONDICIONES ESTA, Y PEDIR ASÍ QUE CUMPLAN CON ENTREGAR EL PRODUCTO EN LAS CONDICIONES QUE OFRECIERON SIN INCUMPLIR NINGUNO, YA QUE SOMOS TAMBIÉN TRATADOS DE MUY MALA MANERA, COMO SI FUÉRAMOS DELINCUENTES, NO DEJAN INGRESAR NADA SE QUEJAN Y VIGILAN TODO, YA NO SE PUEDE HACER NINGÚN MOVIMIENTO SI NO ESTAMOS VIGILADOS,  QUEREMOS SER ATENDIDOS A NUESTRO RECLAMO, PEDIMOS QUE NOS SOLUCIONES CUANTO ANTES PORQUE ESTA SALIENDO EL AGUA DEL  MISMO MAUSOLEO, NOS ENCONTRAMOS MUY PREOCUPADOS Y QUEREMOS JUSTICIA."/>
    <s v="RECLAMO"/>
    <s v="EL MAUSOLEO DE MI PADRE ESTA INUNDADO DE AGUA NO SABEMOS SI SE ESTA PUDRIENDO, ESTA EN MUY MALAS CONDICIONES , DETERIORADO POR COMPLETO, SE VINO HACIENDO LA QUEJA DESDE QUE FUE ENTERRADO Y AHORA ESTA DRENANDO AGUA DE ADENTRO DEL MICHO, SE CAYO LOS ADORNOS, EL NOMBRE QUE LE PUSIERON NO SE NOTA, SE DIO A CONOCER A VARIOS TRABAJADORES EL CUAL NINGUNO HIZO CASO A NUESTRO MALESTAR, COMO SI FUERA UNA BURLA ... LE TOMARON FOTOS ADUCIENDO QUE ELLOS HARÍAN LLEGAR NUESTRA INCOMODIDAD Y SIN EMBARGO NO HICIERON NI EL MAS MÍNIMO COMENTARIO DE ESTE PROBLEMA,  NOS ENCONTRAMOS EN UN GRAN PROBLEMA Y DILEMA DE NO SABER SI MI PADRE SE ESTA PUDRIENDO DENTRO QUEREMOS PEDIR QUE NOS GARANTICEN EN QUE CONDICIONES ESTA, Y PEDIR ASÍ QUE CUMPLAN CON ENTREGAR EL PRODUCTO EN LAS CONDICIONES QUE OFRECIERON SIN INCUMPLIR NINGUNO, YA QUE SOMOS TAMBIÉN TRATADOS DE MUY MALA MANERA, COMO SI FUÉRAMOS DELINCUENTES, NO DEJAN INGRESAR NADA SE QUEJAN Y VIGILAN TODO, YA NO SE PUEDE HACER NINGÚN MOVIMIENTO SI NO ESTAMOS VIGILADOS,  QUEREMOS SER ATENDIDOS A NUESTRO RECLAMO, PEDIMOS QUE NOS SOLUCIONES CUANTO ANTES PORQUE ESTA SALIENDO EL AGUA DEL  MISMO MAUSOLEO, NOS ENCONTRAMOS MUY PREOCUPADOS Y QUEREMOS JUSTICIA."/>
    <s v="QUIERO SABER EN QUE CONDICIONES SE ENCUENTRA EL CADÁVER DE MI PADRE, YA QUE DE SU NICHO ESTA SALIENDO AGUA NO SABEMOS SI ESTA PODRIDO O COMO ESTA. QUEREMOS QUE VEAN EN QUE CONDICIONES ES CONSTRUIDO YA QUE EL PRODUCTO ESTA MUY DETERIORADO QUE CAMBIEN EL COLOR DE SU NOMBRE QUE NO SE NOTA."/>
    <x v="42"/>
    <s v="Una vez analizado su requerimiento y realizando las investigaciones pertinentes, le informamos que lamentamos el servicio prestado, le ofrecemos nuestras más sinceras disculpas se está procediendo a tomar las medidas correctivas. Se procederá a realizar las siguientes actividades. ? Verificación física de las observaciones señaladas. ? Repintado de lapida. ? Subsanación de observaciones identificadas. Se le enviara un informe con las condiciones encontrada en no más de 7 días a partir de la respuesta emitida."/>
    <x v="3"/>
    <x v="0"/>
    <x v="1"/>
    <d v="2023-02-20T13:13:22"/>
    <n v="13"/>
  </r>
  <r>
    <s v="PERU"/>
    <x v="2"/>
    <s v="01-0000064"/>
    <x v="43"/>
    <x v="40"/>
    <s v="SERVICIO"/>
    <s v="DISCONFORMIDAD CON ATENCIÓN DEL PERSONAL"/>
    <n v="0"/>
    <s v="EL PERSONAL QUE REALIZA EL MANTENIMIENTO DE LOS ESPACIOS, PASA POR ENCIMA DE LA LÁPIDA DE MI ESPOSO JESÚS CRISOLOGO LADERA BLANCAS, MALOGRANDO LAS FLORES, ARREGLOS FLORALES, TODO EL ESPACIO ESTA LLENO DE BARRO, ENCIMA DE LA LAPIDA TENIA UNA FOTOGRAFÍA, QUE HEMOS ENCONTRADO TIRADO AL COSTADO, SOLICITAMOS LA REUBICACIÓN INMEDIATA O SOLUCIÓN, SIENDO ESTA PROPIEDAD PRIVADA POR LA QUE ACTUALMENTE VENIMOS PAGANDO._x000a_DESDE HACE 6 MESES VENGO PRESENTADO LA QUEJA Y RECLAMO SIN TENER NINGUNA RESPUESTA DEL PERSONAL INCOMPETENTE DE LA OFICINA, _x000a_EN REITERADAS VECES CONVERSE CON EL PERSONAL QUE REALIZA EL MANTENIMIENTO INDICANDO QUE ELLOS SOLO CUMPLEN ORDENES DE SUS JEFES INMEDIATOS Y QUE NO TIENEN OTRA VÍA POR DONDE PASAR. _x000a_SI ES LA ÚNICA VÍA PARA QUE NOS VENDIERON EN ESTA ZONA_x000a_SOLICITAMOS UNA RESPUESTA Y/O SOLUCIÓN INMEDIATA A FIN DE PROCEDER LEGALMENTE EN OTRAS INSTANCIAS.   "/>
    <s v="RECLAMO"/>
    <s v="EL PERSONAL QUE REALIZA EL MANTENIMIENTO DE LOS ESPACIOS, PASA POR ENCIMA DE LA LÁPIDA DE MI ESPOSO JESÚS CRISOLOGO LADERA BLANCAS, MALOGRANDO LAS FLORES, ARREGLOS FLORALES, TODO EL ESPACIO ESTA LLENO DE BARRO, ENCIMA DE LA LAPIDA TENIA UNA FOTOGRAFÍA, QUE HEMOS ENCONTRADO TIRADO AL COSTADO, SOLICITAMOS LA REUBICACIÓN INMEDIATA O SOLUCIÓN, SIENDO ESTA PROPIEDAD PRIVADA POR LA QUE ACTUALMENTE VENIMOS PAGANDO._x000a_DESDE HACE 6 MESES VENGO PRESENTADO LA QUEJA Y RECLAMO SIN TENER NINGUNA RESPUESTA DEL PERSONAL INCOMPETENTE DE LA OFICINA, _x000a_EN REITERADAS VECES CONVERSE CON EL PERSONAL QUE REALIZA EL MANTENIMIENTO INDICANDO QUE ELLOS SOLO CUMPLEN ORDENES DE SUS JEFES INMEDIATOS Y QUE NO TIENEN OTRA VÍA POR DONDE PASAR. _x000a_SI ES LA ÚNICA VÍA PARA QUE NOS VENDIERON EN ESTA ZONA_x000a_SOLICITAMOS UNA RESPUESTA Y/O SOLUCIÓN INMEDIATA A FIN DE PROCEDER LEGALMENTE EN OTRAS INSTANCIAS.   "/>
    <s v="EL PERSONAL QUE REALIZA EL MANTENIMIENTO DE LOS ESPACIOS, PASA POR ENCIMA DE LA LÁPIDA DE MI ESPOSO JESÚS CRISOLOGO LADERA BLANCAS, MALOGRANDO LAS FLORES, ARREGLOS FLORALES, TODO EL ESPACIO ESTA LLENO DE BARRO, ENCIMA DE LA LAPIDA TENIA UNA FOTOGRAFÍA, QUE HEMOS ENCONTRADO TIRADO AL COSTADO, SOLICITAMOS LA REUBICACIÓN INMEDIATA O SOLUCIÓN, SIENDO ESTA PROPIEDAD PRIVADA POR LA QUE ACTUALMENTE VENIMOS PAGANDO._x000a_DESDE HACE 6 MESES VENGO PRESENTADO LA QUEJA Y RECLAMO SIN TENER NINGUNA RESPUESTA DEL PERSONAL INCOMPETENTE DE LA OFICINA, _x000a_EN REITERADAS VECES CONVERSE CON EL PERSONAL QUE REALIZA EL MANTENIMIENTO INDICANDO QUE ELLOS SOLO CUMPLEN ORDENES DE SUS JEFES INMEDIATOS Y QUE NO TIENEN OTRA VÍA POR DONDE PASAR. _x000a_SI ES LA ÚNICA VÍA PARA QUE NOS VENDIERON EN ESTA ZONA_x000a_SOLICITAMOS UNA RESPUESTA Y/O SOLUCIÓN INMEDIATA A FIN DE PROCEDER LEGALMENTE EN OTRAS INSTANCIAS.   "/>
    <x v="43"/>
    <s v="Una vez analizado su requerimiento y realizando las investigaciones pertinentes, le informamos que; se iniciaran los procesos de mejora requerido para el mantenimiento general del espacio de sepultura. Se inició la gestión del mantenimiento del área de sepultura en mención, a fin de reestablecer el buen estado de espacio de sepultura."/>
    <x v="3"/>
    <x v="0"/>
    <x v="0"/>
    <d v="2023-02-23T11:44:22"/>
    <n v="11"/>
  </r>
  <r>
    <s v="PERU"/>
    <x v="0"/>
    <s v="01-0000065"/>
    <x v="44"/>
    <x v="41"/>
    <s v="PRODUCTO"/>
    <s v="DISCONFORMIDAD CON ATENCIÓN DEL PERSONAL"/>
    <n v="0"/>
    <s v="PERSONAL DE LIMPIEZA (BERTA GAMARRA) CAUSÓ MOLESTIAS DURANTE MI ESTADÍA EN LAS OFICINAS UBICADAS EN CALLE LA PLATA 185 URB. SAN EDUARDO DESDE QUE ME ABRIERON LA PUERTA EMPEZÓ A GRITAR A UNA DE LAS CONSEJERAS COMO AL SR CONDUCTOR QUE AMABLEMENTE ME HICIERON PASAR PARA PODER HACER MI PAGO. ME SENTÍ OFENDIDA Y CON MUCHA INCOMODIDAD DURANTE LA ESPERA"/>
    <s v="QUEJA"/>
    <s v="PERSONAL DE LIMPIEZA (BERTA GAMARRA) CAUSÓ MOLESTIAS DURANTE MI ESTADÍA EN LAS OFICINAS UBICADAS EN CALLE LA PLATA 185 URB. SAN EDUARDO DESDE QUE ME ABRIERON LA PUERTA EMPEZÓ A GRITAR A UNA DE LAS CONSEJERAS COMO AL SR CONDUCTOR QUE AMABLEMENTE ME HICIERON PASAR PARA PODER HACER MI PAGO. ME SENTÍ OFENDIDA Y CON MUCHA INCOMODIDAD DURANTE LA ESPERA"/>
    <s v="MEJORA EN ATENCIÓN POR PARTE DE ESA TRABAJADORA"/>
    <x v="44"/>
    <s v="Una vez analizado su requerimiento y realizando las investigaciones pertinentes, le informamos que lamentamos el servicio prestado, le ofrecemos nuestras más sinceras disculpas se está procediendo a tomar las medidas correctivas."/>
    <x v="3"/>
    <x v="0"/>
    <x v="0"/>
    <d v="2023-02-27T13:48:53"/>
    <n v="13"/>
  </r>
  <r>
    <s v="PERU"/>
    <x v="5"/>
    <s v="01-0000066"/>
    <x v="45"/>
    <x v="42"/>
    <s v="PRODUCTO"/>
    <s v="GESTIÓN DE COBRANZAS"/>
    <n v="0"/>
    <s v="ME LLAMAN ALGUNAS VECES Y ME ENVIAN MENSAJES REITERADOS SOBRE UN CONTRATO PARA QUE SE PAGUE"/>
    <s v="QUEJA"/>
    <s v="ME ALCANZARON A DAR EL NOMBRE DE LA PERSONA DIFUNTA Y NO LA CONOZCO."/>
    <s v="POR FAVOR ACTUALIZAR SU BASE DE DATOS Y DEJAR DE LLAMAR Y ENVIAR MENSAJES, NO TENGO NINGUN PRODUCTO CON UDS Y NO DESEO ADQUIRILOS. POR ÚLTIMO EL LINK DE TRATAMIENTO DE LOS DATOS PERSONALES, TERMINOS Y CONDICIONES, NO FUNCIONAN, SE PERCIBE POCA SERIEDAD EN LA EMPRESA"/>
    <x v="45"/>
    <s v="Una vez analizado su requerimiento y realizando las investigaciones pertinentes, le informamos que verifico que existe un contrato firmado donde se tiene registrado el número de celular en mención. Se inició la gestión de la actualización de datos del contrato en mención a fin de evitarle mayores inconvenientes."/>
    <x v="7"/>
    <x v="0"/>
    <x v="2"/>
    <d v="2023-03-01T11:13:11"/>
    <n v="11"/>
  </r>
  <r>
    <s v="PERU"/>
    <x v="4"/>
    <s v="01-0000067"/>
    <x v="46"/>
    <x v="43"/>
    <s v="SERVICIO"/>
    <s v="GESTIÓN DE COBRANZAS"/>
    <n v="350"/>
    <s v="ME ENCUENTRO DEPOSITANDO PUNTUALMENTE MIS CUOTAS DE ACUERDO AL CONTRATO PARTIR DEL MES DE AGOSTO DEL 2022 NO FIGURA EN EL SISTEMA  DE ESPERANZA ETERNA GENERANDO MALESTAR E INCOMODIDAD EN MI PERSONA A COMUNICARME CON MI ASESORA DE VENTA ROCIO ESPINOZA ME INDICA QUE VA SOLUCIONAR PERO NO HAY SOLUCION, AAL HACER LO PAGOS ME SALE QUE NO TENGO DEUDAS A MI INSISTENCIA CON LA ASESOR DE VENTAS ME DA UN CODIGO DE INVERSIONES MUYA Y FIGURA UN MONTO QUE PERTENECE A OTRO MES , ESTUVE PAGANDO INICIALMENTE A CAJA HUANCAYO HASTA DICIEMBRE 2022 Y ENERO DEL 2023 EN EL BCP PAGO EFECTIVO , PERO CONTINUA APARENCIENDO QUE SIGO CON DEUDA PERO LA SUSCRITA ESTA AL DIA, Y A LA FECHA EN EL MARZO NO SE COMO SE HARA EL PAGO. SOLICITO LA SOLUCION INMEDIATA A MI CASO DE LO CONTRARIO HARE VALER LEGALMENTE. "/>
    <s v="RECLAMO"/>
    <s v="ME ENCUENTRO DEPOSITANDO PUNTUALMENTE MIS CUOTAS DE ACUERDO AL CONTRATO PARTIR DEL MES DE AGOSTO DEL 2022 NO FIGURA EN EL SISTEMA  DE ESPERANZA ETERNA GENERANDO MALESTAR E INCOMODIDAD EN MI PERSONA A COMUNICARME CON MI ASESORA DE VENTA ROCIO ESPINOZA ME INDICA QUE VA SOLUCIONAR PERO NO HAY SOLUCION, AAL HACER LO PAGOS ME SALE QUE NO TENGO DEUDAS A MI INSISTENCIA CON LA ASESOR DE VENTAS ME DA UN CODIGO DE INVERSIONES MUYA Y FIGURA UN MONTO QUE PERTENECE A OTRO MES , ESTUVE PAGANDO INICIALMENTE A CAJA HUANCAYO HASTA DICIEMBRE 2022 Y ENERO DEL 2023 EN EL BCP PAGO EFECTIVO , PERO CONTINUA APARENCIENDO QUE SIGO CON DEUDA PERO LA SUSCRITA ESTA AL DIA, Y A LA FECHA EN EL MARZO NO SE COMO SE HARA EL PAGO. SOLICITO LA SOLUCION INMEDIATA A MI CASO DE LO CONTRARIO HARE VALER LEGALMENTE. "/>
    <s v="SOLUCION INMEDIATA A MI CASO Y LA EXONERACIÓN DE LAS MORAS CORRESPONDIENTES DE CADA PAGO."/>
    <x v="46"/>
    <s v="Una vez analizado su requerimiento y realizando las investigaciones pertinentes, le informamos que, el 07/03/2023 se realizó la validación de todos los abonos realizados por caja Huancayo , los mismos que se encuentran ingresados , de tener algún pago sin validar , puede acercarse con el comprobante de pago para la validación e ingreso , en caso de no contar con el comprobante puede facilitar el importe, fecha y banco , para realizar una búsqueda adicional ."/>
    <x v="11"/>
    <x v="0"/>
    <x v="2"/>
    <d v="2023-03-01T17:08:50"/>
    <n v="17"/>
  </r>
  <r>
    <s v="PERU"/>
    <x v="2"/>
    <s v="01-0000069"/>
    <x v="47"/>
    <x v="44"/>
    <s v="SERVICIO"/>
    <s v="OTROS"/>
    <n v="340"/>
    <s v="EN EL MES DE NOVIEMBRE HE SOLICITADO LA VENTA DE LAPIDA DE MARMOL  QUE HASTA EL MOMENTO NO SE REALIZA LA ENTREGA DEL MISMO, CAUSANDO MOLESTIAS.  SOLICITO LA DEVOLUCION DEL DINERO POR LA INEFICIENCIAY LA DEMORA DE MAS DE 4 MESES. "/>
    <s v="RECLAMO"/>
    <s v="EN EL MES DE NOVIEMBRE HE SOLICITADO LA VENTA DE LAPIDA DE MARMOL  QUE HASTA EL MOMENTO NO SE REALIZA LA ENTREGA DEL MISMO, CAUSANDO MOLESTIAS.  SOLICITO LA DEVOLUCION DEL DINERO POR LA INEFICIENCIA Y LA DEMORA DE MAS DE 4 MESES. "/>
    <s v="DEVOLUCION DEL DINERO."/>
    <x v="47"/>
    <s v="Se realizo la instalacion de la lapida en la fecha acordada , por administración"/>
    <x v="12"/>
    <x v="0"/>
    <x v="1"/>
    <d v="2023-03-08T12:46:29"/>
    <n v="12"/>
  </r>
  <r>
    <s v="PERU"/>
    <x v="2"/>
    <s v="01-0000070"/>
    <x v="48"/>
    <x v="45"/>
    <s v="PRODUCTO"/>
    <s v="OTROS"/>
    <n v="0"/>
    <s v="MAL MATENIMENTO DE SU ESPACIO  DONDE ESTA ENTERRADO MI FAMILIAR ME ACERQUE HACE 15 DIAS PARA QUE LE HAGAN EL MANTENIMIENTO EL CUAL  LE HECHARON ABONO Y HOY 10 DE MARZO LO ENCONTRE SUCIO Y SIN AMNTENIMIENTO NO ME PARECE POR QUE UNO PAGA POR EL SEWRVICIO"/>
    <s v="QUEJA"/>
    <s v="MAL MANTENIMIENTO TRABAJAAR CON ANTICIPACION YA QUE SEPARE UNA MISA Y QUEDO INCOMODA CONB MIS  INVITADOS"/>
    <s v="SOLUCIONAR LO ANTES POSIBLE EL MANTENIMIENTO Y DARME UNA SOLUCION EN COLOCAR POR MAÑANA UN PASTO ARTIFICIAL   NO ME DIERON ESTA SOLUCION"/>
    <x v="48"/>
    <s v="Una vez analizado su requerimiento y realizando las investigaciones pertinentes, le informamos que; se iniciaran los procesos de mejora requerido para el mantenimiento general del espacio de sepultura. Se inició la gestión del mantenimiento del área de sepultura de acuerdo a su contrato , a fin de reestablecer el buen estado de espacio de sepultura."/>
    <x v="3"/>
    <x v="0"/>
    <x v="1"/>
    <d v="2023-03-10T17:03:46"/>
    <n v="17"/>
  </r>
  <r>
    <s v="PERU"/>
    <x v="2"/>
    <s v="01-0000071"/>
    <x v="49"/>
    <x v="46"/>
    <s v="SERVICIO"/>
    <s v="OTROS"/>
    <n v="0"/>
    <s v="DEVOLUCIÓN TOTAL DEL PAGO DE LA MISA QUE ASCIENDE A 130 SOLES "/>
    <s v="RECLAMO"/>
    <s v="MI DISCONFORMIDAD HA SIDO EL CAMBIO DE HORARIO DE LA PROGRAMACION DEL SEPELIO Y  LA MISA EN 2 OPORTUNIDADES._x000a_EL DÍA 13 DE ESTE MES SOLO SE REALIZÓ UNA PARALITURGIA HABIENDO PROGRAMADO Y COBRADO LA SUMA DE 130 SOLES POR UNA MISA, DICHA PARALITURGIA FUE EFECTUADO POR EL SEÑOR MARINO ASCENCIO EL CUAL NO ES SACERDOTE, ES  CASADO, TIENE HIJOS Y SE PRESENTÓ CON UN ATUENDO SUCIO. ESTANDO DISCONFORME CON LA CANTIDAD QUE NO HICIERON CANCELAR, POR LO CUAL LE SOLICITAMOS LA DEVOLUCIÓN DEL PAGO ADICIONANDO LOS DAÑOS Y PERJUICIOS._x000a_EL SEÑOR JHON RAMON QUE ES EL INTERMEDIARIO DE VENTAS DE ESTE CAMPOSANTO, NO ES EXPLICITO EN SEÑALAR LOS CÓDIGOS DE LOS NICHOS PORQUE AL FINAL NOS VENDIÓ UN JUEGO D NICHOS DOBLE QUE NO HABÍAMOS ELEGIDO._x000a_OTRO RECLAMO ES DE LA BOLETA DE VENTA, QUE FUE EMITIDO SIN CONSULTAR A LOS DEUDOS, A PESAR DE QUE EL CONTRATO FUE FIRMADO CON DOS TITULARES.  POR LO QUE SOLICITO SE MODIFIQUE LA BOLETA NO B019-0209966  CUYO MONTO ES DE S/ 1350, A NOMBRE DE JENY ALICIA ENRIQUEZ MALLMA, EN EL MAS BREVE PLAZO , PORQUE EL PERSONAL INFORMA QUE DEBE SER EN UN PLAZO DE 5 DÍAS.  _x000a_ADEMÁS, LOS SERVICIOS HIGIÉNICOS DEL CEMENTERIO DE ESTA CIUDAD SE ENCUENTRAN EN PÉSIMO ESTADO DE HIGIENE Y SIN IMPLEMENTOS DE ASEO  "/>
    <s v="ANULACIÓN DE BOLETA DE VENTA NO B019-0209966 Y EMISION EN FORMA INMEDIATA DE OTRA BOLETA A NOMBRE DE JENY ALICIA ENRIQUEZ MALLMA._x000a_DEVOLUCIÓN DEL MONTO PAGADO POR LA MISA POR EL FUNDAMENTO ANTERIORMENTE EXPLICADO._x000a_SOBRE EL SEÑOR RAMÓN , USTEDES TOMEN LA MEJOR DECISIÓN. _x000a_LIMPIEZA Y DESINFECCIÓN DE SERVICIOS HIGIÉNICOS "/>
    <x v="49"/>
    <s v="Una vez analizado su requerimiento y realizando las investigaciones pertinentes, le informamos que lamentamos el servicio prestado, le ofrecemos nuestras más sinceras disculpas se está procediendo a tomar las medidas correctivas. Así también cumplimos con informar que la boleta en mención fue emitida a nombre del titular del contrato, de ser necesario que se modifique dicha información es el titular quien deberá enviar una solicitud escrita."/>
    <x v="8"/>
    <x v="0"/>
    <x v="1"/>
    <d v="2023-03-16T17:39:31"/>
    <n v="17"/>
  </r>
  <r>
    <s v="PERU"/>
    <x v="2"/>
    <s v="01-0000076"/>
    <x v="50"/>
    <x v="47"/>
    <s v="PRODUCTO"/>
    <s v="RESOLUCIÓN O MODIFICACIÓN DE CONTRATO"/>
    <n v="0"/>
    <s v="COMPRE UN ESPACIO CUYO ATRACTIVO ERA ESTAR A LA ENTRADA PRINCIPAL Y AL COSTADO DE LA CAPILLA! ! , RESULTA  QUE AHORA ME DOY CON LA INGRATA SORPRESA QUE ESTA CAPILLA ESTÁ SIENDO UTILIZADA COMO CREMATORIO, USTEDES PODRÁN COMPRENDER QUE ES INSOPORTABLE LA PERMANENCIA EN ESE LUGAR, POR TANTO LE SOLICITO ME DEN SOLUCIÓN INMEDIATA DE LO CONTRARIO ME RECONOZCAN LA DEVOLUCIÓN TOTAL MÁS LOS INTERESES GENERADOS HASTA LA FECHA, SE QUE AHORA ESTOS ESPACIOS SUPERAN LOS 37,000 SOLES._x000a__x000a_ATENTAMENTE _x000a__x000a_"/>
    <s v="RECLAMO"/>
    <s v="INDIQUE LÍNEAS ARRIBA"/>
    <s v="006432"/>
    <x v="50"/>
    <s v="“El Reglamento Interno de ESPERANZA ETERNA que se adjunta al presente contrato, ha sido aprobado administrativamente y se incorpora automáticamente a éste, formando parte integrante del mismo. Cualquier modificación, parcial o total al Reglamento Interno de ESPERANZA ETERNA que sea posterior a la firma de este contrato y que sea aprobada por la autoridad correspondiente, surtirá efectos en forma inmediata, incluso para EL TITULAR que con anterioridad a dicha modificación haya celebrado el contrato de CDDUU de Uso Permanente. Los cambios en el Reglamento Interno de ESPERANZA ETERNA no podrán afectar los derechos esenciales que este contrato reconoce a EL TITULAR ni importarán incremento de la contraprestación pactada.”Así también le recordamos que las modificaciones o actualizaciones de los espacios de uso común son de entera potestad nuestra."/>
    <x v="11"/>
    <x v="0"/>
    <x v="4"/>
    <d v="2023-03-18T12:33:55"/>
    <n v="12"/>
  </r>
  <r>
    <s v="PERU"/>
    <x v="5"/>
    <s v="01-0000077"/>
    <x v="51"/>
    <x v="48"/>
    <s v="PRODUCTO"/>
    <s v="OTROS"/>
    <n v="0"/>
    <s v="EN EL 2021 ADQUIRÍ UN LOTE PARA SEPULTAR A MI PADRE &quot;PABLO DAGOBERTO LUYO DE LA CRUZ&quot; DNI 15395250 COMO PARTE DE LOS PRODUCTOS Y SERVICIOS QUE OFRECIÓ EL CAMPOSANTO ESPERANZA ETERNA"/>
    <s v="RECLAMO"/>
    <s v="ESTIMADO SRES DEL CAMPO SANTO ESPERANZA ETERNA, EL DÍA DOMINGO 11 DE MARZO COMO CADA FIN DE SEMANA, MI FAMILIA Y YO NOS ACERCAMOS A VISITAR A MI PADRE, PABLO DAGOBERTO LUYO DE LA CRUZ, EN EL CAMPO SANTO DE LA CIUDAD DE CAÑETE. SIN EMBARGO, AL LLEGAR UBICAMOS QUE LAS FLORES COLOCADAS EN EL EPITAFIO DE MI PADRE HABÍAN SIDO RETIRADAS, SIN NUESTRO CONSENTIMIENTO, SITUACIÓN QUE ES LA 2DA VEZ QUE OCURRE, MOTIVO POR EL QUE NOS DIRIGIMOS A CONSULTAR CON LA ENCARGADA EN LA RECEPCIÓN DEL CAMPOSANTO DEL CUAL RECIBIMOS UN TRATO MUY DESCORTÉS E INSENSIBLE DE LA SRTA. ENCARGADA, PUES NO NOS BRINDABA TIEMPO PARA HACERLE LLEGAR NUESTRA CONSULTA Y DEL MISMO MODO NOS RESPONDÍA MUY PREPOTENTEMENTE INDICANDO QUE A VECES PERSONAS INESCRUPULOSAS ROBAN LAS FLORES DEL CAMPO SANTO Y LAS REVENDEN FUERA, EN ESE SENTIDO, NOS SORPRENDIMOS DE LA FALTA DE SEGURIDAD QUE OFRECÍDA POR EL CAMPO SANTO Y CONSULTAMOS SI ACASO NO HABÍA UN VIGILANTE A CARGO, DE LO QUE LA ENCARGADA SOLO ATINO A DECIR QUE ERA NORMAL LO SUCEDIDO Y QUE NOS DEBÍAMOS DE ACOSTUMBRAR MUY DESCORTESMENTE. QUIEN LE ESCRIBE POR ESTE MEDIO SOLICITÓ EL NOMBRE DE LA ENCARGADA, LA CUAL SE NEGO A BRINDAR Y DEL MISMO MODO SE NEGÓ A BRINDARNOS EL LIBRO DE RECLAMACIONES PARA INGRESAR NUESTRA DISCONFORMIDAD POR EL SERVICIO QUE OFRECE EL CAMPO SANTO._x000a__x000a_EN ESE SENTIDO, MI COMUNICACIÓN ES PARA EXPRESAR NUESTRO DESCONTENTO POR ROBO DE LAS FLORES DEL EPITAFIO DE MI PADRE, POR LA FALTA DE SEGURIDAD DEL CAMPO SANTO, AUSENCIA DE VIGILANCIA Y EL MAL TRATO RECIBIDO POR LOS FUNCIONARIOS DEL CAMPO SANTO ESPERANZA ETERNA. _x000a_ASÍ MISMO, SOLICITAMOS EN ADELANTE SE TENGA MAS CUIDADO CON EL PERSONAL CONTRATO, QUE NO MUESTRAN EL MINIMO SENTIDO DE EMPATÍA CON EL CLIENTE Y REMEDIAR DE ALGÚN MODO DAÑO EL MORAL CAUSADO A MI MADRE, LA VIUDA, QUIEN ES LA MAS AFECTADA ANTE LO SUCEDIDO._x000a__x000a_QUEDAMOS DE USTED, MUCHAS GRACIAS_x000a_"/>
    <s v="REPOSICIÓN DE LAS FLORES DE MI PADRE, CARTA DE DISCULPAS A LA VIUDA POR EL INCIDENTE SUCEDIDO, REVISIÓN DEL PERSONAL CONTRATADO EL CUAL NO MUESTRA UN TRATO CORDIAL CON LOS CLIENTES Y POR EL CONTRARIO ATIENDE CON CÓLERA Y DESDÉN LLEGANDO A SER PREPOTENTE Y FALTAR EL RESPETO A LOS CLIENTES"/>
    <x v="50"/>
    <s v="Una vez analizado su requerimiento y realizando las investigaciones pertinentes, le informamos que lamentamos el servicio prestado, le ofrecemos nuestras más sinceras disculpas se está procediendo a tomar las medidas correctivas."/>
    <x v="11"/>
    <x v="0"/>
    <x v="1"/>
    <d v="2023-03-18T18:43:25"/>
    <n v="18"/>
  </r>
  <r>
    <s v="PERU"/>
    <x v="2"/>
    <s v="01-0000078"/>
    <x v="52"/>
    <x v="49"/>
    <s v="SERVICIO"/>
    <s v="OTROS"/>
    <n v="0"/>
    <s v="DEJO CONSTANCIA QUE SE VIENEN DESAPARECIENDO OBJETOS QUE DEJO EN A TUMBA DE MI FAMILIAR. JUSTO GERMAN AGUILAR VALDERRAMA PLATAFORMA 9-  JUAN PABLO II_x000a_EN ENERO UNOS VELEROS (2), AHORA EN MARZO UN ADORNO DE DECORACIÓN (FLOR GIRATORIA). POR FAVOR PONER MAYOR VIGILANCIA A LOS OBJETOS QUE SE DEJA  EN LA TUMBA DE MI FAMILIAR. YA QUE SON REPETIDAS VECES.  "/>
    <s v="QUEJA"/>
    <s v="PERDIDA DE OBJETOS QUE SE DEJA EN LA TUMBA DE MI FAMILIAR."/>
    <s v="QUE HAYA MAYOR VIGILANCIA Y SANCIÓN A LAS PERSONAS QUE NO RESPETAN LAS TUMBAS O NICHOS DE LOS MUERTOS."/>
    <x v="51"/>
    <s v="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Del mismo modo le recordamos que dentro del reglamento interno del camposanto adjunto, en su apartado N°48, señala: “La Administración no se hará´ responsable por la pérdida de jarrones, floreros o flores artificiales u otros similares ya que estos NO ESTÁN PERMITIDOS en el Camposanto”"/>
    <x v="13"/>
    <x v="0"/>
    <x v="1"/>
    <d v="2023-03-21T12:07:42"/>
    <n v="12"/>
  </r>
  <r>
    <s v="PERU"/>
    <x v="1"/>
    <s v="01-0000079"/>
    <x v="53"/>
    <x v="50"/>
    <s v="PRODUCTO"/>
    <s v="OTROS"/>
    <n v="0"/>
    <s v="COMPRÉ EL ESPACIO EN EL CEMENTERIO PARA SOLO UNA PERSONA POR LO TANTO EN LA LÁPIDA DE MI ESPOSO DEBERÍA ESTAR EL NO BRE EN TODO EL ESPACIO DE LA LÁPIDA PERO EN ESTE CASO EL NOMBRE DE MI ESPOSO ESTÁ SOLO EN LA PARTE SUPERIOR CON LETRAS PEQUEÑAS Y HAY ESPACIO BASTANTE ESPACIO VACÍO. QUIERO QUE CAMBIEN LA LÁPIDA Y PONGAN EL NOMBRE DE MI ESPOSO EN TODO EL ESPACIO POSIBLE."/>
    <s v="QUEJA"/>
    <s v="COMPRÉ EL ESPACIO EN EL CEMENTERIO PARA SOLO UNA PERSONA POR LO TANTO EN LA LÁPIDA DE MI ESPOSO DEBERÍA ESTAR EL NO BRE EN TODO EL ESPACIO DE LA LÁPIDA PERO EN ESTE CASO EL NOMBRE DE MI ESPOSO ESTÁ SOLO EN LA PARTE SUPERIOR CON LETRAS PEQUEÑAS Y HAY ESPACIO BASTANTE ESPACIO VACÍO. QUIERO QUE CAMBIEN LA LÁPIDA Y PONGAN EL NOMBRE DE MI ESPOSO EN TODO EL ESPACIO POSIBLE."/>
    <s v="QUIERO QUE CAMBIEN DE LÁPIDA CON EL MONBRE DE MI ESPOSO GRANDE EN TODO EL ESPACIO."/>
    <x v="52"/>
    <s v="Una vez analizado su requerimiento y realizando las investigaciones pertinentes, le informamos que, se está enviado a confeccionar la lápida requerida en el formato simple , la misma que estará siendo instalada el día 15 mayo como fecha máxima , sin embargo procuraremos reducir el tiempo e informarle cuando se instale la lápida en mención."/>
    <x v="11"/>
    <x v="0"/>
    <x v="1"/>
    <d v="2023-03-27T12:04:14"/>
    <n v="12"/>
  </r>
  <r>
    <s v="PERU"/>
    <x v="2"/>
    <s v="01-0000080"/>
    <x v="54"/>
    <x v="51"/>
    <s v="SERVICIO"/>
    <s v="OTROS"/>
    <n v="0"/>
    <s v="NICHO"/>
    <s v="QUEJA"/>
    <s v="ESTOY CANSADO DE QUE A CADA RATO ME ESTÉN LLAMANDO O ENVIANDO MENSAJES PARA REALIZAR LOS PAGOS, PORQUE NO REVISAN SU SISTEMA ASÍ COMPRUEBAN QUE YA SE REALIZÓ EL PAGO"/>
    <s v="PRIMERO VERIFIQUEN LOS PAGOS DESPUÉS PÓNGANSE A LLAMAR Y A MANDAR MENSAJES ESTOY CANSADO DE SUS LLAMADAS Y MENSAJES "/>
    <x v="53"/>
    <s v="Una vez analizado su requerimiento y realizando las investigaciones pertinentes, le informamos que usted puede enviar una solicitud escrita donde solicite que nosotros como empresa no enviemos ningún tipo de notificación vía mensaje de texto o llamada."/>
    <x v="12"/>
    <x v="0"/>
    <x v="1"/>
    <d v="2023-03-31T10:49:25"/>
    <n v="10"/>
  </r>
  <r>
    <s v="PERU"/>
    <x v="2"/>
    <s v="01-0000081"/>
    <x v="55"/>
    <x v="52"/>
    <s v="SERVICIO"/>
    <s v="OTROS"/>
    <n v="0"/>
    <s v="DISCONFORMIDAD DEL ESPACIO"/>
    <s v="QUEJA"/>
    <s v="SIENDO HOY 9 DE ABRIL 2023, ENCONTRÉ LA SEPULTURA DE MI SR PADRE LUIS JORGE MAYTA ZURITA CON COD. 01-B_17_09. EN RELACIÓN A SU FLORERO Y LAPIDA APLASTADA Y CON LA HUELLA DEL MOTOCAR QUE PRESTA SERVICIO DE TRASLADO DE BASURA Y SARCÓFAGOS. SIENDO ESTA LA TERCERA VEZ. EN LA PRIMERA OPORTUNIDAD PUDO QUEBRARSE LA LAPIDA Y ENCONTRÁNDOSE ACTUALMENTE SOBRESALIDA, EN LA SEGUNDA; LAS FLORES ARTIFICIALES APLASTADAS Y HOY DE LA MISMA FORMA.. "/>
    <s v="SOLICITO QUE SE TENGA EN CUENTA EL ESPACIO AL MOMENTO DE GIRAR CON LA CARGA QUE LLEVAN. Y HAGO RESPONSABLE A LA ADMINISTRACIÓN POR CUALQUIER DAÑO QUE SE OCASIONE DESPUÉS DE ESTE RECLAMO. YA QUE NOS ENCONTRAMOS PAGANDO POR EL SERVICIO DE MANTENIMIENTO Y CUIDADO DE DICHO ESPACIO. CASO CONTRARIO HARE MI RECLAMO POR DAÑOS Y PERJUICIOS. "/>
    <x v="54"/>
    <s v="Una vez analizado su requerimiento y realizando las investigaciones pertinentes, le informamos que; se iniciaran los procesos de mejora requeridos para el mantenimiento general del espacio de sepultura.Se inició la gestión del mantenimiento del área de sepultura en mención, a fin de reestablecer el buen estado de espacio de sepultura."/>
    <x v="13"/>
    <x v="0"/>
    <x v="1"/>
    <d v="2023-04-09T15:18:55"/>
    <n v="15"/>
  </r>
  <r>
    <s v="PERU"/>
    <x v="2"/>
    <s v="01-0000082"/>
    <x v="56"/>
    <x v="53"/>
    <s v="SERVICIO"/>
    <s v="OTROS"/>
    <n v="0"/>
    <s v="EL INGRESO DE ANIMALITOS "/>
    <s v="RECLAMO"/>
    <s v="EL MOTIVO ES PARA COMO COMUNICAR MI DOLO PORQUE VINE A VER A MI FAMILIAR FALLECIDO Y NO ME DEJAN ENTRAR CON MI PERRITI QUE ES PARA MI COMO MI HIJO Y CUYA  PROCEDENCIA ,E REGALO EL FINADO QUE PENAR SABER QUE NIEGEN EL IGRESO A UN PERRITO U MUCHAS QUE VULEREN ALOS ANIMALISTOS DE ESA AMNERA Y NO HAY NINGUN ANUNCI DE PROIVIR A LOS PERROS EN LA PUERTA Y ACERLES SABER QUE HOY EN DIA HAY MUCHAS PERSONAS COMO YO QUE TENEMOS PEEROTS Y SON NUESTROS HIJOS LO DEBEN TENER ENCUENTA Y EL MALTRATO DE SU PERONAL QUE TRABAJA CON USTEDES PALEMA CARO LA QUE ME ATENDI NO BUSCANDO  UNA BINITA SOLUCION O ALGO AL RESPETO AOLO IGNORANDOME Y DANDOME POR MI LADO "/>
    <s v="EL INGRESO DE PERROS"/>
    <x v="55"/>
    <s v="informando que:Una vez analizado su requerimiento y realizando las investigaciones pertinentes, le informamos que de acuerdo al reglamento interno que forma parte del contrato que fue firmado por el titular del espacio de sepultura, el apartado numero 15 refiere lo siguiente:“Queda prohibido el ingreso de animales doméstico, vehículos no autorizados  y vendedores de cualquier tipo.”"/>
    <x v="11"/>
    <x v="0"/>
    <x v="1"/>
    <d v="2023-04-22T13:45:50"/>
    <n v="13"/>
  </r>
  <r>
    <s v="PERU"/>
    <x v="0"/>
    <s v="01-0000083"/>
    <x v="57"/>
    <x v="54"/>
    <s v="SERVICIO"/>
    <s v="OTROS"/>
    <n v="0"/>
    <s v="INCUMPLIMIENTO DE CONTRATO, EN LA FECHA DE COLOCACIÓN DE LAPIDA"/>
    <s v="QUEJA"/>
    <s v="INCUMPLIMIENTO DEL SERVICIO CONTRATADO"/>
    <s v="CUMPLIR INMEDIATAMENTE CON EL SERVICIO O REPARAR MONETARIAMENTE EL INCUMPLIMIENTO DEL CONTRATO."/>
    <x v="56"/>
    <s v="La lapida en mención ya fue instalada."/>
    <x v="11"/>
    <x v="0"/>
    <x v="1"/>
    <d v="2023-04-24T16:21:03"/>
    <n v="16"/>
  </r>
  <r>
    <s v="PERU"/>
    <x v="2"/>
    <s v="01-0000084"/>
    <x v="58"/>
    <x v="55"/>
    <s v="SERVICIO"/>
    <s v="GESTIÓN DE COBRANZAS"/>
    <n v="390"/>
    <s v="SERVICIO FIANANCIADO POR MI PERSONA PARA EL NICHO DE MI SEÑOR ABUELO GUIDO BARRETO RIVERA."/>
    <s v="QUEJA"/>
    <s v="ESTÁN LLAMANDO Y ENVIANDO NOTIFICACIONES POR DEUDA QUE YA FUE CANCELADA EL 22 DE ABRIL, A LA FECHA NO TENEMOS NINGÚN MONTO PENDIENTE Y HA LLEGADO UNA NOPTIFICACIÓN INDICANDO QUE ME REPORTARÁN A CENTRALES DE RIESGO, ES UN ABUSO OLO QUE VIENEN COMETIENDO, NO ES RESPONSABILIDAD MÍA SI NO TIENEN ACTUALIZADA SU DATA DE PAGO, POR ELLO EL MALESTAR Y HAGO MI RECLAMO."/>
    <s v="MAYOR CRITERIO PARA REALIZAR COBRANZAS, NO LLEGAR AL LÍMITE DE GRITAR AL USUARIO NI HACER NOTIFICACIONES LUEGO DE EFECTUADO EL PAGO RESPECTIVO Y ESTAR AL DÍA CON EL FINANCIAMIENTO."/>
    <x v="57"/>
    <s v="Una vez analizado su requerimiento y realizando las investigaciones pertinentes, le informamos que usted puede enviar una solicitud escrita donde solicite que nosotros como empresa no enviemos ningún tipo de notificación vía mensaje de texto o llamada. Así también se informa que la razón de las notificaciones es a razón de no cumplir con la fecha de pago programada, de manera automática se genera el aviso de retraso en pago."/>
    <x v="3"/>
    <x v="0"/>
    <x v="2"/>
    <d v="2023-04-28T10:26:02"/>
    <n v="10"/>
  </r>
  <r>
    <s v="PERU"/>
    <x v="2"/>
    <s v="01-0000085"/>
    <x v="59"/>
    <x v="56"/>
    <s v="SERVICIO"/>
    <s v="DISCONFORMIDAD CON ATENCIÓN DEL PERSONAL"/>
    <n v="0"/>
    <s v="FALTA DE LIMPIEZA DEL ESPACIO DE LAS TUMBAS ESTÁN CON HECES DE PERROS DE VARIOS DÍAS, LO QUE SE EVIDENCIA QUE NO SE HA REALIZADO LA LIMPIEZA VARIOS DIAS. PERMITEN EL INGRESO DE MOTO DAÑANDO LAS TUMBAS."/>
    <s v="QUEJA"/>
    <s v="..."/>
    <s v=".."/>
    <x v="58"/>
    <s v="Una vez analizado su requerimiento y realizando las investigaciones pertinentes, le informamos que; se iniciaran los procesos de mejora requerido para el mantenimiento general del espacio de sepultura."/>
    <x v="3"/>
    <x v="0"/>
    <x v="0"/>
    <d v="2023-04-30T17:22:02"/>
    <n v="17"/>
  </r>
  <r>
    <s v="PERU"/>
    <x v="3"/>
    <s v="01-0000086"/>
    <x v="60"/>
    <x v="57"/>
    <s v="PRODUCTO"/>
    <s v="DISCONFORMIDAD CON ATENCIÓN DEL PERSONAL"/>
    <n v="0"/>
    <s v="SE TIENE ENTERRADA EN EL CAMPO SANTO JARDINES DE LA LUZ A MI SRA. MADRE. EUSEBIA ORTIZ MACHACA."/>
    <s v="QUEJA"/>
    <s v="HOY ME APERSONE A UN TRABAJADOR DEL CAMPOSANTO QUIEN SE IDENTIFICÓ COMO MAXIMILIANO NOA MENDOZA,A QUIEN LE PREGUNTÉ QUE NO HABÍA EL CUADRO DE MI SEÑORA MADRE QUE HABÍA DEJADO ANTERIORMENTE Y QUE EL FLORERO DE MI DIFUNTA MADRE ESTÁ EN PÉSIMAS CONDICIONES,LE PEDÍ QUE LO CAMBIARA POR UNO NUEVO. A ESTO RESPONDIÓ EL TRABAJADOR MENCIONADO ANTERIORMENTE QUE EL CUADRO SEGURO SE LO ROBARON,O ALGÚN NIÑO SE LO HABRÁ LLEVADO,QUE NO SE HACEN RESPONSABLES DE LOS CUADROS POR LO QUE MI PERSONA ENTENDIÓ CLARAMENTE. Y DESPUÉS ME INDICA DE FORMA GROTESCA QUE YO COMO USUARIA LE TENGO QUE TRAER EL FLORERO QUE ESTÁ EN MAL ESTADO A DONDE SE ENCONTRABA DESCANSANDO EL SR. MAXIMILIANO DICHO DE PASO QUE EN ESE MOMENTO SE TENÍA INTENSAS LLUVIAS Y EL LUGAR DONDE ESTÁ ENTERRADO MI SRA._x000a_ MADRE ESTÁ UN PRÓXIMO DE 150 METROS CUESTA ARRIBA OBLIGANDOME A TRAER EL FLORERO EN MAL ESTADO EN PLENA LLUVIA PARA QUE ME PUEDA CAMBIAR POR UNO NUEVO...PÉSIMO ATENCIÓN DE DICHO SR. QUE ME HIZO PASAR UN MAL MOMENTO _x000a_ "/>
    <s v="TENER MAYOR CONTROL AL CONTRATAR PERSONAL..QUE SEAN AMABLES. CORDIALES. Y POR FAVOR NO BOTAR SI EN CASO SE NOS DEJA OLVIDADO UN CUADRO O RECUERDO DE NUESTROS DIFUNTOS, GUARDARLO HASTA PODER RECOGERLO "/>
    <x v="59"/>
    <s v="Del mismo modo le recordamos que dentro del reglamento interno del camposanto adjunto , en su apartado N°48, señala: “La Administración no se hará´ responsable por la pérdida de jarrones, floreros o flores artificiales u otros similares ya que estos NO ESTÁN PERMITIDOS en el Camposanto” Le informamos que lamentamos el servicio prestado, le ofrecemos nuestras más sinceras disculpas se está procediendo a tomar las medidas correctivas."/>
    <x v="9"/>
    <x v="0"/>
    <x v="0"/>
    <d v="2023-05-07T14:13:52"/>
    <n v="14"/>
  </r>
  <r>
    <s v="PERU"/>
    <x v="2"/>
    <s v="01-0000087"/>
    <x v="61"/>
    <x v="58"/>
    <s v="PRODUCTO"/>
    <s v="OTROS"/>
    <n v="200"/>
    <s v="LA LAPIDA DEL NICHO DE MI MAMA FUE DAÑADA-ROTA,PRESENTE ELRECLAMO EN ADMINISTRACION Y ALEGAN QUE ESE TIPO DE LAPIDAS NO TIENEN GARANTIA ,MI SUPOSICION ES QUE FUE DAÑADA CON LA ESCALERA RODANTE QUE TIENEN DISPOSICION ,POR LO QUE EXIJO QUE TOMEN CARTAS EN EL ASUNTO,YA PASO ESTO ANTERIORMENTE."/>
    <s v="RECLAMO"/>
    <s v="LA LAPIDA DEL NICHO DE MI MAMA FUE DAÑADA-ROTA,PRESENTE ELRECLAMO EN ADMINISTRACION Y ALEGAN QUE ESE TIPO DE LAPIDAS NO TIENEN GARANTIA ,MI SUPOSICION ES QUE FUE DAÑADA CON LA ESCALERA RODANTE QUE TIENEN DISPOSICION ,POR LO QUE EXIJO QUE TOMEN CARTAS EN EL ASUNTO,YA PASO ESTO ANTERIORMENTE."/>
    <s v="200"/>
    <x v="60"/>
    <s v="Se realizaron la verificación pertinente, sin embargo, encontramos que usted es titular de tres contratos celebrados con nosotros, siendo dos de estos en nichos y uno en sepultura, tras realizar la verificación encontramos que los espacios de nicho de su persona no tienen desperfecto alguno, a fin de poder brindarle mayores alcances por favor bríndenos el contrato, ubicación, o nombre del beneficiario cuya lapida fue dañada a fin de verificar y brindar a la solución pertinente. "/>
    <x v="11"/>
    <x v="0"/>
    <x v="1"/>
    <d v="2023-05-14T11:16:38"/>
    <n v="11"/>
  </r>
  <r>
    <s v="PERU"/>
    <x v="2"/>
    <s v="01-0000089"/>
    <x v="62"/>
    <x v="59"/>
    <s v="SERVICIO"/>
    <s v="GESTIÓN DE COBRANZAS"/>
    <n v="0"/>
    <s v="LA LAPIDA DEL NICHO DE MI MAMA FUE RETIRADA POR DOS MESES DE DEUDA (14/05/2023 PRESENTE ELRECLAMO EN ADMINISTRACION Y ALEGAN QUE ESE TIPO DE LAPIDAS NO TIENEN GARANTIA ,MI SUPOSICION E,POR LO QUE EXIJO QUE TOMEN CARTAS EN EL ASUNTO,YA PASO ESTO ANTERIORMENTE."/>
    <s v="QUEJA"/>
    <s v="LA LAPIDA DEL NICHO DE MI MAMA FUE RETIRADA POR DOS MESES DE DEUDA - ELRECLAMO EN ADMINISTRACION Y ALEGAN QUE ESE TIPO DE LAPIDAS NO TIENEN GARANTIA ,MI SUPOSICION ES QUE FUE PORQUE FUE RETIRA SIN AVISO ALGUNO, CON LA ESCALERA RODANTE QUE TIENEN DISPOSICION ,POR LO QUE EXIJO QUE TOMEN CARTAS EN EL ASUNTO,YA PASO ESTO ANTERIORMENTE."/>
    <s v="201"/>
    <x v="61"/>
    <s v="Se realizaron la verificación pertinente y se verifico que cancelo las cuotas __pendientes, es así que se programó la reinstalación de su lapida"/>
    <x v="11"/>
    <x v="0"/>
    <x v="2"/>
    <d v="2023-05-14T13:50:49"/>
    <n v="13"/>
  </r>
  <r>
    <s v="PERU"/>
    <x v="2"/>
    <s v="01-0000090"/>
    <x v="63"/>
    <x v="60"/>
    <s v="SERVICIO"/>
    <s v="DISCONFORMIDAD CON ATENCIÓN DEL PERSONAL"/>
    <n v="0"/>
    <s v="LA PARTE DE CABECERA DEL NICHO DE MI MAMA FUE RETIRADA EN VARIAS OCASIONES  (14/05/2023 PRESENTE ELRECLAMO EN ADMINISTRACION Y ALEGAN QUE ESE TIPO DE LAPIDAS NO TIENEN GARANTIA ,MI SUPOSICION E,POR LO QUE EXIJO QUE TOMEN CARTAS EN EL ASUNTO,YA PASO ESTO ANTERIORMENTE."/>
    <s v="QUEJA"/>
    <s v="LA CABECERA PORTA FLORES  DEL NICHO DE MI MAMA FUE RETIRADA POR VARIAS OCASIONES  EL RECLAMO EN ADMINISTRACION Y ALEGAN QUE ESE TIPO DE LAPIDAS NO TIENEN GARANTIA ,MI SUPOSICION ES QUE FUE PORQUE FUE SUSTRAIDA  SIN AVISO ALGUNO, CON LA ESCALERA RODANTE QUE TIENEN DISPOSICION ,POR LO QUE EXIJO QUE TOMEN CARTAS EN EL ASUNTO,YA PASO ESTO ANTERIORMENTE."/>
    <s v="201"/>
    <x v="62"/>
    <s v="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Del mismo modo le recordamos que dentro del reglamento interno del camposantoadjunto, en su apartado N°48, señala: “La Administración no se hará´ responsable por la pérdida de jarrones, floreros o flores artificiales u otros similares ya que estos NO ESTÁN PERMITIDOS en el Camposanto”"/>
    <x v="13"/>
    <x v="0"/>
    <x v="0"/>
    <d v="2023-05-15T10:46:53"/>
    <n v="10"/>
  </r>
  <r>
    <s v="PERU"/>
    <x v="2"/>
    <s v="01-0000091"/>
    <x v="64"/>
    <x v="61"/>
    <s v="SERVICIO"/>
    <s v="DISCONFORMIDAD CON ATENCIÓN DEL PERSONAL"/>
    <n v="1210"/>
    <s v="MIL DOSCIENTOS DIEZ CON /00 SOLES"/>
    <s v="RECLAMO"/>
    <s v="BUEN DÍA MEDIANTE LA PRESENTE PARA HACERLES LLEGAR MI MALESTAR EN CUANTO AL SERVICIO Y LA ATENCIÓN DE SU PERSONAL EN ATENCIÓN AL CLIENTE  DE NO BRINDARME UNA SOLUCIÓN ADECUADA EN CUANTO A LOS CAMBIOS DE NUMERO DE TELEFONO DE MI PERSONA ALUCIENDO QUE TIENE QUE ESTAR EL TITULAR Y YO EXPLICANDOLE QUE YA NO TENEMOS CONTACTO ALGUNO CON LA TITULAR YA QUE MI PERSONA ES EL SEGUNDO TITULAR E HIJO DE MI FALLECIDA MADRE Y LO MAS INDIGNATE ME PARECE ES QUE RETIRARON LA LAPIDA DE MI DIFUNTA MADRE SIENDO AYER EL DIA 14/05/2023 UNA FECHA TAN IMPORTANTE COMO EL DÍA DE LA MADRE ME SIENTO MUY INDIGNADO CON SU ACTUAR EN UNA FECHA TAN IMPORTANTE LA VERDAD MUY DECEPCIONADO CON EL SERVICIO Y MAS CON LA ATENCIÓN DE SU PERSONAL AL NO MOSTRAR LA CAPACIDAD DE BRINDAR SOLUCIONES A MI PEDIDO Y SOLO REPETIRME QUE SOLO EL TITULAR TIENE QUE HACER CUALQUIER CAMBIO LA VERDAD ESPERO CAPACITAR MAS A SU PERSONAL DE ÁREA DE ATENCIÓN AL CLIENTE POR QUE NO TIENE TINO NI TRATO HACIA NOSOTROS QUE SOMOS CLIENTES DE ESPERANZA  ETERNA "/>
    <s v="MAS CAPACITACIÓN A SU PERSONAL Y MEJOR INFORMACIÓN EN SOLUCIONAR LAS DUDAS QUE UNO TIENE COMO CLIENTE  "/>
    <x v="63"/>
    <s v="Una vez analizado su requerimiento y realizando las investigaciones pertinentes, le informamos que lamentamos el servicio prestado, le ofrecemos nuestras más sinceras disculpas se está procediendo a tomar las medidas correctivas."/>
    <x v="13"/>
    <x v="0"/>
    <x v="0"/>
    <d v="2023-05-15T14:01:03"/>
    <n v="14"/>
  </r>
  <r>
    <s v="PERU"/>
    <x v="2"/>
    <s v="01-0000092"/>
    <x v="65"/>
    <x v="62"/>
    <s v="SERVICIO"/>
    <s v="DISCONFORMIDAD CON ATENCIÓN DEL PERSONAL"/>
    <n v="0"/>
    <s v="MI QUEJA ES POR LA MALA ATENCIÓN POR PARTE DEL PERSONAL DE OFICINA NESKAR INGARUCA, EN EL HORARIO DE ATENCIÓN ME APERSONO A LA OFICINA Y LA SEÑORITA ME DIJO DE BUENAS A PRIMERAS QUE NO SE PODÍA INGRESAR MI LAPIDA CON LAS MEDIDAS CORRESPONDIENTES. EL CAMBIO DE MI LAPIDA ES INTERCAMBIO DE LA MISMA MEDIDA Y HASTA UN POCO MENOS; LO QUE ME PRODUCE LA MOLESTIA ES QUE YO TRAJE DE CUERDO A MIS POSIBILIDADES Y NO SE ME PERMITA EL INGRESO. YA EXPLIQUE MIS MOTIVOS A OFICINA PERO NO ME DAN SOLUCIÓN MAS QUE NO PUEDO INGRESAR, LA LAPIDA ACTUAL ESTA ROTA POR EL CUAL DESEO REALIZAR EL CAMBIO."/>
    <s v="RECLAMO"/>
    <s v="MI QUEJA ES POR LA MALA ATENCIÓN POR PARTE DEL PERSONAL DE OFICINA NESKAR INGARUCA, EN EL HORARIO DE ATENCIÓN ME APERSONO A LA OFICINA Y LA SEÑORITA ME DIJO DE BUENAS A PRIMERAS QUE NO SE PODÍA INGRESAR MI LAPIDA CON LAS MEDIDAS CORRESPONDIENTES. EL CAMBIO DE MI LAPIDA ES INTERCAMBIO DE LA MISMA MEDIDA Y HASTA UN POCO MENOS; LO QUE ME PRODUCE LA MOLESTIA ES QUE YO TRAJE DE CUERDO A MIS POSIBILIDADES Y NO SE ME PERMITA EL INGRESO. YA EXPLIQUE MIS MOTIVOS A OFICINA PERO NO ME DAN SOLUCIÓN MAS QUE NO PUEDO INGRESAR, LA LAPIDA ACTUAL ESTA ROTA POR EL CUAL DESEO REALIZAR EL CAMBIO. NO ESTOY CONFORME CON LA ATENCIÓN DEL PERSONAL DE OFICINA."/>
    <s v="CAMBIO DE LÁPIDA "/>
    <x v="64"/>
    <s v="Una vez analizado su requerimiento y realizando las investigaciones pertinentes, le informamos que; de acuerdo al REGLAMENTO que forma parte del CONTRATO  firmado por su persona y documento que forma parte de su expediente; dentro de los numerales 41 a 50 de dicho documento indica que: “La lápida de mármol será entregada según modelo, tamaño, material y diseño proporcionado por el Camposanto, la cual no puede ser reemplazada por otra.”“La administración no se hará responsable por la pérdida de jarrones, floreros, flores artificiales u otros similares ya que  estos no están permitidos en el camposanto.”Lamentamos el servicio prestado, le ofrecemos nuestras más sinceras disculpas se está procediendo a tomar las medidas correctivas."/>
    <x v="11"/>
    <x v="0"/>
    <x v="0"/>
    <d v="2023-05-21T09:45:22"/>
    <n v="9"/>
  </r>
  <r>
    <s v="PERU"/>
    <x v="1"/>
    <s v="01-0000093"/>
    <x v="66"/>
    <x v="63"/>
    <s v="SERVICIO"/>
    <s v="OTROS"/>
    <n v="0"/>
    <s v="0.00 "/>
    <s v="RECLAMO"/>
    <s v="RECLAMO EN CONTRA DEL MAESTRO DE CEREMONIA, DICHO PERSONAL NO TIENE PACIENCIA, LLEGAMOS AL CAMPOSANTO COMO A LAS 3:05 PM. Y NOS APRESURO HIZO HABLAR MUY RAPIDO Y LUEGO ORDENO A QUE BAJEN EL CAJON ES DECIR NO DURO EL SERVICIO NI 15 MIN. PORQUE NUESTRO COMPARTIR YA FUERA DE CAMPOSANTO LO HICIMOS A LAS 3:20 PM. NO ESTOY DEACUERDO QUE DURE TAN POCO Y QUE EL MAESTRO DE CEREMONIA NO TENGA EMPATIA EN NUESTRO DOLOR  Y NO ESTE APRESURANDO. "/>
    <s v="SOLICITAMOS QUE EN EL SEPELIO POR LO MENOS DURE 40 MIN MAXIMO, PARA DESPEDIR A NUESTROS DIFUNTOS Y QUE EL MESTRO DE CEREMONIA SEA UN POCO MAS AMABLE CON EL TIEMPO Y EL TRATO."/>
    <x v="64"/>
    <s v="Una vez analizado su requerimiento y realizando las investigaciones pertinentes, le informamos que lamentamos el servicio prestado, le ofrecemos nuestras más sinceras disculpas se está procediendo a tomar las medidas correctivas."/>
    <x v="3"/>
    <x v="0"/>
    <x v="1"/>
    <d v="2023-05-25T11:53:47"/>
    <n v="11"/>
  </r>
  <r>
    <s v="PERU"/>
    <x v="2"/>
    <s v="01-0000094"/>
    <x v="67"/>
    <x v="64"/>
    <s v="SERVICIO"/>
    <s v="GESTIÓN DE COBRANZAS"/>
    <n v="0"/>
    <s v="MI RECLAMO VA DIRIGIDO A QUE DEBERÍA HABILITARSE UNA CAJA FÍSICA PARA PODER REALIZAR PAGOS EN EFECTIVO, PUES LOS AGENTES SEÑALADOS NO RECIBEN MÁS DE 6 CUOTAS Y EN SUS IMPRESIONES NO TE DETALLAN EL MES DEL ABONO, IGUALMENTE LOS BANCOS ASIGNADOS NO EXPIDEN COMPROBANTES CON LOS MESES CANCELADOS, ADEMÁS, DE QUE NO TODOS LOS CLIENTES MANEJAMOS TRANSACCIONES BANCARIAS Y/O FINANCIERAS, SIENDO ESTE HECHO UN MOTIVO PARA QUE EL CLIENTE NO PUEDA SEGUIR LA CANCELACIÓN OPORTUNA DE SUS CUOTAS O CANCELAR DE MANERA ANUAL O DE UN MAYOR NUMERO DE MESES, GENERANDO DISCONFORMIDAD CON LOS MEDIOS DE PAGO HABILITADOS. TAMBIÉN, SE SOLICITA MÁS INFORMACIÓN DE LOS MEDIOS DE PAGO A TRAVÉS DE LAS REDES SOCIALES DE LA EMPRESA, ASÍ COMO HABILITAR UN MEDIO A FIN DE QUE SE CANCELES CUOTAS DE 12 MESES SEGUIDAS."/>
    <s v="RECLAMO"/>
    <s v="DISCONFORMIDAD CON LOS MEDIOS DE PAGO."/>
    <s v="SE HABILITE UNA CAJA A FIN DE REALIZAR PAGOS DIRECTO Y EFECTIVO "/>
    <x v="64"/>
    <s v="Una vez analizado su requerimiento y realizando las investigaciones pertinentes, le informamos que, lamentamos los inconvenientes generados, sin embargo, usted puede realizar los pagos que desee en oficina siempre y cuando este pago se realice con tarjeta, si desea mayor detalle de sus pagos y fechas de pago, puede solicitarlo vía correo electrónico a través de nuestra página web."/>
    <x v="7"/>
    <x v="0"/>
    <x v="2"/>
    <d v="2023-05-27T12:40:16"/>
    <n v="12"/>
  </r>
  <r>
    <s v="PERU"/>
    <x v="2"/>
    <s v="01-0000095"/>
    <x v="68"/>
    <x v="65"/>
    <s v="SERVICIO"/>
    <s v="DISCONFORMIDAD CON ATENCIÓN DEL PERSONAL"/>
    <n v="0"/>
    <s v="."/>
    <s v="RECLAMO"/>
    <s v="LA PERSONA QUE  ATIENDE SRA. NESKAR INGARUCA, NO QUIERE INICIAR LOS TRÁMITES DE APERTURA DE NICHO, PARA SEPULTURA, POR QUE NO SE ACERCA EL HIJO DE LA TITULAR QUIÉN FALLECIÓ, Y ENCONTRÁNDOSE EL HIJO DE VIAJE, NO PODEMOS HACER USO DEL ESPACIO PARA EL ENTIERRO, ESTANDO AL DÍA EN LOS PAGOS"/>
    <s v="ATENCIÓN INMEDIATA, PARA SEPULTAR A MI FAMILIAR"/>
    <x v="64"/>
    <s v="Una vez analizado su requerimiento y realizando las investigaciones pertinentes, le informamos que lamentamos el servicio prestado, le ofrecemos nuestras más sinceras disculpas se está procediendo a tomar las medidas correctivas. Sin embargo, es necesario reiterar que todo tramite o gestión se realiza directamente con el Primer titular. "/>
    <x v="7"/>
    <x v="0"/>
    <x v="0"/>
    <d v="2023-05-28T10:26:13"/>
    <n v="10"/>
  </r>
  <r>
    <s v="PERU"/>
    <x v="2"/>
    <s v="01-0000096"/>
    <x v="69"/>
    <x v="66"/>
    <s v="PRODUCTO"/>
    <s v="OTROS"/>
    <n v="0"/>
    <s v="LAPIDA"/>
    <s v="RECLAMO"/>
    <s v="QUE HASTA LA FECHA NO CAMBIA LA LAPIDA, HABIENDO PRESENTADO MI SOLICITUD DESDE EL MES DE MARZO,Y AL ACERCARME ME DICEN ESTA SEMANA. Y HASTA LA FECHA NO REALIZAN EL CAMBIO"/>
    <s v="QUE CAMBIEN YA LA LAPIDA"/>
    <x v="65"/>
    <s v="Se realizaron la verificación pertinente, y se procedió a la instalación inmediata , siendo así que el día de hoy se realizó la instalación de su lapida en mención."/>
    <x v="9"/>
    <x v="0"/>
    <x v="1"/>
    <d v="2023-06-01T16:26:25"/>
    <n v="16"/>
  </r>
  <r>
    <s v="PERU"/>
    <x v="2"/>
    <s v="01-0000097"/>
    <x v="70"/>
    <x v="67"/>
    <s v="SERVICIO"/>
    <s v="OTROS"/>
    <n v="0"/>
    <s v="IMPOSICIÓN DE UN HORARIO DE ENTIERRO POR PARTE DEL PERSONAL DEL CAMPOSANTO, SOLICITE 3 PM PERO ELLO IMPONEN EL HORARIO DE 2 PM. SIN NINGÚN SUSTENTO ALGUNO Y A PESAR DE QUE SE REALIZARÁ UN PAGO ADICIONAL POR CONCEPTO DE ENTIERRO. SOLICITO HABLAR CON LA ADMINISTRADORA Y ME DENEGARON , SOLO INDICAN POR VÍA TELEFÓNICA. ESTOS TRAMITES SON PARA GESTIONAR EL SEPELIO DE SRA. LEANDRA CIPRIANO FLORES CUYO TITULAR ES ADOLFO CAMARENA MISARI."/>
    <s v="RECLAMO"/>
    <s v="IMPOSICIÓN EN HORARIO DE ENTIERRO "/>
    <s v="DEBEN DE ACEPTAR MI HORARIO YA QUE SOY LA PRIMERA PERSONA EN SOLICITAR EL SERVICIO Y NO ACEPTAN Y NO DAN UNA SOLUCIÓN, INCLUSO INDICA QUE HAY CRUCES CON OTYRO ENTIERRO Y ESO NO DEBERIA DARSE PORQUE SE SUPONE QUE ESTOY PAGANDO UN SERVICIO."/>
    <x v="65"/>
    <s v="Una vez analizado su requerimiento y realizando las investigaciones pertinentes, le informamos que la programación de sepelio, es conforme a la disponibilidad de horario, ya que dentro de los procedimientos de apertura de espacio, armado de espacio de ceremonia , etc. Se requiere tiempo de preparación y asi evitar disconformidades durante la prestación del servicio."/>
    <x v="2"/>
    <x v="0"/>
    <x v="1"/>
    <d v="2023-06-05T12:42:24"/>
    <n v="12"/>
  </r>
  <r>
    <s v="PERU"/>
    <x v="4"/>
    <s v="01-0000099"/>
    <x v="71"/>
    <x v="68"/>
    <s v="PRODUCTO"/>
    <s v="OTROS"/>
    <n v="350"/>
    <s v="INCUMPLIMIENTO DE LA ENTREGA DE LAPIDA MAS DE 2 MESES HASTA LA FECHA NO LO INSTALAN, YA SE CANCELO 350.00 SOLES"/>
    <s v="RECLAMO"/>
    <s v="INCUMPLIMIENTO DE LA ENTREGA DE LAPIDA"/>
    <s v="LAPIDA"/>
    <x v="66"/>
    <s v="Se realizaron la verificación pertinente, sin embargo, encontramos que usted no es titular de contrato alguno, evitando así saber a qué lapida hace referencia, a fin de poder brindarle mayores alcances por favor bríndenos el contrato, ubicación, o nombre del beneficiario cuya lapida aun no este instalada a fin de verificar y brindar a la solución pertinente. "/>
    <x v="13"/>
    <x v="0"/>
    <x v="1"/>
    <d v="2023-06-05T14:08:44"/>
    <n v="14"/>
  </r>
  <r>
    <s v="PERU"/>
    <x v="2"/>
    <s v="01-0000100"/>
    <x v="72"/>
    <x v="69"/>
    <s v="PRODUCTO"/>
    <s v="OTROS"/>
    <n v="0"/>
    <s v="INCUMPLIMIENTO EN COLOCACIÓN DE LAPIDAS DE LOS FINADOS ESPOSOS FRANCISCO SÁNCHEZ  Y FELICITAS CÁMAC "/>
    <s v="RECLAMO"/>
    <s v="RECLAMO POR LA NO INSTALACIÓN DE LAPIDA CONTRATADO AL 08 DE MARZO DEL 2023, NOS DIJERON 30 DÍAS PARA SU ATENCIÓN, LUEGO 60 DÍAS, HABIÉNDOSE SUPERADO EN EXCESO LA NO ATENCIÓN Y BURLA EN LA ATENCIÓN TELEFÓNICA RESPECTO A LA FECHA, EL DÍA DE HOY EL SR. LUIS CRISTIAN CEL.  999036656 RESPONSABLE SE COMPROMETE A QUE EL 09.06.23 SE INSTALARA LA LAPIDA Y OTROS COMPROMISOS DE MANTENIMIENTO FUTURO GRATUITO, CASO CONTRARIO AGRADECERÉ SE DERIVE EL PRESENTE ANTE EL INDECOPI A FIN DE QUE SE DE SOLUCIÓN AL INCUMPLIMIENTO Y LOS PERJUICIOS QUE NOS VIENE OCASIONANDO POR CELEBRACIONES EFECTUADAS, Y OTRA QUE SE PROGRAMA PARA ESTE 15.06.23 EN BASE AL COMPROMISO DEL REPRESENTANTE DE ESPERANZA ETERNA.   "/>
    <s v="690/3000"/>
    <x v="66"/>
    <s v="Se realizaron la verificación pertinente, y se instaló dicha lapida el 16/06/2023."/>
    <x v="13"/>
    <x v="0"/>
    <x v="1"/>
    <d v="2023-06-05T15:27:11"/>
    <n v="15"/>
  </r>
  <r>
    <s v="PERU"/>
    <x v="5"/>
    <s v="01-0000101"/>
    <x v="73"/>
    <x v="70"/>
    <s v="SERVICIO"/>
    <s v="OTROS"/>
    <n v="150"/>
    <s v="RESPONSO VIP"/>
    <s v="RECLAMO"/>
    <s v="INCOMODIDAD AL MOMENTO DE CONTRATAR UN SERVICIO DE RESPONSO, EL PERSONAL NO ME INFORMO BIEN SOBRE EL SERVICIO QUE OFRECIAN"/>
    <s v="SE OFREZCA A DETALLE LOS SERVICIOS QUE OFRECEN"/>
    <x v="66"/>
    <s v="Una vez analizado su requerimiento y realizando las investigaciones pertinentes, le informamos que lamentamos el servicio prestado, le ofrecemos nuestras más sinceras disculpas se está procediendo a tomar las medidas correctivas."/>
    <x v="12"/>
    <x v="0"/>
    <x v="1"/>
    <d v="2023-06-06T14:49:04"/>
    <n v="14"/>
  </r>
  <r>
    <s v="PERU"/>
    <x v="2"/>
    <s v="01-0000102"/>
    <x v="74"/>
    <x v="71"/>
    <s v="SERVICIO"/>
    <s v="COMPROBANTE DE PAGO"/>
    <n v="130"/>
    <s v="SE SOLICITO UN RESPONSO VIP , LO CUAL NO SE CUMPLIO CON LA HORA PACTADA DEL CONTRATO"/>
    <s v="QUEJA"/>
    <s v="NO ME PERMITEN DAR MANTENIMIENTO EN FORMA PARTICULAR LA LAPIDA DE MI PADRE."/>
    <s v="SE SOLICITO UN RESPONSO VIP , LO CUAL NO SE CUMPLIO CON LA HORA PACTADA DEL CONTRATO"/>
    <x v="67"/>
    <s v="Una vez analizado su requerimiento y realizando las investigaciones pertinentes, le informamos que; se iniciaran los procesos de mejora requerido para el mantenimiento general del espacio de sepultura. Le informamos que lamentamos el servicio prestado, le ofrecemos nuestras más sinceras disculpas se está procediendo a tomar las medidas correctivas."/>
    <x v="13"/>
    <x v="0"/>
    <x v="5"/>
    <d v="2023-06-10T13:15:16"/>
    <n v="13"/>
  </r>
  <r>
    <s v="PERU"/>
    <x v="2"/>
    <s v="01-0000103"/>
    <x v="75"/>
    <x v="72"/>
    <s v="PRODUCTO"/>
    <s v="OTROS"/>
    <n v="0"/>
    <s v="COLOCAR EL NOMBRE DEL DIFUNTO CORRECTAMENTE :_x000a_ HAN PUESTO EL NOMBRE DEL DIFUNTO  PORFIRIO MANUEL ROJAS HUAMAN Y OLINDA MERCEDES HUAMAN DE ROJAS CUANDO DEBE SER  : MANUEL PORFIRIO ROJAS HUAMAN  (HNO)  MERCEDES OLINDA HUAMAN DE ROJAS  (MADRE )"/>
    <s v="QUEJA"/>
    <s v="COLOCAR EL NOMBRE DEL DIFUNTO CORRECTAMENTE :_x000a_ HAN PUESTO EL NOMBRE DEL DIFUNTO  PORFIRIO MANUEL ROJAS HUAMAN Y OLINDA MERCEDES HUAMAN DE ROJAS CUANDO DEBE SER  : MANUEL PORFIRIO ROJAS HUAMAN  (HNO)  MERCEDES OLINDA HUAMAN DE ROJAS  (MADRE )"/>
    <s v="COLOCAR EL NOMBRE DEL DIFUNTO CORRECTAMENTE :_x000a_ HAN PUESTO EL NOMBRE DEL DIFUNTO  PORFIRIO MANUEL ROJAS HUAMAN Y OLINDA MERCEDES HUAMAN DE ROJAS CUANDO DEBE SER  : MANUEL PORFIRIO ROJAS HUAMAN  (HNO)  MERCEDES OLINDA HUAMAN DE ROJAS  (MADRE )"/>
    <x v="68"/>
    <s v="Una vez analizado su requerimiento y realizando las investigaciones pertinentes, le informamos que, se está enviado a confeccionar nuevamente dicha lapida corrigiendo los datos observados , teniendo como tiempo de entrega 30 días , como máximo , se harán los mayores esfuerzos en tenerlo antes del plazo indicado."/>
    <x v="8"/>
    <x v="0"/>
    <x v="1"/>
    <d v="2023-06-13T16:00:39"/>
    <n v="16"/>
  </r>
  <r>
    <s v="PERU"/>
    <x v="2"/>
    <s v="01-0000104"/>
    <x v="76"/>
    <x v="73"/>
    <s v="SERVICIO"/>
    <s v="DISCONFORMIDAD CON ATENCIÓN DEL PERSONAL"/>
    <n v="0"/>
    <s v="DISCONFORME POR NO HASTA AHORA NO SE PONE LA LAPIDA DE MI PADRE"/>
    <s v="RECLAMO"/>
    <s v="PRIMERAMENTE DAN UNA MALA INFORMACIÓN POR LO HICIMOS UN TRASLADO DE NICHO EN LA CUAL SE LE HA CANCELADO Y QUE DIJERON ENTRE 30Y 45 DÍAS  SE LE COLOCARÍA SU LAPIDA DE MI PADRE Y QUE NOS SALE DICIENDO QUE SON 60 DÍAS EL ESPACIO ESTABLECIDO YA SE HA RESPETADO LOS DÍAS QUE ESTÁN DICIENDO Y QUE SE HA VENCIDO AYER 13 DE JUNIO 2 MESES Y QUE HASTA AHORA NO LO COLOCAN Y NO HAY UNA RESPUESTA DE CUANDO SE LE COLOCARÍA PORFAVOR SE LE PIDE AMABLEMENTE QUE LE COLOCAN DE INMEDIATO , GRACIAS "/>
    <s v="COLOCAR DE INMEDIATO SU LAPIDA DE MI PADRE YA SE HA CUMPLIDO Y RESPETADO EL ESPACIO ESTABLECIDO"/>
    <x v="69"/>
    <s v="Una vez analizado su requerimiento y realizando las investigaciones pertinentes, le informamos que, su lapida fue instalada el día 16 de junio 2023."/>
    <x v="3"/>
    <x v="0"/>
    <x v="0"/>
    <d v="2023-06-14T15:10:08"/>
    <n v="15"/>
  </r>
  <r>
    <s v="PERU"/>
    <x v="2"/>
    <s v="01-0000105"/>
    <x v="77"/>
    <x v="74"/>
    <s v="SERVICIO"/>
    <s v="DISCONFORMIDAD CON ATENCIÓN DEL PERSONAL"/>
    <n v="0"/>
    <s v="DESAPARICION DE FLORERO"/>
    <s v="RECLAMO"/>
    <s v="NO ENCONTRE EL FLORERO DEL NICHO DE MIS PADRES"/>
    <s v="HOY 27 DE JUNIO DEL 2023"/>
    <x v="69"/>
    <s v="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
    <x v="5"/>
    <x v="0"/>
    <x v="0"/>
    <d v="2023-06-17T09:48:57"/>
    <n v="9"/>
  </r>
  <r>
    <s v="PERU"/>
    <x v="2"/>
    <s v="01-0000106"/>
    <x v="78"/>
    <x v="75"/>
    <s v="SERVICIO"/>
    <s v="DISCONFORMIDAD CON ATENCIÓN DEL PERSONAL"/>
    <n v="0"/>
    <s v="RECLAMO POR DETERIORO DE LAPIDA ROTA(PARTIDA POR LA MITAD), SE FUE A LA ADMINISTRACIÓN A CONSULTAR Y EL SERVICIO DE LA SRTA. DE ATENCIÓN FUE MUY GROSERA, Y NO QUIZO ESCUCHAR ADUCIENDO EL DETERIORO POR LOS AÑOS TRANSCURRIDOS, ADEMÁS SOLO PASO UNA SEMANA ANTERIOR QUE VISITE Y A LA FECHA HOY SÁBADO 17 DE JUNIO, ME DI CON LA SORPRESA DE QUE ESTA ROTA, ADEMÁS NO ES LA ÚNICA LAPIDA DEL SECTOR, HAY COMO 6 LAPIDAS ROTAS TAMBIÉN, PUEDO ASUMIR QUE PASO UN VEHÍCULO Y QUE POR CASUALIDAD LO PUDO HABER ROTO, QUISIERA QUE ME PUEDAN DAR UNA EXPLICACIÓN SINCERA DE LO QUE PASO POR FAVOR."/>
    <s v="QUEJA"/>
    <s v="RECLAMO POR DETERIORO DE LAPIDA ROTA(PARTIDA POR LA MITAD), SE FUE A LA ADMINISTRACIÓN A CONSULTAR Y EL SERVICIO DE LA SRTA. DE ATENCIÓN FUE MUY GROSERA, Y NO QUIZO ESCUCHAR ADUCIENDO EL DETERIORO POR LOS AÑOS TRANSCURRIDOS, ADEMÁS SOLO PASO UNA SEMANA ANTERIOR QUE VISITE Y A LA FECHA HOY SÁBADO 17 DE JUNIO, ME DI CON LA SORPRESA DE QUE ESTA ROTA, ADEMÁS NO ES LA ÚNICA LAPIDA DEL SECTOR, HAY COMO 6 LAPIDAS ROTAS TAMBIÉN, PUEDO ASUMIR QUE PASO UN VEHÍCULO Y QUE POR CASUALIDAD LO PUDO HABER ROTO, QUISIERA QUE ME PUEDAN DAR UNA EXPLICACIÓN SINCERA DE LO QUE PASO POR FAVOR."/>
    <s v="DARME UNA POSIBLE SOLUCIÓN O UNA EXPLICACIÓN Y SABER SI LA EMPRESA SE VA A SER CARGO DE ALGUNA MANERA, DEL PERJUICIO OCASIONADO"/>
    <x v="69"/>
    <s v="Una vez analizado su requerimiento y realizando las investigaciones pertinentes, le informamos que lamentamos el servicio prestado, le ofrecemos nuestras más sinceras disculpas. Sin embargo, no nos referencia algún dato que nos permita conocer cuál es el espacio afectado, a fin de ubicar el espacio y dar inicio a las investigaciones correspondientes. "/>
    <x v="5"/>
    <x v="0"/>
    <x v="0"/>
    <d v="2023-06-17T12:00:45"/>
    <n v="12"/>
  </r>
  <r>
    <s v="PERU"/>
    <x v="2"/>
    <s v="01-0000107"/>
    <x v="79"/>
    <x v="76"/>
    <s v="PRODUCTO"/>
    <s v="OTROS"/>
    <n v="0"/>
    <s v="PERSONAL DEL CEMENTERIO, NO REALIZA MANTENIMIENTO DEL NICHO"/>
    <s v="RECLAMO"/>
    <s v="PESE A COBRARNOS EL MANTENIMIENTO DE LOS NICHOS, NO REALIZAN LOS TRABAJOS DE MANTENIMIENTO QUE CORRESPONDE "/>
    <s v="QUE CUMPLAN CON REALIZAR EL MANTENIMIENTO PERMANENTE DE LOS NICHOS. "/>
    <x v="69"/>
    <s v="Una vez analizado su requerimiento y realizando las investigaciones pertinentes, le informamos que; se iniciaran los procesos de mejora requerido para el mantenimiento general del espacio de sepultura."/>
    <x v="5"/>
    <x v="0"/>
    <x v="1"/>
    <d v="2023-06-17T16:25:51"/>
    <n v="16"/>
  </r>
  <r>
    <s v="PERU"/>
    <x v="4"/>
    <s v="01-0000108"/>
    <x v="80"/>
    <x v="77"/>
    <s v="SERVICIO"/>
    <s v="DISCONFORMIDAD CON ATENCIÓN DEL PERSONAL"/>
    <n v="0"/>
    <s v="----"/>
    <s v="RECLAMO"/>
    <s v="RETIRO DE LAPIDA A DOS MESES DE TERMINAR L TOTALIDAD DEL PAGO, MUY LENTO EL SISTEMA DE PAGOS, NO TENER LIBRO DE RECLAMACIONES EN FISICO"/>
    <s v="COLOCAR LA LAPIDA DE MANERA INMEDIATA, TENER UN POCO MÁS DE RESPECTO (A SOLO DOS MESES DE CANCELAR EL PAGO TOTAL), TENER MÁS AGILIDAD EN EL SISTEMA"/>
    <x v="69"/>
    <s v="Una vez analizado su requerimiento y realizando las investigaciones pertinentes, le informamos que lamentamos el servicio prestado, le ofrecemos nuestras más sinceras disculpas. Se está procediendo a reinstalar la lápida tras ya haber sido verificada la cancelación de pagos pendientes."/>
    <x v="5"/>
    <x v="0"/>
    <x v="0"/>
    <d v="2023-06-18T14:04:40"/>
    <n v="14"/>
  </r>
  <r>
    <s v="PERU"/>
    <x v="2"/>
    <s v="01-0000109"/>
    <x v="81"/>
    <x v="78"/>
    <s v="SERVICIO"/>
    <s v="DISCONFORMIDAD CON ATENCIÓN DEL PERSONAL"/>
    <n v="5"/>
    <s v="INCOMODIDAD  DE PERDIDA DE LOS FLOREROS TENER ENCUENCUTA EL COSTO Y VIGILAR MEJOR QUIEN ES LA PERSONA DE MALOS HABITOS  Y EN LA SIGUIENTE SI SIGUE LA PERDIDA TENDRA QUE REPONER EL CAMPO SANTO"/>
    <s v="QUEJA"/>
    <s v="INCOMODIDAD  DE PERDIDA DE LOS FLOREROS TENER ENCUENCUTA EL COSTO Y VIGILAR MEJOR QUIEN ES LA PERSONA DE MALOS HABITOS  Y EN LA SIGUIENTE SI SIGUE LA PERDIDA TENDRA QUE REPONER EL CAMPO SANTO"/>
    <s v="SI VUELVE A PERDER LOS FLOREROS, QUE SE REPONGA LOS FLOREROS EN MI ESPACIO. "/>
    <x v="70"/>
    <s v="Una vez analizado su requerimiento y realizando las investigaciones pertinentes, le informamos que lamentamos el servicio prestado, le ofrecemos nuestras más sinceras disculpas se está procediendo a tomar las medidas correctivas. 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
    <x v="5"/>
    <x v="0"/>
    <x v="0"/>
    <d v="2023-06-19T14:56:56"/>
    <n v="14"/>
  </r>
  <r>
    <s v="PERU"/>
    <x v="2"/>
    <s v="01-0000110"/>
    <x v="82"/>
    <x v="79"/>
    <s v="SERVICIO"/>
    <s v="DISCONFORMIDAD CON ATENCIÓN DEL PERSONAL"/>
    <n v="0"/>
    <s v="MALA INFORMACIÓN Y NEGATIVA SOLUCIÓN ANTE MI PETITORIO DE CAMBIO DE TITULARIDAD POR FALLECIMIENTO DE LA TITULAR SRA: YOLANDA LANDEO VIUDA DE LEON, CUMPLIENDO CON TODOS LOS REQUISITOS NECESARIOS PONIENDONOS TRABAS EN UN REQUISITO NO INDISPENSABLE EL CUAL NOS SOLICITAN UNA CONSTANCIA DE INHUMACIÓN DE OTRO CAMPOSANTO. EL CUAL NO PODREMOS ADQUIRIRLO POR NO SER TITULAR EN DICHO CAMPOSANTO DE HUACHIPA CAMPOFE - LIMA,  YA QUE EL TITULAR ES OTRA PERSONA CON LA CUAL ESTAMOS EN CONFRONTAMIENTO JUDICIALES POR BIENES INMUEBLES LO CUAL NO PROCEDE.  ADVIRTIENDO TODO LO EXPRESADO A ESTE CAMPOSANTO NO NOS DAN SOLUCIÓN NI SALIDAS, CERRANDOSE ARBITRARIAMENTE SIN DARNOS UNA EXCEPCION A UNA SOLUCIÓN NECESARIA. RECIBIENDO UNA MALA ORIENTACION PARA PODER RESOLVER LLEGAR A UN ACUERDO POR SER CLIENTES PUNTUALES EN LOS PAGOS Y EXIGENCIAS DEL PRESENTE CONTRATO."/>
    <s v="RECLAMO"/>
    <s v="MALA INFORMACIÓN Y NEGATIVA SOLUCIÓN ANTE MI PETITORIO DE CAMBIO DE TITULARIDAD POR FALLECIMIENTO DE LA TITULAR SRA: YOLANDA LANDEO VIUDA DE LEON, CUMPLIENDO CON TODOS LOS REQUISITOS NECESARIOS PONIENDONOS TRABAS EN UN REQUISITO NO INDISPENSABLE EL CUAL NOS SOLICITAN UNA CONSTANCIA DE INHUMACIÓN DE OTRO CAMPOSANTO. EL CUAL NO PODREMOS ADQUIRIRLO POR NO SER TITULAR EN DICHO CAMPOSANTO DE HUACHIPA CAMPOFE - LIMA,  YA QUE EL TITULAR ES OTRA PERSONA CON LA CUAL ESTAMOS EN CONFRONTAMIENTO JUDICIALES POR BIENES INMUEBLES LO CUAL NO PROCEDE.  ADVIRTIENDO TODO LO EXPRESADO A ESTE CAMPOSANTO NO NOS DAN SOLUCIÓN NI SALIDAS, CERRANDOSE ARBITRARIAMENTE SIN DARNOS UNA EXCEPCION A UNA SOLUCIÓN NECESARIA. RECIBIENDO UNA MALA ORIENTACION PARA PODER RESOLVER LLEGAR A UN ACUERDO POR SER CLIENTES PUNTUALES EN LOS PAGOS Y EXIGENCIAS DEL PRESENTE CONTRATO. 4PM - 20/06/23"/>
    <s v="SOLUCION INMEDIATA PARA ASUMIR LA PRIMERA Y SEGUNDA TITULARIDAD POR EL FALLECIMIENTO DEL PRIMER TITULAR QUE REALIZO EL CONTRATO. YOLANDA LANDEO VIUDA DE LEON."/>
    <x v="71"/>
    <s v="Una vez analizado su requerimiento y realizando las investigaciones pertinentes, le informamos que para la sucesión de titularidad se requiere la constancia de inhumación a fin de validar la sucesión requerida. No se puede proceder con su solicitud sin la documentación solicitada."/>
    <x v="4"/>
    <x v="0"/>
    <x v="0"/>
    <d v="2023-06-20T16:17:00"/>
    <n v="16"/>
  </r>
  <r>
    <s v="PERU"/>
    <x v="4"/>
    <s v="01-0000111"/>
    <x v="83"/>
    <x v="80"/>
    <s v="SERVICIO"/>
    <s v="OTROS"/>
    <n v="0"/>
    <s v="DISCONFORMIDAD CON LOS SERVICIOS Y ATENCIÓN DE PERSONAL."/>
    <s v="QUEJA"/>
    <s v="SEGÚN RESPONDIERON A UN RECLAMO ANTERIOR, DÓNDE ESPECIFICAN QUE SE CUENTA CON 2 FLOREROS DE PVC, Y A LA FECHA NO EXISTE TAL COSA, ES MÁS LA ÚLTIMA VEZ FUI A VISITAR LA TUMBA DE MI FAMILIAR, NO ENCONTRÉ NINGÚN FLORERO, BUSCANDO LA FORMA DE PODER PONER LAS FLORES QUE LLEVABA, ASÍ MISMO NO HAY MANTENIMIENTO DEL CRECIMIENTO DE YERBAS Y PASTOS EN EL LUGAR &quot;CRISTO REY&quot; , LA MOVILIDAD QUE OFRECEN SEGUN TIENEN UN HORARIO, SE ENTIENDE LOS RETRASADOS EN LOS TIEMPOS, PERO MUCHAS VECES LOS INTERVALOS SON EXAGERADOS DE 1 A 2 HORAS O MÁS O SOLO LA PREFERENCIA ES PARA EL TRASLADO DEL PERSONAL QUE TRABAJA EN EL LUGAR."/>
    <s v="1. SE DEBE COLOCAR 2 FLOREROS POR TUMBA, O BUSCAR LA FORMA DE ASEGURAR EL ÚNICO FLORERO QUE EXISTE, PARA NO GENERAR MALESTAR._x000a_2. LAS ZONAS O ESPACIOS DEBEN CONTAR CON EL MISMO MANTENIMIENTO YA QUE PARECIERA SE HACE LA DIFERENCIA._x000a_3. SI SE OFRECE LA MOVILIDAD, LOS INTERVALOS EN ESPERA NO DEBEN SER DE MUCHO TIEMPO."/>
    <x v="72"/>
    <s v="Una vez analizado su requerimiento y realizando las investigaciones pertinentes, le informamos que lamentamos el servicio prestado, le ofrecemos nuestras más sinceras disculpas se está procediendo a tomar las medidas correctivas. Sin embargo, se hace de conocimiento que:• Los floreros son instalados después del uso del espacio • Se realizará la coordinación a fin de brindar un mejor mantenimiento de la plataforma en mención. • El servicio de traslado es un servicio adicional gratuito que se presta en intervalos de 30 a 45 minutos , a excepción del horario de almuerzo, donde la espera puede ser mayor."/>
    <x v="9"/>
    <x v="0"/>
    <x v="1"/>
    <d v="2023-06-22T11:53:01"/>
    <n v="11"/>
  </r>
  <r>
    <s v="PERU"/>
    <x v="2"/>
    <s v="01-0000112"/>
    <x v="84"/>
    <x v="81"/>
    <s v="SERVICIO"/>
    <s v="OTROS"/>
    <n v="0"/>
    <s v="DAÑOS MORALES Y ABUSO PARA NUESTROS SERES QUERIDOS "/>
    <s v="RECLAMO"/>
    <s v="DISCO FORMIDAD COM LOS SERVICIOS"/>
    <s v="SRS QUITARON LA LAPIDA DE MI PADRE, DICEN POR IMPAGO  HABLE CON LA PERSONA ENCARGADA Y DICE Q SOLO ES UN MES, YO NO VEO RAZONABLE LA ACTUACIÓN  VUESTRA, ES COMO QUITAR LA IDENTIFICACION A UNA PERSONA, Y MI PADRE NO PUEDE DEFENDERSE, CIMO ES PIAIBLE VUESTRA ACTUACIÓN? HAY MEDIOS PARA ANTICIPAR HABLE CON LA TITULAR  Y ASEGURA,Q VOSOTROS NO SE COMUNICARON  CON ELLA, HOY ME DICEN Q ESTA SIN PAGAR UN MES Q  MSÑANA DEBE REGULARIZAR MI HERMANO, PERO ESTO NO SE PUEDE HACER  LHABER QUE DICE INDECOPI  ES UN ATROPELLO DE PARTE DE VOSOTROS, ES MÁS  MANTENIMIENTO  NO EXISTE YO TUBE K PAGAR PARA QUE LIMPIEN EL CESPED DOND ESTA MI PADRE,  Y VOSOTROS ALQUILAN ALLI  UNAS CARPAS PARA,QUE LOS FAMILIARES VAYAN PERFECTO PERO NADIE VIGILA A LOS NIÑOS QUE CORREN SOBRE LAS TUMBAS Y SAXAN FLORES, YO LO COMPROBE  DI MIS QUEJAS A UNA DE LAS SRÑORAS K ESTAN AL INGRESO, ESO NO VEIS NO VELAN POR EL DESCANSO Y X FALTA DE UN MES SACAN LA LAPIDA ESTO ES  INHUMANO EXISTEN MEDIOA PARA LOS COVROS QUE ES COSA DE VIVOS Y QUE NO AFECTEN A NUESTROS SERES QUERIDOS.  LA TITULAR ES KELLY TITO RIVADENEIRA +51 990 964 438. COMUNIQUENSE CON ELLA Y FIRA LO MISMO L N9 LE LLAMSRON NI NOTIFICARON NADA._x000a_ESPERO VIESTRA ATENCION INMEDIATA"/>
    <x v="73"/>
    <s v="Una vez analizado su requerimiento y realizando las investigaciones pertinentes, le informamos que lamentamos el servicio prestado, le ofrecemos nuestras más sinceras disculpas se está procediendo a tomar las medidas correctivas. Sin embargo se recuerda que nosotros trasladamos toda información a través de los medios oficiales facilitados por el titular, sean estos número telefónico , correo electrónico y dirección domiciliario , de existir alguna modificación en alguno de estos datos , se recomienda proceder con la actualización de datos."/>
    <x v="3"/>
    <x v="0"/>
    <x v="1"/>
    <d v="2023-06-25T12:14:03"/>
    <n v="12"/>
  </r>
  <r>
    <s v="PERU"/>
    <x v="2"/>
    <s v="01-0000113"/>
    <x v="85"/>
    <x v="82"/>
    <s v="SERVICIO"/>
    <s v="OTROS"/>
    <n v="0"/>
    <s v="MALTRATO PSICOLÓGICO DEL PERSONAL DE SEGURIDAD AL USUARIO, CON PALABRAS DÉSPOTAS Y CON UNA ACTITUD AGRESIVA, POR PARTE DEL SEGURIDAD IDENTIFICADO COMO POOL SISNEROS. "/>
    <s v="RECLAMO"/>
    <s v="MALTRATO PSICOLÓGICO DEL PERSONAL DE SEGURIDAD AL USUARIO, CON PALABRAS DÉSPOTAS Y CON UNA ACTITUD AGRESIVA, POR PARTE DEL SEGURIDAD IDENTIFICADO COMO POOL SISNEROS. "/>
    <s v="CAMBIO DEL PERSONAL O CAPACITACIÓN DE PERSONAL POR LA SEGURIDAD DEL USUARIO.  "/>
    <x v="74"/>
    <s v="Una vez analizado su requerimiento y realizando las investigaciones pertinentes, le informamos que lamentamos el servicio prestado, le ofrecemos nuestras más sinceras disculpas se está procediendo a tomar las medidas correctivas."/>
    <x v="4"/>
    <x v="0"/>
    <x v="1"/>
    <d v="2023-06-28T09:19:41"/>
    <n v="9"/>
  </r>
  <r>
    <s v="PERU"/>
    <x v="3"/>
    <s v="01-0000114"/>
    <x v="86"/>
    <x v="83"/>
    <s v="SERVICIO"/>
    <s v="COMPROBANTE DE PAGO"/>
    <n v="2500"/>
    <s v="SE CONTRATO TODO EL SERVICIO DE COMPRA DE TERRENO MAS LOS SERVICIOS FUNERARIOS EN EL AÑO 2022 , RESULTA QUE MI DIFUNTA MADRE VISITACION VIUDA DE CABALLERO ERA ASEGURADA Y FALLECE EL  22 DE JUNIO Y  PARA COBRAR EL MONTO DE SUBSIDIO QUE DA  ESSALUD NECESITAMOS EL COMPROBANTE DE PAGO CON  LA  FECHA DE SU DECESO LO CUAL SE NIEGAN A  DAR Y ME TIENEN RECLAMANDO DESDE EL 22 DE JUNIO QUE NO SE PUEDE Y QUE REGRESE  PARA HABLAR CON LA ADMINISTRADORA QUE NO TIENE HORARIO PARA ATENCIÓN AL PÚBLICO  ME PIDIERON EL NUMERO DE MI CELULAR PARA LLAMARME Y NADIE LLAMA. EL DÍA 22 PUSE EN CONOCIMIENTO QUE MI  DIFUNTA MADRE TENIA UN SEGURO. Y ME DIJERON QUE CUANDO TRAIGA EL CERTIFICADO DE DEFUNCIÓN ME IBAN A SOLUCIONAR TODO ELLO  Y HASTA AHORA NADA . QUE DEBO HACER PUES  NO MEDAN SOLUCIÓN Y CUANDO LLAMO AL FAMOSO TELÉFONO   (01) 6449366 QUE TIENEN NADIE CONTESTA "/>
    <s v="RECLAMO"/>
    <s v="PERSONAL INEFICIENTE QUE NO SABE  NADA Y NO SOLUCIONA NADA "/>
    <s v="SOLUCIÓN A MI RECLAMO PUES NECESITO LA BOLETA DE PAGO POR GASTOS FUNERARIOS PARA PRESENTAR A ESSALUD "/>
    <x v="75"/>
    <s v="&quot;Una vez analizado su requerimiento y realizando las investigaciones pertinentes, le informamos que lamentamos el servicio prestado, le ofrecemos nuestras más sinceras disculpas se está procediendo a tomar las medidas correctivas. Puede acercarse a oficinas y presentar la solicitud escrita.&quot;"/>
    <x v="6"/>
    <x v="0"/>
    <x v="5"/>
    <d v="2023-06-28T22:47:32"/>
    <n v="22"/>
  </r>
  <r>
    <s v="PERU"/>
    <x v="2"/>
    <s v="01-0000115"/>
    <x v="87"/>
    <x v="84"/>
    <s v="SERVICIO"/>
    <s v="DISCONFORMIDAD CON ATENCIÓN DEL PERSONAL"/>
    <n v="0"/>
    <s v="FALTA DE CONTROL DE ANIMALES_x000a_SUCIEDAD CON EXCREMENTO_x000a_MALA ATENCIÓN DE LAS PERSONAS QUE ATIENDEN EN LA OFICINA"/>
    <s v="QUEJA"/>
    <s v="AL IGUAL QUE VARIAS OPORTUNIDADES SE EVIDENCIA FALTA DE LIMPIEZA EN EL SECTOR SEÑOR DE LOS MILAGROS, HOY SE ENCONTRÓ EXCREMENTO DE PERRO, SE HIZO LA OBSERVACIÓN EN LA OFICINA, NOS DIJERON QUE ENVIARÍAN AL PERSONAL Y NO LO HICIERON, LUEGO NOS DIJERON QUE ENVIARÍAN PERO  NO HOY. SE EVIDENCIA POR PARTE DE LAS SEÑORITAS ENCARGADAS DE LA OFICINA QUE NO HAY DISPOSICIÓN POR ABSOLVER LOS INCONVENIENTES Y MUESTRAN SU FASTIDIO EN LA FORMA CÓMO ME HAN CONTESTADO."/>
    <s v="MEJORAR LA ATENCIÓN_x000a_CAPACITAR A LOS TRABAJADORES RESPECTO AL  BUEN TRATO Y DISPOSICIÓN POR SERVIR A LOS CLIENTES._x000a_MEJORAR SU SISTEMA DE MANTENIMIENTO Y LIMPIEZA "/>
    <x v="76"/>
    <s v="Una vez analizado su requerimiento y realizando las investigaciones pertinentes, le informamos que lamentamos el servicio prestado, le ofrecemos nuestras más sinceras disculpas se está procediendo a tomar las medidas correctivas."/>
    <x v="6"/>
    <x v="0"/>
    <x v="0"/>
    <d v="2023-06-29T13:03:32"/>
    <n v="13"/>
  </r>
  <r>
    <s v="PERU"/>
    <x v="2"/>
    <s v="01-0000116"/>
    <x v="88"/>
    <x v="85"/>
    <s v="PRODUCTO"/>
    <s v="OTROS"/>
    <n v="0"/>
    <s v="SEDE SAN ANTONIO - DELIMITACION DE ESPACIO"/>
    <s v="RECLAMO"/>
    <s v="HOY ACABO DE VERIFICAR QUE UNA MOVILIDAD DEL CAMPOSANTO CON MATERIALES DE ENTIERRO QUE SE LLEVÓ A CABO HOY EN EL CAMPOSANTO PASÓ POR LA SEPULTUTURA DE MI PADRE QUE ACABABA DE PONERLE FLORES Y QUE SE ENCUENTRA EN EL PABELLÓN SAN CARLOS  LO CUAL ME INDIGNÓ MUCHÍSIMO Y COMUNIQUÉ A LA SECRETARIA DEL CAMPOSANTO._x000a_"/>
    <s v="SOLICITO A LA BREVEDAD QUE SE DELIMITE EL PABELLÓN DE SAN CARLOS PARA LO QUE ESTÁ DESTINADO Y EVITAR ESTE TIPO DE INCIDENTES Y TENGAN ACCESO LOS FAMILIARES  DE LOS DIFUNTOS CON SEGURIDAD EN ESTA ZONA, ASÍ MISMO, RECOMIENDO DELIMITAR A TRAVÉS DE CERCOS O COMO CREAN CONVENIENTE LA ZONA PARA TRÁNSITO DE OTRAS PERSONAS O MOVILIDADES."/>
    <x v="77"/>
    <s v="Una vez analizado su requerimiento y realizando las investigaciones pertinentes, le informamos que lamentamos el servicio prestado, le ofrecemos nuestras más sinceras disculpas se está procediendo a tomar las medidas correctivas."/>
    <x v="8"/>
    <x v="0"/>
    <x v="1"/>
    <d v="2023-07-01T15:28:09"/>
    <n v="15"/>
  </r>
  <r>
    <s v="PERU"/>
    <x v="2"/>
    <s v="01-0000117"/>
    <x v="89"/>
    <x v="86"/>
    <s v="SERVICIO"/>
    <s v="DISCONFORMIDAD CON ATENCIÓN DEL PERSONAL"/>
    <n v="580"/>
    <s v="EL DIA 02 DE JULIO 2023"/>
    <s v="RECLAMO"/>
    <s v="EN LA OFICINA DE ATENCION AL CLIENTE LA TRABAJADORA NESTA INGARUCA PEÑA, NO DAN UNA SOLUCION DE ANTICIPAR EL DESTINADO DE LOS ARREGLOS FLORALES MOSTRANDO UN COMPORTAMIENTO REACTIVO HACIA LOS FAMILIARES EN UN MOMENTO DE DOLOR DESTINANDO DICHOS ARREGLOS HACIA EL BOTADERO, AFECTANDO LA MORAL DE LOS FAMILIARES, POR TENER UNA DESTINO DISTINTO A LO REALIZADO POR ESPERANZA ETERNA"/>
    <s v="SANCIONES DISCIPLINARIAS PARA DICHA TRABAJADORA "/>
    <x v="74"/>
    <s v="Una vez analizado su requerimiento y realizando las investigaciones pertinentes, le informamos que lamentamos el servicio prestado, le ofrecemos nuestras más sinceras disculpas se está procediendo a tomar las medidas correctivas."/>
    <x v="9"/>
    <x v="0"/>
    <x v="0"/>
    <d v="2023-07-02T15:35:10"/>
    <n v="15"/>
  </r>
  <r>
    <s v="PERU"/>
    <x v="2"/>
    <s v="01-0000118"/>
    <x v="90"/>
    <x v="87"/>
    <s v="PRODUCTO"/>
    <s v="OTROS"/>
    <n v="0"/>
    <s v="SE HIZO EL PAGOM RESPECTIVO DE LO ADEUDADO, POR CONCEPTO DE MANTENIMIENTO Y OTROS Y HASTA AHORA NO SE HACE LA REPOSICION DE LA LAPIDA DE LOS DIFUNTOS"/>
    <s v="RECLAMO"/>
    <s v="1200"/>
    <s v="1200"/>
    <x v="78"/>
    <s v="&quot;Una vez analizado su requerimiento y realizando las investigaciones pertinentes, le informamos que lamentamos el servicio prestado, le ofrecemos nuestras más sinceras disculpas se está procediendo a tomar las medidas correctivas. Ya se programó la reinstalación de su lapida en mención, la misma que en las próximas horas se encontrara en su espacio.&quot;"/>
    <x v="9"/>
    <x v="0"/>
    <x v="1"/>
    <d v="2023-07-08T12:38:49"/>
    <n v="12"/>
  </r>
  <r>
    <s v="PERU"/>
    <x v="2"/>
    <s v="01-0000119"/>
    <x v="91"/>
    <x v="88"/>
    <s v="SERVICIO"/>
    <s v="DISCONFORMIDAD CON ATENCIÓN DEL PERSONAL"/>
    <n v="0"/>
    <s v="LA ESCALERA METALICA QUE SE ENCONTRABA EN EL PABELLON DE ABAJO CAYO INTEMPESTIVAMENTE Y POR POCO ME APLASTA AL DARLE A CONOCER ESTE HECHO AL PERSONAL NOS MANIFESTÓ QUE ESA ESCALERA NO DEBERIA ESTAR EN ESE LUGAR , LUEGO VINIERON LOS SEÑORES A RECOGER LA ESCALERA QUE ESTABA CAIDA (LA MISMA QUE SE TIENE FOTOS DEL SUCESO) AL MANIFESTARLE QUE TENGAN CUIDADO LAS SEÑORAS DAMAS QUE SE ENCONTRABAN EN EL LUGAR  SE  EMPEZARON AREIR SIN PEDIR POR LO MENOS DISCULPAS, SIENDO TESTIGOS LOS SEÑORES QUE NOS ENCONTRABMOS AHI, POR LO QUE ME PARECE UNA FALTA DE RESPETO A LA VIDA HUMANA YA QUE MI PERSON Y MI ÑOR PADRE NOS ENCONTRABAMOS EN ESE LUGAR Y GRACIAS A DIOS NO NOS ALCANZÓ LA ESCALERA Y HUBIERAMOS ESTADO HABLANDO DE OTRA HISTORIA Y SI ASI SE COMPORTAN QUE ESPERAMOS DE LA CALIDAD Y SERVICIO QUE BRINDAN."/>
    <s v="QUEJA"/>
    <s v="ESCALERA CAIDA - "/>
    <s v="MEJOR TRATO AL CLIENTE"/>
    <x v="79"/>
    <s v="Una vez analizado su requerimiento y realizando las investigaciones pertinentes, le informamos que lamentamos el servicio prestado, le ofrecemos nuestras más sinceras disculpas se está procediendo a tomar las medidas correctivas."/>
    <x v="6"/>
    <x v="0"/>
    <x v="0"/>
    <d v="2023-07-08T13:14:23"/>
    <n v="13"/>
  </r>
  <r>
    <s v="PERU"/>
    <x v="2"/>
    <s v="01-0000120"/>
    <x v="92"/>
    <x v="89"/>
    <s v="SERVICIO"/>
    <s v="DISCONFORMIDAD CON ATENCIÓN DEL PERSONAL"/>
    <n v="0"/>
    <s v="MAL SERVICIO DE RECOJO DE FLORES Y MALTRATO AL PROPIEDAD DE SU MAUSOLEO, YA QUE EN REITERADA VECES SE RETIRÓ LAS FLORES QUE NOSOTROS PLANTAMOS CON AUTORIZACIÓN DEL PERSONAL DE OFICINA."/>
    <s v="QUEJA"/>
    <s v="MAL SERVICIO DE RECOJO DE FLORES Y MALTRATO AL PROPIEDAD DE SU MAUSOLEO, YA QUE EN REITERADA VECES SE RETIRÓ LAS FLORES QUE NOSOTROS PLANTAMOS CON AUTORIZACIÓN DEL PERSONAL DE OFICINA."/>
    <s v="QUE SE REPONGA EL MACETERO PUESTO ES VALIOSO PARA NOSOTROS Y UN MAYOR CUIDADO EN EL RECOJO DE FLORES. "/>
    <x v="80"/>
    <s v="Una vez analizado su requerimiento y realizando las investigaciones pertinentes, le informamos que lamentamos el servicio prestado, le ofrecemos nuestras más sinceras disculpas se está procediendo a tomar las medidas correctivas."/>
    <x v="6"/>
    <x v="0"/>
    <x v="0"/>
    <d v="2023-07-14T10:03:13"/>
    <n v="10"/>
  </r>
  <r>
    <s v="PERU"/>
    <x v="2"/>
    <s v="01-0000121"/>
    <x v="93"/>
    <x v="90"/>
    <s v="SERVICIO"/>
    <s v="DISCONFORMIDAD CON ATENCIÓN DEL PERSONAL"/>
    <n v="100"/>
    <s v="MI RECLAMO SE DEBE A QUE LA INFORMACIÓN O ALCANCES QUE LOS EMPLEADOS BRINDAN  A LOS CLIENTES, NO ES IGUAL, YA QUE CADA EMPLEADO NO DAN UNA INFORMACIÓN ESTÁNDAR  UNOS PIDEN UN DOCUMENTO DIGITAL Y EL OTRO EMPLEADO DICE QUE EL DOCUMENTO QUE SE TIENE QUE PRESENTAR ES UN DOCUMENTO FÍSICO._x000a_MI MAMÁ LA SEÑORA NERY CAMAYO ORIHUELA CUANDO REALIZO EL CONTRATO LE DIJERON QUE LOS DOCUMENTOS PODÍA ENVIARLOS AL CORREO ELECTRÓNICO DE LA EMPRESA YA QUE SE ENCUENTRA EN LA ARGENTINA; SIN EMBARGO FALLECIÓ  SU PADRE Y LE PIDIERON LOS DOCUMENTOS FÍSICOS ( CARTA PODER), CAUSANDO MALESTAR , PERDIDA DE TIEMPO Y GASTOS INNECESARIOS, YA QUE DESDE UN INICIO NOS DIJERON QUE LA CARTA PODER LO PODÍA ENVIAR DE MANERA VIRTUAL._x000a__x000a_ASÍ MISMO LA CARTA PODER FUE VISADA EN EL CONSULADO PERUANO CON EL APOSTILLADO DE LA HAYA EL CUAL ES VALIDO A NIVEL INTERNACIONAL, SIN EMBARGO LA EMPRESA SOLICITABA QUE SEA FIRMADO POR UN NOTARIO."/>
    <s v="QUEJA"/>
    <s v="MI RECLAMO SE DEBE A QUE LA INFORMACIÓN O ALCANCES QUE LOS EMPLEADOS BRINDAN  A LOS CLIENTES, NO ES IGUAL, YA QUE CADA EMPLEADO NO DAN UNA INFORMACIÓN ESTÁNDAR  UNOS PIDEN UN DOCUMENTO DIGITAL Y EL OTRO EMPLEADO DICE QUE EL DOCUMENTO QUE SE TIENE QUE PRESENTAR ES UN DOCUMENTO FÍSICO._x000a_MI MAMÁ LA SEÑORA NERY CAMAYO ORIHUELA CUANDO REALIZO EL CONTRATO LE DIJERON QUE LOS DOCUMENTOS PODÍA ENVIARLOS AL CORREO ELECTRÓNICO DE LA EMPRESA YA QUE SE ENCUENTRA EN LA ARGENTINA; SIN EMBARGO FALLECIÓ  SU PADRE Y LE PIDIERON LOS DOCUMENTOS FÍSICOS ( CARTA PODER), CAUSANDO MALESTAR , PERDIDA DE TIEMPO Y GASTOS INNECESARIOS, YA QUE DESDE UN INICIO NOS DIJERON QUE LA CARTA PODER LO PODÍA ENVIAR DE MANERA VIRTUAL._x000a__x000a_ASÍ MISMO LA CARTA PODER FUE VISADA EN EL CONSULADO PERUANO CON EL APOSTILLADO DE LA HAYA EL CUAL ES VALIDO A NIVEL INTERNACIONAL, SIN EMBARGO LA EMPRESA SOLICITABA QUE SEA FIRMADO POR UN NOTARIO."/>
    <s v="QUE SE LE RECONOZCA Y SE PROCEDA A LA DEVOLUCIÓN DE  LOS GASTOS OCASIONADOS PARA EL ENVIÓ DE DICHA DOCUMENTACIÓN, EL PAGO DL NOTARIO EN EL PAÍS DE ARGENTINA."/>
    <x v="81"/>
    <s v="Una vez analizado su requerimiento y realizando las investigaciones pertinentes, le informamos que lamentamos el servicio prestado, le ofrecemos nuestras más sinceras disculpas se está procediendo a tomar las medidas correctivas."/>
    <x v="6"/>
    <x v="0"/>
    <x v="0"/>
    <d v="2023-07-14T17:32:37"/>
    <n v="17"/>
  </r>
  <r>
    <s v="PERU"/>
    <x v="2"/>
    <s v="01-0000122"/>
    <x v="94"/>
    <x v="91"/>
    <s v="PRODUCTO"/>
    <s v="OTROS"/>
    <n v="0"/>
    <s v="MAUSOLEO E INSTALACIÓN DE LAPIDAS CON SUS NOMBRES."/>
    <s v="RECLAMO"/>
    <s v="HASTA LA FECHA NO SE REALIZA LA INSTALACIÓN DE LOS NOMBRES EN LAS LAPIDAS QUE YA ESTÁN PAGADAS DESDE EL MES MAYO DEL AÑO EN CURSO, A PESAR QUE LA EMPRESA NOS DIJO EN 15 DÍAS HÁBILES SE REALIZARA LA INSTALACIÓN DE LO MENCIONADO, PERO HASTA LA FECHA NO EXISTE INSTALACIÓN ALGUNA."/>
    <s v="LA INMEDIATA INSTALACIÓN DE LO RECLAMADO YA QUE EXCEDIÓ EL LIMITE DE FECHA PROPUESTA POR LA MISMA EMPRESA, ASI MISMO UN LLAMADO DE ATENCIÓN POR ESCRITO TANTO AL PERSONAL ADMINISTRATIVO U/O OPERARIO ENCARGADO DE LA REALIZACIÓN, YA QUE EXISTE UNA DEFICIENCIA COMPLETA EN LA LABORES QUE PERJUDICA CONSTANTE A LOS CLIENTES."/>
    <x v="82"/>
    <s v="&quot;Una vez analizado su requerimiento y realizando las investigaciones pertinentes, le informamos que lamentamos el servicio prestado, le ofrecemos nuestras más sinceras disculpas se está procediendo a tomar las medidas correctivas. Se extiende las disculpas del caso por la demora , la lápida en mención será entregada en no más de 30 días.&quot;"/>
    <x v="6"/>
    <x v="0"/>
    <x v="1"/>
    <d v="2023-07-15T10:54:39"/>
    <n v="10"/>
  </r>
  <r>
    <s v="PERU"/>
    <x v="2"/>
    <s v="01-0000123"/>
    <x v="95"/>
    <x v="92"/>
    <s v="SERVICIO"/>
    <s v="DISCONFORMIDAD CON ATENCIÓN DEL PERSONAL"/>
    <n v="0"/>
    <s v="RETENCIÓN DE SILLAS"/>
    <s v="RECLAMO"/>
    <s v="EL PERSONAL INSISTE EN ALQUILAR SILLAS YA QUE LAS SILLAS DE PROPIEDAD DE LOS USUARIOS FUERON RETENIDAS AL INGRESO DEL CAMPO SANTO, ESTO PORQUE EL PERSONAL DE ADMINISTRACIÓN LO DISPONE, SIN EMBARGO NO EXISTE DOCUMENTO ALGUNO QUE SEGÚN LA ADMINISTRACIÓN RESTRINGE EL INGRESO DE ESTOS. SE PIDE  LA ADMINISTRACIÓN QUE MUESTRE EL DOCUMENTO QUE ELLOS ARGUMENTAN SIN TENER RESPUESTA ALGUNA, MANIFIESTO MI INCONFORMIDAD POR EL EL ACTUAR DEL PERSONAL ADMINISTRATIVO POR ARGUMENTAR FALSOS ARGUMENTOS Y DESCONOCER LOS TÉRMINOS DE CONTRATO. SOLICITO UNA ACLARACIÓN DE LO DESCRITO YA QUE HAY PERSONAS DE LA TERCERA EDAD QUE REQUIEREN HACER USO DE LAS SILLAS Y POR TEMAS ADMINISTRATIVOS TIENEN QUE PASAR MALESTARES AL NO PODER OCUPAR LAS SILLAS  RETENIDAS "/>
    <s v="ACLARACIÓN DE TÉRMINOS DE CONTRATO"/>
    <x v="83"/>
    <s v="&quot;“El Reglamento Interno de ESPERANZA ETERNA que se adjunta al presente contrato, ha sido aprobado administrativamente y se incorpora automáticamente a éste, formando parte integrante del mismo. Cualquier modificación, parcial o total al Reglamento Interno de ESPERANZA ETERNA que sea posterior a la firma de este contrato y que sea aprobada por la autoridad correspondiente, surtirá efectos en forma inmediata, incluso para EL TITULAR que con anterioridad a dicha modificación haya celebrado el contrato de CDDUU de Uso Permanente. Los cambios en el Reglamento Interno de ESPERANZA ETERNA no podrán afectar los derechos esenciales que este contrato reconoce a EL TITULAR ni importarán incremento de la contraprestación pactada.” Es así que dentro de este reglamento interno no se encuentra permitido el ingreso de objetos como mesas y demás, sin embargo si usted tiene un familiar que requiere apoyo para movilizarse  , puede solicitar la silla de ruedas en el ingreso , el cual se le entregara de manera gratuita , para su comodidad y el de sus familiares.&quot;"/>
    <x v="8"/>
    <x v="0"/>
    <x v="0"/>
    <d v="2023-07-15T12:06:51"/>
    <n v="12"/>
  </r>
  <r>
    <s v="PERU"/>
    <x v="2"/>
    <s v="01-0000124"/>
    <x v="96"/>
    <x v="93"/>
    <s v="SERVICIO"/>
    <s v="DISCONFORMIDAD CON ATENCIÓN DEL PERSONAL"/>
    <n v="0"/>
    <s v="LAPIDA ROTA "/>
    <s v="RECLAMO"/>
    <s v="_x000a_SEÑORES ENCARGADOS DEL CAMPOSANTO ME INDIGNAN  POR LO QUE LO ROMPIERON LA LAPIDA  QUE ESTA EN SEÑOR DE LOS MILAGROS  DE LA DIFUNTA FLORENCIA SOTO SURICHAQUI Y JUSTINIANO CARRASCO SÁENZ NO ES JUSTO QUE ENTRE EN INVESTIGACIÓN POR FAVOR CASO CONTRARIO ME VERÉ OBLIGADO A DENUNCIARLOS , ME TIENEN QUE REPONER LA LAPIDA ."/>
    <s v="CAMBIO DE LÁPIDA"/>
    <x v="84"/>
    <s v="&quot;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 Sin embargo de manera excepcional se solicitó una nueva lapida , a fin de evitarle mayores inconvenientes. &quot;"/>
    <x v="8"/>
    <x v="0"/>
    <x v="0"/>
    <d v="2023-07-16T11:00:03"/>
    <n v="11"/>
  </r>
  <r>
    <s v="PERU"/>
    <x v="2"/>
    <s v="01-0000125"/>
    <x v="97"/>
    <x v="94"/>
    <s v="SERVICIO"/>
    <s v="DISCONFORMIDAD CON ATENCIÓN DEL PERSONAL"/>
    <n v="0"/>
    <s v="QUE EL PERSONAL DE VIGILANCIA DEL CAMPOSANTO DIK EDEMICS RUIZ SULCA  CON DNI 72697963 EL MIMO QUE CUENTA CON CARNET DE SUCAMEC DE LA EMPRESA VIPSA ANDINA  SIENDO UN REQUISITO INDISPENSABLE SE NEGO ROTUNDAMENTE A DEJARME INGRESAR AL CAMPOSANTO CON COMIDA PESE A QUE SE LE PIDO POR FAVOR, ASI MISMO SOLICITARLE EL LIBRO DE RECLAMACIONES INDICO QUE NO PODÍA POR QUE ESTABA CON LA COMIDA Y QUE SI QUERIA HACER MI QUEJA TENIA QUE DEJAR LA COMIDA, PEDÍ LLAMAR A UN ENCARGADO Y LLAMO AL SEÑOR DANIEL NAVARRO QUIEN LE SOLICITE IGUAL MANERA SE NEGO LE PEDI EL LIBRO DE RECLAMACIONES Y ME INDICO QUE NO Y LE MENCIONE QUE ME TRAJERA EL LIBRO DE RECLAMACIONES Y  DIJO QUE NO TAMPOCO QUE YA EL SEÑOR ME HABÍA EXPLICADO, IGUAL MANERA SOLICITE EL APOYO POLICIAL, Y QUE CUANDO LLEGO EL EFECTIVO POLICIAL, SI ME DEJARON INGRESAR ACOMPAÑADA PARA PODER HACER EL RECLAMO CORRESPONDIENTE, Y EN LA OFICINA PRINCIPAL LE MENCIONE QUE SI ESTABA PROHIBIDO LOS ENTIERROS CON ALGUNA COMPAÑÍA MUSICAL EL SEÑOR DANIEL INDICO QUE NECESITABA PRUEBAS ANTE LO MENCIONADO QUE SI QUERÍA MOSTRAR O QUEJARSE DEBERÍA TENER PRUEBAS, DESPUÉS DE ELLO INGRESE A LA OFICINA DONDE UNA SEÑORITA MUY AMABLE LE EXPLIQUE LO SUCEDIDO Y LA INCOMODIDAD. "/>
    <s v="QUEJA"/>
    <s v="QUEJA DEL TRATO HACIA LOS USUARIOS DEL CAMPOSANTO, ASI COMO MUCHAS OTRAS QUEJAS MAS QUE NO SON SOLUCIONADOS DE MANERA ADECUADA. "/>
    <s v="QUE AYA MAYOR TRATO DEL PERSONAL ASI A LOS USUARIOS Y QUE NO SABEN INFORMAR "/>
    <x v="85"/>
    <s v="Una vez analizado su requerimiento y realizando las investigaciones pertinentes, le informamos que lamentamos el servicio prestado, le ofrecemos nuestras más sinceras disculpas se está procediendo a tomar las medidas correctivas."/>
    <x v="8"/>
    <x v="0"/>
    <x v="0"/>
    <d v="2023-07-16T15:58:43"/>
    <n v="15"/>
  </r>
  <r>
    <s v="PERU"/>
    <x v="2"/>
    <s v="01-0000126"/>
    <x v="98"/>
    <x v="95"/>
    <s v="SERVICIO"/>
    <s v="DISCONFORMIDAD CON ATENCIÓN DEL PERSONAL"/>
    <n v="0"/>
    <s v="SOLICITA SILLA DE RUEDAS"/>
    <s v="QUEJA"/>
    <s v="FALTA DE SILLA DE RUEDAS"/>
    <s v="SOLICITA QUE SE HABILITE MAS SILLAS DE RUEDAS"/>
    <x v="86"/>
    <s v="Una vez analizado su requerimiento y realizando las investigaciones pertinentes, le informamos que lamentamos el servicio prestado, le ofrecemos nuestras más sinceras disculpas se está procediendo a tomar las medidas correctivas."/>
    <x v="8"/>
    <x v="0"/>
    <x v="0"/>
    <d v="2023-07-16T16:02:27"/>
    <n v="16"/>
  </r>
  <r>
    <s v="PERU"/>
    <x v="2"/>
    <s v="01-0000127"/>
    <x v="99"/>
    <x v="96"/>
    <s v="PRODUCTO"/>
    <s v="DISCONFORMIDAD CON ATENCIÓN DEL PERSONAL"/>
    <n v="0"/>
    <s v="SOY HERMANO DE LA TITULAR DE CONTRATO LOURDES EDITH SOLIS SALAZAR CON DNI 21258456, Y CREAME QUE ADEMAS DEL DOLOR DE LA ENFERMADAD DE MI HERMANA CADA VEZ QUE QUIERO PREGUNTAR DEL CONTRATO QUE YA CANCELO, YA PAGO , YA COMPRO, MI HERMANA.  A NOSOTROS LOS FAMILIARES DIRECTOS NO SE NOS INFORME DEL SERVICIO O PRODUCTO EN DETALLE QUE ELLA ADQUIRIDO, ESTO EN ARAS DE PODER PAGAR OTROS SERVICIOS ADICIONALES COMO LA MISA U OTROS QUE BRINDEN USTDES. CREAME QUE NI LA PERDIDA DE MI HERMANA ES TAN FRIO Y DOLOROSO COMO LA ATENCION DE SUS PERSONAL CON CELULAR  994374187, Y QUIERO DECIRLE A ESTA SEÑORITA A TRAVES DE USTDES QUE MI HERMANA NO VA A ESCOGER MORIRSE EN HORARIO DE OFICINA PARA QUE NOS PUEDAN ATENDER, RUEGO A DIOS NUNCA LES PASE ALGO ASI."/>
    <s v="RECLAMO"/>
    <s v="SOY HERMANO DE LA TITULAR DE CONTRATO LOURDES EDITH SOLIS SALAZAR CON DNI 21258456, Y CREAME QUE ADEMAS DEL DOLOR DE LA ENFERMADAD DE MI HERMANA CADA VEZ QUE QUIERO PREGUNTAR DEL CONTRATO QUE YA CANCELO, YA PAGO , YA COMPRO, MI HERMANA.  A NOSOTROS LOS FAMILIARES DIRECTOS NO SE NOS INFORME DEL SERVICIO O PRODUCTO EN DETALLE QUE ELLA ADQUIRIDO, ESTO EN ARAS DE PODER PAGAR OTROS SERVICIOS ADICIONALES COMO LA MISA U OTROS QUE BRINDEN USTDES. CREAME QUE NI LA PERDIDA DE MI HERMANA ES TAN FRIO Y DOLOROSO COMO LA ATENCION DE SUS PERSONAL CON CELULAR  994374187, Y QUIERO DECIRLE A ESTA SEÑORITA A TRAVES DE USTDES QUE MI HERMANA NO VA A ESCOGER MORIRSE EN HORARIO DE OFICINA PARA QUE NOS PUEDAN ATENDER, RUEGO A DIOS NUNCA LES PASE ALGO ASI."/>
    <s v="SOY HERMANO DE LA TITULAR DE CONTRATO LOURDES EDITH SOLIS SALAZAR CON DNI 21258456, Y CREAME QUE ADEMAS DEL DOLOR DE LA ENFERMADAD DE MI HERMANA CADA VEZ QUE QUIERO PREGUNTAR DEL CONTRATO QUE YA CANCELO, YA PAGO , YA COMPRO, MI HERMANA.  A NOSOTROS LOS FAMILIARES DIRECTOS NO SE NOS INFORME DEL SERVICIO O PRODUCTO EN DETALLE QUE ELLA ADQUIRIDO, ESTO EN ARAS DE PODER PAGAR OTROS SERVICIOS ADICIONALES COMO LA MISA U OTROS QUE BRINDEN USTDES. CREAME QUE NI LA PERDIDA DE MI HERMANA ES TAN FRIO Y DOLOROSO COMO LA ATENCION DE SUS PERSONAL CON CELULAR  994374187, Y QUIERO DECIRLE A ESTA SEÑORITA A TRAVES DE USTDES QUE MI HERMANA NO VA A ESCOGER MORIRSE EN HORARIO DE OFICINA PARA QUE NOS PUEDAN ATENDER, RUEGO A DIOS NUNCA LES PASE ALGO ASI."/>
    <x v="87"/>
    <s v="&quot;Una vez analizado su requerimiento y realizando las investigaciones pertinentes, le informamos que lamentamos el servicio prestado, le ofrecemos nuestras más sinceras disculpas se está procediendo a tomar las medidas correctivas. Así también le informamos que toda información correspondiente al contrato celebrado con nosotros, se entrega a la titular, de la misma manera se informa que la contratación del servicio adicional como misa o responso, no está sujeto a que sea el titular quien lo contrata. Del mismo modo si usted tiene contratado un paquete funerario con nosotros, puede llamar en cualquier horario al número de funeraria 994 840 963 , a través de ese numero de celular se le brindara el soporte para poder disponer de su beneficiario.&quot;"/>
    <x v="4"/>
    <x v="0"/>
    <x v="0"/>
    <d v="2023-07-20T19:54:14"/>
    <n v="19"/>
  </r>
  <r>
    <s v="PERU"/>
    <x v="2"/>
    <s v="01-0000128"/>
    <x v="100"/>
    <x v="97"/>
    <s v="PRODUCTO"/>
    <s v="OTROS"/>
    <n v="340"/>
    <s v="CAMBIO DE LAPIDA"/>
    <s v="RECLAMO"/>
    <s v="EL DIA 29/05/2023 SOLICITE EL CAMBIO DE LAPIDA POR EL CUAL REALICE UN PAGO DE S/ 340, EL PERSONAL QUE ME ATENDIO ME INDICA QUE LA FECHA DE CONFECCION DEMORA DE 30 A 45 DIAS; TRANSCURRIDO EL TIEMPO, NO SE REALIZO DICHO CAMBIO, EL DIA 15/07/2023 ME ACERCO A LAS OFICINAS DONDE ME COMENTAN QUE LA LAPIDA RECIEN ACABA E ELLEGAR Y QUE EL ECAMBIO SE REALIZARIA EL DIA DOMINGO 16 (COSA QUE TAMPOCO SE REALIAZO), REGRESO EL DIA 22/07/2013 Y SEGUIA SIN REALIZAR EL CAMBIO RESPECTIVO, ES INCOMODO PARA MI Y MI FAMILIA TENER QUE ESTAR RECURRIENDO A LAS OFICINAS POR UN SERVICIO POR EL CUAL SE PAGO CON ANTICIPACION, COMENTAR TAMBIEN QUE EL PERSONAL QUE ATIENDE DEBERIA ESTAR MEJOR INFORMADO SOBRE LOS PLAZOS DE CONFECCION DE LAS LAPIDAS,  YA QUE EN OFICINA ME INFORMAR QUE EL PLAZO ES DE 60 DIAS. AHORA PARA SOLITAR LA DEVOLUCION DE MI EFECTIVO ME COMENTE LA SEÑORITA QUE ES PREVIA EVALUACION. CONSIDERO QUE ES UNA PERDIDA DE TIEMPO ESTAR REGRESANDO CADA SEMANA POR UN SERVICIO YA PAGADO QUE ES DE PLENA RESPONSABILIDAD DE LA EMPRESA EL CUMPLIMIENTO DEL MISMO"/>
    <s v="CAMBIO DE LAPIDA"/>
    <x v="88"/>
    <s v="&quot;Una vez analizado su requerimiento y realizando las investigaciones pertinentes, le informamos que lamentamos el servicio prestado, le ofrecemos nuestras más sinceras disculpas se está procediendo a tomar las medidas correctivas. Se extiende las disculpas del caso por la demora, la lápida en mención ya fue instalada.&quot;"/>
    <x v="6"/>
    <x v="0"/>
    <x v="1"/>
    <d v="2023-07-22T16:13:11"/>
    <n v="16"/>
  </r>
  <r>
    <s v="PERU"/>
    <x v="1"/>
    <s v="01-0000129"/>
    <x v="101"/>
    <x v="98"/>
    <s v="SERVICIO"/>
    <s v="OTROS"/>
    <n v="0"/>
    <s v="LAPIDA DE NICHO"/>
    <s v="RECLAMO"/>
    <s v="EN EL MES ABRIL SE SEPULTO A MI FAMILIAR PERO HASTA EL MOMENTO LA PLACA NO ESTA COLOCADA"/>
    <s v="SOLICITO COLOCAR LA PLACA EN EL TIEMPO MAS BREVE."/>
    <x v="89"/>
    <s v="Una vez analizado su requerimiento y realizando las investigaciones pertinentes, le informamos que lamentamos el servicio prestado, le ofrecemos nuestras más sinceras disculpas se está procediendo a tomar las medidas correctivas. Se extiende las disculpas del caso por la demora, la lápida será instalada en tiempo más breve."/>
    <x v="6"/>
    <x v="0"/>
    <x v="1"/>
    <d v="2023-07-23T10:41:17"/>
    <n v="10"/>
  </r>
  <r>
    <s v="PERU"/>
    <x v="2"/>
    <s v="01-0000130"/>
    <x v="102"/>
    <x v="99"/>
    <s v="SERVICIO"/>
    <s v="RESOLUCIÓN O MODIFICACIÓN DE CONTRATO"/>
    <n v="0"/>
    <s v="RETIRO DE LA FOTO DEL NICHO"/>
    <s v="RECLAMO"/>
    <s v="NO ESTOY DE ACUERDO CON QUE HAYAN RETIRADO LA FOTOGRAFIA DEL NICHO DE MI MAMÁ"/>
    <s v="ME PARECE QUE EL NICHO ES PROPIEDAD DE LOS FAMILIARES Y NO SE DEBERÍA DE RETIRAR LA FOTOGRAFÍA "/>
    <x v="90"/>
    <s v="Una vez analizado su requerimiento y realizando las investigaciones pertinentes, le informamos que de acuerdo al reglamento interno que forma parte del contrato que fue firmado por el titular del espacio de sepultura, el apartado numero 90 refiere lo siguiente: “El Reglamento Interno de ESPERANZA ETERNA que se adjunta al presente contrato, ha sido aprobado administrativamente y se incorpora automáticamente a éste, formando parte integrante del mismo. Cualquier modificación, parcial o total al Reglamento Interno de ESPERANZA ETERNA que sea posterior a la firma de este contrato y que sea aprobada por la autoridad correspondiente, surtirá efectos en forma inmediata, incluso para EL TITULAR que con anterioridad a dicha modificación haya celebrado el contrato de CDDUU de Uso Permanente. Los cambios en el Reglamento Interno de ESPERANZA ETERNA no podrán afectar los derechos esenciales que este contrato reconoce a EL TITULAR ni importarán incremento de la contraprestación pactada.” Es así que dentro de este reglamento interno en su apartado número 49 refiere: “No está permitido colocar fotografías, sticker y otros, pues dañan la lápida, de realizarlo, la lápida pierde la garantía que proporciona el camposanto, deberá el cliente, asumir el costo de una nueva lápida, pues esta será retirada.”"/>
    <x v="4"/>
    <x v="0"/>
    <x v="4"/>
    <d v="2023-07-23T15:59:38"/>
    <n v="15"/>
  </r>
  <r>
    <s v="PERU"/>
    <x v="2"/>
    <s v="01-0000131"/>
    <x v="103"/>
    <x v="100"/>
    <s v="SERVICIO"/>
    <s v="DISCONFORMIDAD CON ATENCIÓN DEL PERSONAL"/>
    <n v="0"/>
    <s v="---"/>
    <s v="QUEJA"/>
    <s v="MALA INFORMACIÓN A MIS FAMILIARES Y TOMAR DATOS DE MI PERSONA SIN AUTORIZACIÓN DE PARTE DE LA SEÑORA CLEMENCIA BALLASCO, LO CUAL CREA INCOMODIDAD, DICHA ASESORA ESTA MINTIENDO AL DECIR QUE BRINDO INFORMACIÓN PORQUE CON MI PERSONA NO TUVO NINGÚN CONTACTO, Y DEBE DE TENER POR LO MENOS LA AMABILIDAD DE CONTACTARSE CONMIGO"/>
    <s v="SÍRVASE MANIFESTAR A LA SEÑORA CLEMENCIA CONTACTARSE CON MI PERSONA Y MEJORAR SU ATENCIÓN AL CLIENTE"/>
    <x v="91"/>
    <s v="Una vez analizado su requerimiento y realizando las investigaciones pertinentes, le informamos que lamentamos el servicio prestado, le ofrecemos nuestras más sinceras disculpas se está procediendo a tomar las medidas correctivas."/>
    <x v="6"/>
    <x v="0"/>
    <x v="0"/>
    <d v="2023-07-24T14:04:51"/>
    <n v="14"/>
  </r>
  <r>
    <s v="PERU"/>
    <x v="2"/>
    <s v="01-0000132"/>
    <x v="104"/>
    <x v="101"/>
    <s v="SERVICIO"/>
    <s v="OTROS"/>
    <n v="0"/>
    <s v="PROBLEMAS DE ACCESO AL CAMPO SANTO CON MI FAMILIAR"/>
    <s v="RECLAMO"/>
    <s v="DEACUERDO AL CONTRATO Q MENCIONAN QUE NO PUEDO ACCEDER CON MI FAMILIAR CON SU INSTRUMENTO VIOLIN DEBIDO A QUE NO ES POSIBLE XQ ESTA EN EL CONTRATO, CABE MENCIONAR QUE EN EPOCA COVID NO MENCIONARON RESPECTO A ESE TEMA LO QUE ME MENCIONA EL PERSONAL, XQ NO INFORMO SOBRE ESE TEMA DURANTE LA TOMA DEL SERVICIO. "/>
    <s v="0"/>
    <x v="92"/>
    <s v="Una vez analizado su requerimiento y realizando las investigaciones pertinentes, le informamos que de acuerdo al reglamento interno que forma parte del contrato que fue firmado por el titular del espacio de sepultura, el apartado numero 90 refiere lo siguiente: “El Reglamento Interno de ESPERANZA ETERNA que se adjunta al presente contrato, ha sido aprobado administrativamente y se incorpora automáticamente a éste, formando parte integrante del mismo. Cualquier modificación, parcial o total al Reglamento Interno de ESPERANZA ETERNA que sea posterior a la firma de este contrato y que sea aprobada por la autoridad correspondiente, surtirá efectos en forma inmediata, incluso para EL TITULAR que con anterioridad a dicha modificación haya celebrado el contrato de CDDUU de Uso Permanente. Los cambios en el Reglamento Interno de ESPERANZA ETERNA no podrán afectar los derechos esenciales que este contrato reconoce a EL TITULAR ni importarán incremento de la contraprestación pactada.” Es así que dentro de este reglamento interno en su apartado número 10 refiere: “Están prohibidos los acompañamientos musicales, las danzas y bailes dentro del camposanto por respeto a los visitantes en duelo.”"/>
    <x v="4"/>
    <x v="0"/>
    <x v="1"/>
    <d v="2023-07-25T13:44:52"/>
    <n v="13"/>
  </r>
  <r>
    <s v="PERU"/>
    <x v="2"/>
    <s v="01-0000134"/>
    <x v="105"/>
    <x v="102"/>
    <s v="SERVICIO"/>
    <s v="DISCONFORMIDAD CON ATENCIÓN DEL PERSONAL"/>
    <n v="0"/>
    <s v="RECLAMO ES POR QUE EN EL PABELLÓN 16 DONDE SE ENCUENTRA MI SEÑORA MADRE QUE FALLECIÓ EL 04 DE JUNIO EL 2023, EN EL CUAL PRIMERO ESTABA MAL SELLADO SU LAPIDA ( SE ENCONTRO CON MOSCAS Y OLIENDO ) QUE CON RECLAMOS CONSTANTES A LA OFICINA SE REALIZO EL ARREGLO, POSTERIOR QUE EL JARRÓN DE FLORES ESTA DETERIORADO SE ENCUENTRA CHORREANDO AGUA EL CUAL SE SOLICITO EL 18 DE JULIO Y HASTA EL MOMENTO NO LLEGA, AHORA EL PERSONAL DE LIMPIEZA VIENE RETIRANDO LAS FLORES A LOS TRES DÍAS DE DEJADO LAS FLORES  FUE REPORTADO A LA OFICINA PRINCIPAL EL CUAL SE LE ENVIÓ FOTOS DONDE CONSTA EL ECHO , SIN EMBARGO MENCIONAN QUE NO HAY PERSONAL SUPERVISOR DE LIMPIEZA QUE SON VARIOS TRABAJADORES QUE NO SABRÍAN QUIEN RETIRA LAS FLORES SIN SIQUIERA ESTAR EN MAL ESTADO ( SECOS) , LA INCOMODIDAD ES QUE COMO ESTA ALCANCE LAS FLORES DEL PERSONAL DE  LIMPIEZA  LE ES DE FÁCIL ACCESO Y LO RETIRAN SIN NI SIQUIERA VER QUE SE ENCUENTRA LAS FLORES EN BUEN ESTADO, CADA 3 DÍAS TENEMOS QUE ESTAR YENDO PARA PONER FLORES ,  POR QUE NO REALIZAN LO MISMO CON LOS NICHOS SUPERIORES COMO NO ES DE ACCESO FÁCIL LO DEJAN AHÍ SECANDO, PIDO QUE POR FAVOR TOME ASUNTO DE ESTE ECHO QUE YA DESDE EL MOMENTO QUE SE UTILIZO EL NICHO ESTA PASANDO , PIDO ASIGNAR A UN RESPONSABLE QUE REALICE EL MONITOREO YA QUE EN LA OFICINA NO SABEN DAR NINGUNA SOLUCIÓN DESCONOCEN EN SU TOTALIDAD DE QUIENES SON LOS SUPERVISORES Y/0 RESPONSABLES, DEBERÍAN POR LO MENOS DEJAR QUE SEQUE LAS FLORES, AHORA ESE JARRÓN EN MAL ESTADO SEGUIMOS ESPERANDO LA RESPUESTA, ESPERANDO SU PRONTA RESPUESTA ME DESPIDO."/>
    <s v="RECLAMO"/>
    <s v="RECLAMO ES POR QUE EN EL PABELLÓN 16 DONDE SE ENCUENTRA MI SEÑORA MADRE QUE FALLECIÓ EL 04 DE JUNIO EL 2023, EN EL CUAL PRIMERO ESTABA MAL SELLADO SU LAPIDA ( SE ENCONTRO CON MOSCAS Y OLIENDO ) QUE CON RECLAMOS CONSTANTES A LA OFICINA SE REALIZO EL ARREGLO, POSTERIOR QUE EL JARRÓN DE FLORES ESTA DETERIORADO SE ENCUENTRA CHORREANDO AGUA EL CUAL SE SOLICITO EL 18 DE JULIO Y HASTA EL MOMENTO NO LLEGA, AHORA EL PERSONAL DE LIMPIEZA VIENE RETIRANDO LAS FLORES A LOS TRES DÍAS DE DEJADO LAS FLORES  FUE REPORTADO A LA OFICINA PRINCIPAL EL CUAL SE LE ENVIÓ FOTOS DONDE CONSTA EL ECHO , SIN EMBARGO MENCIONAN QUE NO HAY PERSONAL SUPERVISOR DE LIMPIEZA QUE SON VARIOS TRABAJADORES QUE NO SABRÍAN QUIEN RETIRA LAS FLORES SIN SIQUIERA ESTAR EN MAL ESTADO ( SECOS) , LA INCOMODIDAD ES QUE COMO ESTA ALCANCE LAS FLORES DEL PERSONAL DE  LIMPIEZA  LE ES DE FÁCIL ACCESO Y LO RETIRAN SIN NI SIQUIERA VER QUE SE ENCUENTRA LAS FLORES EN BUEN ESTADO, CADA 3 DÍAS TENEMOS QUE ESTAR YENDO PARA PONER FLORES ,  POR QUE NO REALIZAN LO MISMO CON LOS NICHOS SUPERIORES COMO NO ES DE ACCESO FÁCIL LO DEJAN AHÍ SECANDO, PIDO QUE POR FAVOR TOME ASUNTO DE ESTE ECHO QUE YA DESDE EL MOMENTO QUE SE UTILIZO EL NICHO ESTA PASANDO , PIDO ASIGNAR A UN RESPONSABLE QUE REALICE EL MONITOREO YA QUE EN LA OFICINA NO SABEN DAR NINGUNA SOLUCIÓN DESCONOCEN EN SU TOTALIDAD DE QUIENES SON LOS SUPERVISORES Y/0 RESPONSABLES, DEBERÍAN POR LO MENOS DEJAR QUE SEQUE LAS FLORES, AHORA ESE JARRÓN EN MAL ESTADO SEGUIMOS ESPERANDO LA RESPUESTA, ESPERANDO SU PRONTA RESPUESTA ME DESPIDO."/>
    <s v="PIDO ASIGNAR A UN RESPONSABLE QUE REALICE EL MONITOREO YA QUE EN LA OFICINA NO SABEN DAR NINGUNA SOLUCIÓN DESCONOCEN EN SU TOTALIDAD DE QUIENES SON LOS SUPERVISORES Y/0 RESPONSABLES, DEBERÍAN POR LO MENOS DEJAR QUE SEQUE LAS FLORES PARA NO ESTAR CAMBIANDO CADA TRES DIAS , AHORA ESE JARRÓN EN MAL ESTADO SEGUIMOS ESPERANDO LA RESPUESTA, ESPERANDO SU PRONTA RESPUESTA ME DESPIDO."/>
    <x v="93"/>
    <s v="Una vez analizado su requerimiento y realizando las investigaciones pertinentes, le informamos que, se procurara reparar el florero con soldadura en frio , de no tener una reparación satisfactoria se procederá a cambiar por un florero nuevo , respecto al retiro de las flores , se informa que como parte de nuestros procedimientos de limpieza , cada viernes o jueves de acuerdo a programación se realiza el retiro de flores , es así que durante este procedimiento sus flores pueden haber sido retiradas , sin embargo se hará llegar la observación al área correspondiente a fin de tener mayor cuidado con sus flores."/>
    <x v="13"/>
    <x v="0"/>
    <x v="0"/>
    <d v="2023-08-08T15:48:46"/>
    <n v="15"/>
  </r>
  <r>
    <s v="PERU"/>
    <x v="0"/>
    <s v="01-0000135"/>
    <x v="106"/>
    <x v="103"/>
    <s v="SERVICIO"/>
    <s v="OTROS"/>
    <n v="90"/>
    <s v="EL DÍA 02 DE AGOSTO ME ACERQUE A LA OFICINA PARA GENERAR LA COMPRA DE UN SERVICIO FUNERARIO, EL CUAL FUI ATENDIDO POR EL SR. RONY BECERRA, ME PRESENTO LA PROFORMA Y ACEPTÉ, DESPUÉS LE CONSULTE SOBRE QUE TRAMITE SE TENIA QUE REALIZAR YA QUE MI FAMILIA HABÍA FALLECIDO EL DÍA LUNES 01 Y TENÍAMOS PENSADO ENTERRARLA EL DÍA VIERNES 04 DE AGOSTO, EL SR. RONY EN MENCIÓN ME COMENTÓ QUE TENÍA QUE SACAR UN PERMISO EN GERESA PARA NO TENER NINGÚN INCONVENIENTE, EL SR. RONY MUY AMABLE SE OFRECIÓ A REALIZAR EL TRAMITE YA QUE DECÍA TENER CONOCIDOS EN DICHA ENTIDAD Y EL TRAMITE SERÍA MUCHO MÁS FÁCIL Y RÁPIDO, ACCEDÍ Y LE ENTREGUÉ LA SUMA DE 68.00 SOLES PARA EL TRAMITE Y 22.00 SOLES PARA PASAJES, PARA EL DÍA DEL ENTIERRO LA LÁPIDA TENIA LA FECHA DE FALLECIDO EL DÍA 02 DE AGOSTO, ME ACERQUE AL MAESTRO DE CEREMONIA Y EL ME COMENTÓ QUE ELLOS SE RIGEN BAJO LOS DOCUMENTOS QUE ENVÍAN DE OFICINA HACIA EL CAMPOSANTO, AL VER EL ACTA DE DEFUNCIÓN QUE ME ENSEÑO SE LOGRA VER QUE FUE ADULTERADO TANTO LA FECHA Y HORA DE FALLECIDO YA QUE NO CONCUERDA CON EL ACTA ORIGINAL, HASTA LA FECHA MIÉRCOLES 09 DE AGOSTO NO TENGO NINGUNA RESPUESTA POR PARTE DEL CAMPOSANTO SOBRE EL RECLAMO QUE SE GENERÓ EN OFICINA Y LA DEVOLUCIÓN DEL DINERO."/>
    <s v="QUEJA"/>
    <s v="EL DÍA 02 DE AGOSTO ME ACERQUE A LA OFICINA PARA GENERAR LA COMPRA DE UN SERVICIO FUNERARIO, EL CUAL FUI ATENDIDO POR EL SR. RONY BECERRA, ME PRESENTO LA PROFORMA Y ACEPTÉ, DESPUÉS LE CONSULTE SOBRE QUE TRAMITE SE TENIA QUE REALIZAR YA QUE MI FAMILIA HABÍA FALLECIDO EL DÍA LUNES 01 Y TENÍAMOS PENSADO ENTERRARLA EL DÍA VIERNES 04 DE AGOSTO, EL SR. RONY EN MENCIÓN ME COMENTÓ QUE TENÍA QUE SACAR UN PERMISO EN GERESA PARA NO TENER NINGÚN INCONVENIENTE, EL SR. RONY MUY AMABLE SE OFRECIÓ A REALIZAR EL TRAMITE YA QUE DECÍA TENER CONOCIDOS EN DICHA ENTIDAD Y EL TRAMITE SERÍA MUCHO MÁS FÁCIL Y RÁPIDO, ACCEDÍ Y LE ENTREGUÉ LA SUMA DE 68.00 SOLES PARA EL TRAMITE Y 22.00 SOLES PARA PASAJES, PARA EL DÍA DEL ENTIERRO LA LÁPIDA TENIA LA FECHA DE FALLECIDO EL DÍA 02 DE AGOSTO, ME ACERQUE AL MAESTRO DE CEREMONIA Y EL ME COMENTÓ QUE ELLOS SE RIGEN BAJO LOS DOCUMENTOS QUE ENVÍAN DE OFICINA HACIA EL CAMPOSANTO, AL VER EL ACTA DE DEFUNCIÓN QUE ME ENSEÑO SE LOGRA VER QUE FUE ADULTERADO TANTO LA FECHA Y HORA DE FALLECIDO YA QUE NO CONCUERDA CON EL ACTA ORIGINAL, HASTA LA FECHA MIÉRCOLES 09 DE AGOSTO NO TENGO NINGUNA RESPUESTA POR PARTE DEL CAMPOSANTO SOBRE EL RECLAMO QUE SE GENERÓ EN OFICINA Y LA DEVOLUCIÓN DEL DINERO"/>
    <s v="LA DEVOLUCIÓN DEL DINERO Y LA CORRECCIÓN DE LA LÁPIDA SEGÚN ACTA DE DEFUNCIÓN."/>
    <x v="94"/>
    <s v="Una vez analizado su requerimiento y realizando las investigaciones pertinentes, le informamos que se está realizando la coordinación requerida a fin de corregir los datos grabado en su lapida. Sin embargo, con respecto al dinero en mención es necesario señalar que dicha transacción no fue realizada con nosotros ya que frente todo dinero entregado a nosotros se hace entrega de un comprobante de pago, siendo que en este caso la transacción fue realizada con un tercero, quien deberá asumir dicho monto, mas no nosotros como empresa."/>
    <x v="12"/>
    <x v="0"/>
    <x v="1"/>
    <d v="2023-08-09T20:24:08"/>
    <n v="20"/>
  </r>
  <r>
    <s v="PERU"/>
    <x v="4"/>
    <s v="01-0000136"/>
    <x v="107"/>
    <x v="104"/>
    <s v="SERVICIO"/>
    <s v="DISCONFORMIDAD CON ATENCIÓN DEL PERSONAL"/>
    <n v="0"/>
    <s v="MALOS CONDUCTORES"/>
    <s v="RECLAMO"/>
    <s v="EL CONDUCTOR VÍCTOR SIERRA SE NEGÓ A BAJARME  DICIÉNDOME QUE NO SALIA PASARON 5MIN Y SUBIERON MÁS PERSONAS Y BAJARON, ESTANDO YO CON MI BEBE DE UN AÑO TENGO Q SEGUIR ESPERANDO Y LOS HORARIOS ESTABLECIDOS DE SUBIDA Y BAJADA NO SE CUMPLEN. "/>
    <s v="QUE SE CUMPLAN LOS HORARIOS DE SUBIDA Y BAJADA. "/>
    <x v="95"/>
    <s v="Una vez analizado su requerimiento y realizando las investigaciones pertinentes, le informamos que lamentamos el servicio prestado, le ofrecemos nuestras más sinceras disculpas se está procediendo a tomar las medidas correctivas."/>
    <x v="12"/>
    <x v="0"/>
    <x v="0"/>
    <d v="2023-08-15T16:27:29"/>
    <n v="16"/>
  </r>
  <r>
    <s v="PERU"/>
    <x v="2"/>
    <s v="01-0000137"/>
    <x v="108"/>
    <x v="105"/>
    <s v="SERVICIO"/>
    <s v="DISCONFORMIDAD CON ATENCIÓN DEL PERSONAL"/>
    <n v="0"/>
    <s v="HACIENDO USO DE  MI CONTRATO COMO USUARIA Y CN EL PAGO DEL TOTAL DE LA CUENTA NO ME DAN SOLUCION AL SEPARACION SOLO DE  LA MISA YA QUE YO HARE USO ESTE MES MAS COMPRENSION "/>
    <s v="RECLAMO"/>
    <s v="POR CONCEPTO N DEJARME SEPARAR LA MISA YA CANCELADO EL ESPACIO"/>
    <s v="POR FAVOR TENER EN CUENTA  EL PEDIDO "/>
    <x v="96"/>
    <s v="Una vez analizado su requerimiento y realizando las investigaciones pertinentes, le informamos que lamentamos el servicio prestado, le ofrecemos nuestras más sinceras disculpas se está procediendo a tomar las medidas correctivas.Así también se le informa que la disponibilidad de horario es acorde a las reservas previas , de existir un servicio previamente contratado el horario elegido no puede ser modificado."/>
    <x v="3"/>
    <x v="0"/>
    <x v="0"/>
    <d v="2023-08-17T13:33:35"/>
    <n v="13"/>
  </r>
  <r>
    <s v="PERU"/>
    <x v="2"/>
    <s v="01-0000138"/>
    <x v="109"/>
    <x v="106"/>
    <s v="SERVICIO"/>
    <s v="OTROS"/>
    <n v="0"/>
    <s v="RECLAMOS DE PERDIDA DE FLORES"/>
    <s v="RECLAMO"/>
    <s v="POR EALTA DE CUIDADO DE LAS FLORES QUE SE COLOCARON EL DÍA DOMINGO 20 DE AGOSTO (PERDIDA) ME APERSONEEL DÍA 23 Y NO ESTABAN LAS FLORES"/>
    <s v="SOLICITO MAS CUIDADO Y VIGILANCIA EN EL CAMPO SANTO COM RESPECTO A LAS FLORES PARA EVITAR SU PERDIDA. QUE REALICEN RONDAS DE VIGILANCIA."/>
    <x v="97"/>
    <s v="Una vez analizado su requerimiento y realizando las investigaciones pertinentes, le informamos que, respecto al retiro de las flores , se informa que como parte de nuestros procedimientos de limpieza , cada viernes o jueves de acuerdo a programación se realiza el retiro de flores , es así que durante este procedimiento sus flores pueden haber sido retiradas , sin embargo se hará llegar la observación al área correspondiente a fin de tener mayor cuidado con sus flores."/>
    <x v="5"/>
    <x v="0"/>
    <x v="1"/>
    <d v="2023-08-23T11:57:19"/>
    <n v="11"/>
  </r>
  <r>
    <s v="PERU"/>
    <x v="2"/>
    <s v="01-0000139"/>
    <x v="110"/>
    <x v="107"/>
    <s v="SERVICIO"/>
    <s v="DISCONFORMIDAD CON ATENCIÓN DEL PERSONAL"/>
    <n v="0"/>
    <s v="SERVICIO DE DERECHO DE USO PERPETUO DE SEPULTURA "/>
    <s v="QUEJA"/>
    <s v="EL DÍA MIÉRCOLES 30 DE AGOSTO APROXIMADAMENTE A LAS 5:10 PM EL PERSONAL DE VIGILANCIA DE LA PUERTA PRINCIPAL DEL CEMENTERIO ESPERANZA ETERNA (JR. JOSÉ OLAYA 8000 SAN ANTONIO) NO NOS DEJÓ INGRESAR A LAS INSTALACIONES DEL CEMENTERIO INDICANDO QUE EL HORARIO DE ATENCIÓN ERA DE 8:30 A 5:00 PM, DEJÓ INGRESAR A MI HERMANA PORQUE LLEVABA LAS FLORES EN LA MANO Y LE SUPLICAMOS QUE DEJARA INGRESAR TAMBIÉN A MI MADRE QUE ES UNA PERSONA MAYOR DE 65 AÑOS Y ADEMÁS ES HIPERTENSA, SE NEGÓ Y LE RECLAMAMOS QUÉ EL HORARIO NO SE ENCUENTRA VISIBLE EN NINGÚN LADO DE LAS PUERTAS DE INGRESO Y EL PERSONAL DE VIGILANCIA NOS RESPONDIÓ LEVANTANDO LA VOZ DE FORMA MALCRIADA, INDIFERENTE, PREPOTENTE, OFUSCADO Y BURLANDOSE DESCARADAMENTE INDICÁNDONOS QUÉ NOS FUÉRAMOS DE AHÍ Y QUE REVISEMOS LA PÁGINA WEB QUÉ AHÍ ESTABA LA INDICACIÓN DEL HORARIO. LE PEDIMOS QUE NOS MUESTRE SU IDENTIFICACIÓN Y LO HIZO _x000a_BURLANDOSE Y GIRANDO DE FORMA INMEDIATA, Y NO PUDIMOS ANOTAR NI TOMAR NINGUNA FOTOGRAFÍA DE SUS DATOS, ESTÁ DENTRO DE NUESTRO DERECHO PEDIR SU IDENTIFICACIÓN Y NO LO HIZO. "/>
    <s v="IDENTIFICACIÓN Y SANCIÓN O DESPIDO AL PERSONAL "/>
    <x v="98"/>
    <s v="Una vez analizado su requerimiento y realizando las investigaciones pertinentes, le informamos que lamentamos el servicio prestado, le ofrecemos nuestras más sinceras disculpas se está procediendo a tomar las medidas correctivas. Así también se le recuerda que las normas dentro de camposanto se encuentran dentro del contrato firmado al momento de adquirir un espacio de sepultura , allí podrá visualizar todo lo requerido."/>
    <x v="8"/>
    <x v="0"/>
    <x v="0"/>
    <d v="2023-08-30T17:52:03"/>
    <n v="17"/>
  </r>
  <r>
    <s v="PERU"/>
    <x v="2"/>
    <s v="01-0000140"/>
    <x v="111"/>
    <x v="108"/>
    <s v="SERVICIO"/>
    <s v="DISCONFORMIDAD CON ATENCIÓN DEL PERSONAL"/>
    <n v="0"/>
    <s v="MALA ASESORÍA EN LAS GESTIONES (SOLICITAR DOCUMENTOS QUE REQUIEREN TRAMITES EN OTRAS ENTIDADES SIN LA DEBIDA ORIENTACIÓN, FIJAR  HORA Y LUGAR SIN CONSULTAR, ENTRE OTROS) _x000a_MALA ORGANIZACIÓN (SE CONTACTO AL MAESTRO DE CEREMONIA A ÚLTIMO MOMENTO, LO QUE DEVINO EN IMPROVISACIÓN EN EL DESARROLLO DEL ACTO PROTOCOLAR, CON 15 MINUTOS DE TIEMPO, LO CUAL CONSIDERAMOS EXTREMADAMENTE POCO TIEMPO)._x000a_INFORMACIÓN INADECUADA (NOS SOLICITAN DOS TESTIGOS PARA PRESENCIAR LA CREMACIÓN Y LUEGO SEÑALAN QUE NO ES ASÍ)_x000a_AMBIENTES INADECUADOS (SE INDICA UN ESPACIO PARA 20 PERSONAS, PRO EL AMBIENTE ES DE ACUERDO A SU AMBIENTACIÓN PARA NO MÁS DE 10 PERSONAS)_x000a_"/>
    <s v="RECLAMO"/>
    <s v="RECLAMO POR EL MAL SERVICIO, MALA ORGANIZACIÓN Y AMBIENTES INADECUADOS)"/>
    <s v="MEJORAMIENTO EN EL SERVICIO Y COMPENSACIÓN A LOS DEUDOS POR LA DISCONFORMIDAD Y MALESTAR OCASIONADO"/>
    <x v="99"/>
    <s v="Una vez analizado su requerimiento y realizando las investigaciones pertinentes, le informamos que lamentamos el servicio prestado, le ofrecemos nuestras más sinceras disculpas se está procediendo a tomar las medidas correctivas."/>
    <x v="3"/>
    <x v="0"/>
    <x v="0"/>
    <d v="2023-08-31T15:37:33"/>
    <n v="15"/>
  </r>
  <r>
    <s v="PERU"/>
    <x v="2"/>
    <s v="01-0000141"/>
    <x v="112"/>
    <x v="109"/>
    <s v="SERVICIO"/>
    <s v="DISCONFORMIDAD CON ATENCIÓN DEL PERSONAL"/>
    <n v="0"/>
    <s v="SOLICITUD DE MANTENIMIENTO POR FUERA DE LAPIDA E INGRESO DE CARPA DE 2X2 DENTRO DEL RANGO DE 30 MIN EN EL CAMPOSANTO "/>
    <s v="RECLAMO"/>
    <s v="NO PERMITEN QUE EL CLIENTE REALICE EL MANTENIMIENTO DE LA LAPIDA FUERA DEL CAMPOSANTO YA QUE ACÁ MISMO BRINDAN ESE SERVICIO DE PÉSIMA CALIDAD , DESDE LA ATENCIÓN HASTA EL SERVICIO QUE REALIZAN YA QUE TODO ES LUCRATIVO , SE QUISO TAMBIÉN INGRESAR UNA CARPA DE 2X2 LA CUAL ES ARMABLE Y NO NECESITA DE NINGÚN ANCLAJE PERO MENCIONAN QUE ESTA EN EL CONTRATO QUE TAMPOCO SE PUEDE INGRESAR Y SI QUEREMOS UTILIZAR DEBERÍA SER LA CARPA DEL CAMPOSANTO EL CUAL TIENE UN VALOR DE S/50 SOLES , SE SOLICITA SE BRINDE LA INFORMACIÓN SI HAY UN COMUNICADO DONDE MENCIONAN QUE YA NO SE PERMITE DICHOS INGRESOS Y/O SALIDA PARA MANTENIMIENTO Y NO CUENTAN A LA MANO CON DICHA INFORMACIÓN MENCIONANDO QUE TODO ESTA EN EL CONTRATO ."/>
    <s v="SOLICITUD DE MANTENIMIENTO POR FUERA DE LAPIDA E INGRESO DE CARPA DE 2X2 DENTRO DEL RANGO DE 30 MIN EN EL CAMPOSANTO "/>
    <x v="100"/>
    <s v="Una vez analizado su requerimiento y realizando las investigaciones pertinentes, le informamos que lamentamos el servicio prestado, le ofrecemos nuestras más sinceras disculpas se está procediendo a tomar las medidas correctivas. Sin embargo recuerde que las normas de camposanto prohíben el ingreso de artículos como carpas dentro de las instalaciones , dichas normas se encuentran adjuntas al contrato , contrato firmado , dando conformidad de estas normas."/>
    <x v="11"/>
    <x v="0"/>
    <x v="0"/>
    <d v="2023-09-03T12:54:24"/>
    <n v="12"/>
  </r>
  <r>
    <s v="PERU"/>
    <x v="4"/>
    <s v="01-0000142"/>
    <x v="113"/>
    <x v="110"/>
    <s v="SERVICIO"/>
    <s v="DISCONFORMIDAD CON ATENCIÓN DEL PERSONAL"/>
    <n v="0"/>
    <s v="SERVICIO DE SEPULTURA"/>
    <s v="QUEJA"/>
    <s v="SIENDO LAS 12HRS DEL DÍA 8 DE SEPTIEMBRE DEL 2023 RECIBÍ UNA LLAMADA DE UN AGENTE DE COBRANZA DEL GRUPO MUYA SAC, REFIRIENDO QUE SE HABÍA VENCIDO UNA CUOTA DEL SERVICIO DE SEPULTURA QUE SE TIENE A NOMBRE DEL BENEFICIARIO NICANOR GENARO ROMERO RIBBECK.; FIGURA NOMBRE DEL CONTRATO YESENIA RUBÍ LOZANO GONZALES._x000a_LA SRTA. QUIEN REALIZA LA LLAMADA SE IDENTIFICA CON EL NOMBRE DE GABRIELA, MÁS NO BRINDA SU APELLIDO;  SEÑALANDO QUE SI NO SE HACE EL PAGO ANTES DE QUE FINALICE EL DÍA SE RETIRARÁ LA LÁPIDA; HACER ÉNFASIS EN LA ACTITUD DÉSPOTA Y ALTANERA DEL PERSONAL._x000a_CONSIDERANDO QUE, EN EL CONTRATO NO SEÑALA EL RETIRO DE LA LÁPIDA POR UNA CUOTA VENCIDA; DEL MISMO MODO, SOLO HACE REFERENCIA A &quot;RESOLUCIÓN&quot; DEL CONTRATO CUANDO SE INCUMPLIESE EL PAGO DE 03 CUOTAS. ASÍ PUES, LA IDENTIFICADA COMO GABRIELA DE FORMA AMENAZANTE REALIZA EL COBRO DE UNA FORMA IRRESPETUOSA Y ABUSIVA."/>
    <s v="SOLICITO SE SANCIONE A LA ENTIDAD CON LO MÁXIMO ESTABLECIDO POR LEY, DADO QUE, REALIZA UNA FORMA MATONEZCA Y AGRESIVA AL MOMENTO DE REALIZAR EL COBRO."/>
    <x v="101"/>
    <s v="Una vez analizado su requerimiento y realizando las investigaciones pertinentes, le informamos que, dentro de las normas y condiciones del contrato firmado, se informa que, de existir algún incumplimiento dentro de las obligaciones contenidas en el contrato, es posible proceder con el retiro de lapida. De la misma manera dentro de las condiciones del contrato de informa que a partir del 3 mes de impago, es facultad nuestro proceder con la resolución del contrato.  Si es su deseo que nosotros dejemos de llamarlo para informar respecto a retraso en pagos y demás, puede hacer envió de una solicitud informando que no desea ningún tipo de información vía telefónica."/>
    <x v="12"/>
    <x v="0"/>
    <x v="0"/>
    <d v="2023-09-09T12:37:43"/>
    <n v="12"/>
  </r>
  <r>
    <s v="PERU"/>
    <x v="2"/>
    <s v="01-0000143"/>
    <x v="114"/>
    <x v="111"/>
    <s v="SERVICIO"/>
    <s v="DISCONFORMIDAD CON ATENCIÓN DEL PERSONAL"/>
    <n v="0"/>
    <s v="SERVICIO DE SEPULTURA"/>
    <s v="QUEJA"/>
    <s v="SIENDO LAS 1Y15  DEL DÍA 9 DE OCTUBRE DEL 2023 OBSERVAND QUE NO ES LA PRIMERA VEZ QUE LAS PERSNAS QUE CONSUMEN ALIMENTOS Y BEBIDAS EN ESTE CAMPSANTO Y NO HABIEND LEIDO LAS NORMAS DECOMISARON LOS PRODUCTOS Y ESTA BIEN SI EL PERSONAL FUESE UNA PERSONA ADECUADA EN EL CUAL NOS DIGAN CON MUCHO RESPETO QUE NO SE PUEDE HACER PERO NO ME PARECE LA FALTA DE RESPETO DE SU PERSONAL PARA CON LA FAMILIA HASTA INCLUS QUERIENDO LLEGAR A LS GOLPES E INSULTOS Y AMENAZAS QUERIENDO LLEVARLO AFUERA A GOLPEARLO MANIFIESTO MI INCOMODIDAD YA QUE AL IGUAL QUE COMO OFRECEN LOS SERVICIOS DE DICHO CAMPOSANTO AL IGUAL DEBE SER PARA TODO MOMENTO Y ENTIENDO QUE TODA PERSONA TIENE DERECHO AL TRABAJO PERO DEBEN SABER TRATAR AL CLIENTE A BRINDAR UNA CAPACITACION PARA BUEN TRATO ADJUNTO NOMBRES DE LOS FALTANTES_x000a__x000a_POSDATA: PEDIMS NOMBRES PERO LASTIMSAMNTE NO SOS QUIEREN DAR LOS NOMBRES DEL PERSONAL DE SECRETARIA_x000a_"/>
    <s v="SOLICITO SE CONTRATE ALGUNA PERSONA CAPACITADA PARA PODER TRATAR DE FORMA RESPETUOSA A LAS PERSONAS, Y NO DE UNA FORMA MATONEZCA Y AGRESIVA"/>
    <x v="102"/>
    <s v="Se informa que dentro de las normas de camposanto firmadas por el cliente , se informa de la prohibición de ingreso de alimentos."/>
    <x v="12"/>
    <x v="0"/>
    <x v="0"/>
    <d v="2023-09-09T15:25:37"/>
    <n v="15"/>
  </r>
  <r>
    <s v="PERU"/>
    <x v="4"/>
    <s v="01-0000144"/>
    <x v="115"/>
    <x v="112"/>
    <s v="SERVICIO"/>
    <s v="DISCONFORMIDAD CON ATENCIÓN DEL PERSONAL"/>
    <n v="0"/>
    <s v="COMPRA DE NICHO Y SERVICIOS FUNERARIOS"/>
    <s v="QUEJA"/>
    <s v="MALA ATENCIÓN DEL PERSONAL EN OFICINA, A PESAR DE ESTAR DISCAPACITA PARA CAMINAR (CON MULETAS), PIDEN LA PRESENCIA FÍSICA PARA LOS TRAMITES, PARA ENGANCHARNOS SON MUY AMABLES, PERO MUY DESCORTECES PARA ABSOLVER NUESTRAS DUDAS, Y PODER MEJORAR O RESCINDIR EL CONTRATO. DISCONFORME CON EL SERVICIO CONTRATADO Y LA ATENCIÓN DEL PERSONAL. LA ADMINISTRADORA, TIENE UN HORARIO DE ATENCIÓN, NO ES CAPAZ DE EXPLICAR A MANERAS LO QUE TENEMOS O NO DERECHO SEGÚN NUESTRO CONTRATO, NO DA SOLUCIÓN A LO CUESTIONADO, TODAS LAS RESPUESTA SON NO ES POSIBLE, ES LO QUE HA CONTRATADO, Y QUE SE ME RESPONDERA EN 30 DIAS COMO MAXIMO, TAMPOCO HAY EL CUADERNO DE RECLAMACIONES FISICO, QUE SOLO ES VIRTUAL, QUE ES LO QUE INDECOPI EXIGE. MUY DISCONFORME Y ARREPENTIDA DE HABER CONTRATADO SUS SERVICIOS. QUE NO TIENEN NADA QUE VER CON TRAMITES EXTERNOS, QUE ESO LO SOLUCIONE POR MI CUENTA. EL SERVICIO FUNERARIO DEBERIA ESPECIFICAR LAS CARACTERISTICAS DE LO QUE SE NOS VA DAR, ES MUY SIMPLE, Y EL CAMBIAR EN LA FUNERARIA NO SALE MAS CARO, EN TOTAL GASTE SUS SERVICIOS MAS LO DE LAS FUNERARIA, Y SE ME COMPLICO MAS PORQUE NECESITO LAS BOLETAS PARA EL ESSALUD."/>
    <s v="DEBERIAN HACERSE CARGO DE LOS TRAMITES PARA EL ESSALUD , AFPS, ASEGURADORAS, ETC. YA QUE LOS GASOTOS LOS REALIZAMOS CON UDS. TENGO QUE REALIZAR TRAMITES CON LAS ASEGURADORAS Y LOS TIEMPOS PROPUESTOS DE ATENCIÓN A LOS MISMOS, SON EN DEMASIA. ASI MISMO, SI VAN A EXIGIR EL TRAMITE PERSONAL, DEBERIA SER MAS AMPLIO EL HORARIO DE ATENCIÓN AL PUBLICO, YA QE MUCHOS LABORAMOS EN HORARIO CORRIDO HASTA LAS 7 U 8 PM. ESTOY SOLICITANDO UNA CONSTANCIA DEL PAGO QUE SE HIZO POR EL SERVICIO FUNERARIO, ESPERO SEA ATENDIDO EN LA BREVEDAD POSIBLE."/>
    <x v="103"/>
    <s v="Una vez analizado su requerimiento y realizando las investigaciones pertinentes, le informamos que lamentamos el servicio prestado, le ofrecemos nuestras más sinceras disculpas se está procediendo a tomar las medidas correctivas. Sin embargo, es menester hacerle saber que los procedimientos de atención correspondientes a pagos, resoluciones, reactivaciones, etc., deberán ser realizados de manera presencial por el titular de contrato, nos encontramos implementando nuevos métodos de atención a fin de brindar mayores facilidades. Respecto a la constancia solicitada, se tiene registro de que se le informo vía llamada telefónica  que ya puede acercarse a nuestras instalaciones para realizar el pago y recoger dicha constancia."/>
    <x v="8"/>
    <x v="0"/>
    <x v="0"/>
    <d v="2023-09-13T12:08:52"/>
    <n v="12"/>
  </r>
  <r>
    <s v="PERU"/>
    <x v="2"/>
    <s v="01-0000145"/>
    <x v="116"/>
    <x v="113"/>
    <s v="SERVICIO"/>
    <s v="OTROS"/>
    <n v="0"/>
    <s v="FALTA UNO DE LOS FLOREROS DE LOS NICHOS QUE ADQUIRÍDOS, Y A LA FECHA NOO COLOCAN PESE A QUE SE PAGA POR MANTENIMIENTO"/>
    <s v="RECLAMO"/>
    <s v="FALTA UNO DE LOS FLOREROS DE LOS NICHOS QUE ADQUIRÍDOS, Y A LA FECHA NOO COLOCAN PESE A QUE SE PAGA POR MANTENIMIENTO. "/>
    <s v="SE COLOQUE EL FLORERO "/>
    <x v="104"/>
    <s v="Una vez analizado su requerimiento y realizando las investigaciones pertinentes, le informamos que lamentamos el servicio prestado, le ofrecemos nuestras más sinceras disculpas se está procediendo a tomar las medidas correctivas. Sin embargo, recuerde que, dentro de las consideraciones del contrato realizado, las lapidas cuentan con una garantía de un año. Lamentamos los inconvenientes tenidos, es así que de manera excepcional se reemplazará el florero faltante, siendo que la fecha de instalación estimada es el 28 de octubre."/>
    <x v="3"/>
    <x v="0"/>
    <x v="1"/>
    <d v="2023-09-17T10:26:49"/>
    <n v="10"/>
  </r>
  <r>
    <s v="PERU"/>
    <x v="2"/>
    <s v="01-0000147"/>
    <x v="117"/>
    <x v="114"/>
    <s v="SERVICIO"/>
    <s v="RESOLUCIÓN O MODIFICACIÓN DE CONTRATO"/>
    <n v="200"/>
    <s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
    <s v="RECLAMO"/>
    <s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
    <s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
    <x v="105"/>
    <s v="Una vez analizado su requerimiento y realizando las investigaciones pertinentes, le informamos que lamentamos el servicio prestado, le ofrecemos nuestras más sinceras disculpas se está procediendo a tomar las medidas correctivas. Sin embargo, recuerde que, dentro de las consideraciones del contrato realizado, las lapidas cuentan con una garantía de un año. Lamentamos los inconvenientes tenidos, es así que de manera excepcional se reemplazará el florero faltante, siendo que la fecha de instalación estimada es el 28 de octubre."/>
    <x v="13"/>
    <x v="0"/>
    <x v="4"/>
    <d v="2023-09-25T17:04:51"/>
    <n v="17"/>
  </r>
  <r>
    <s v="PERU"/>
    <x v="2"/>
    <s v="01-0000155"/>
    <x v="118"/>
    <x v="114"/>
    <s v="SERVICIO"/>
    <s v="OTROS"/>
    <n v="0"/>
    <s v="QUIERO RECLAMAR SOBRE LA PÉRDIDA DE LA LÁPIDA DE MI MADRE, EN MOMENTOS DE CONGOJA UNO NO PIENSA EN RECUPERAR LA LÁPIDA, SOLO EN EL SER QUE YA SE FUE. TRAS SU MUERTE, NO TUVE NINGUNA LLAMADA RESPECTO A LA DESAPARICIÓN DE ESTA, Y CUANDO PREGUNTAMOS CON MI PADRE, NO OBTUVIMOS RESPUESTA NI VOLVIMOS A SABER NUNCA MÁS DE LA LÁPIDA, CREO QUE POR ALGO NOS PIDEN LOS NÚMEROS TELEFÓNICOS Y CONSIDERO QUE NO DEBE SER SOLO PARA COBRAR, TAMBIÉN PARA MANTENERNOS INFORMADOS RESPECTO A DESAJUSTES O DESARREGLOS QUE PUEDA SURGIR DENTRO DE LAS TUMBAS, NICHOS U OTROS. USTEDES COMO INSTITUCIÓN COBRAN UNA GRAN CANTIDAD, EXIGIRÍA QUE SE MEJORE EL SERVICIO DE FORMA GENERAL A TODOS LOS QUE ADQUIRIMOS UN SERVICIO EN EL CAMPOSANTO, POR OTRO LADO, QUE HAYA CUIDADO HACIA LAS LÁPIDAS, BASTA YA DE ROBOS, PÉRDIDAS, ROTURAS Y LÁPIDAS DESPINTADAS. SE PAGA POR UN SERVICIO QUE NO ES GRATUITO, ESPERO LO CONSIDEREN."/>
    <s v="QUEJA"/>
    <s v="QUIERO RECLAMAR SOBRE LA PÉRDIDA DE LA LÁPIDA DE MI MADRE, EN MOMENTOS DE CONGOJA UNO NO PIENSA EN RECUPERAR LA LÁPIDA, SOLO EN EL SER QUE YA SE FUE. TRAS SU MUERTE, NO TUVE NINGUNA LLAMADA RESPECTO A LA DESAPARICIÓN DE ESTA, Y CUANDO PREGUNTAMOS CON MI PADRE, NO OBTUVIMOS RESPUESTA NI VOLVIMOS A SABER NUNCA MÁS DE LA LÁPIDA, CREO QUE POR ALGO NOS PIDEN LOS NÚMEROS TELEFÓNICOS Y CONSIDERO QUE NO DEBE SER SOLO PARA COBRAR, TAMBIÉN PARA MANTENERNOS INFORMADOS RESPECTO A DESAJUSTES O DESARREGLOS QUE PUEDA SURGIR DENTRO DE LAS TUMBAS, NICHOS U OTROS. USTEDES COMO INSTITUCIÓN COBRAN UNA GRAN CANTIDAD, EXIGIRÍA QUE SE MEJORE EL SERVICIO DE FORMA GENERAL A TODOS LOS QUE ADQUIRIMOS UN SERVICIO EN EL CAMPOSANTO, POR OTRO LADO, QUE HAYA CUIDADO HACIA LAS LÁPIDAS, BASTA YA DE ROBOS, PÉRDIDAS, ROTURAS Y LÁPIDAS DESPINTADAS. SE PAGA POR UN SERVICIO QUE NO ES GRATUITO, ESPERO LO CONSIDEREN."/>
    <s v="QUIERO RECLAMAR SOBRE LA PÉRDIDA DE LA LÁPIDA DE MI MADRE, EN MOMENTOS DE CONGOJA UNO NO PIENSA EN RECUPERAR LA LÁPIDA, SOLO EN EL SER QUE YA SE FUE. TRAS SU MUERTE, NO TUVE NINGUNA LLAMADA RESPECTO A LA DESAPARICIÓN DE ESTA, Y CUANDO PREGUNTAMOS CON MI PADRE, NO OBTUVIMOS RESPUESTA NI VOLVIMOS A SABER NUNCA MÁS DE LA LÁPIDA, CREO QUE POR ALGO NOS PIDEN LOS NÚMEROS TELEFÓNICOS Y CONSIDERO QUE NO DEBE SER SOLO PARA COBRAR, TAMBIÉN PARA MANTENERNOS INFORMADOS RESPECTO A DESAJUSTES O DESARREGLOS QUE PUEDA SURGIR DENTRO DE LAS TUMBAS, NICHOS U OTROS. USTEDES COMO INSTITUCIÓN COBRAN UNA GRAN CANTIDAD, EXIGIRÍA QUE SE MEJORE EL SERVICIO DE FORMA GENERAL A TODOS LOS QUE ADQUIRIMOS UN SERVICIO EN EL CAMPOSANTO, POR OTRO LADO, QUE HAYA CUIDADO HACIA LAS LÁPIDAS, BASTA YA DE ROBOS, PÉRDIDAS, ROTURAS Y LÁPIDAS DESPINTADAS. SE PAGA POR UN SERVICIO QUE NO ES GRATUITO, ESPERO LO CONSIDEREN."/>
    <x v="105"/>
    <s v="Una vez analizado su requerimiento y realizando las investigaciones pertinentes, le informamos que lamentamos el servicio prestado, le ofrecemos nuestras más sinceras disculpas se está procediendo a tomar las medidas correctivas. Sin embargo es menester recordar que dentro de las condiciones generales del contrato firmado por el titular , dentro del apartado numero 89 refiere: “Queda expresamente aclarado que las placas y lapidas que la empresa utiliza y/o ofrece a sus clientes cuentan con una garantía de 01 (Un) año computado desde la fecha en que es colocada (fecha del primer uso de la sepultura). La referida garantía se extiende únicamente a la calidad y mantenimiento de la lápida y no cubre los daños y/o afectaciones que sean consecuencia del actuar de terceros, provenientes de supuestos de caso fortuito y/o cualquier hecho externo o ajeno a la calidad o a su mantenimiento. Por lo tanto, LA PROMOTORA no es responsable de ningún daño o afectación a la placa y lapida que se derive de un hecho distinto a su calidad o mantenimiento, incluso si tal daño ocurriese dentro del periodo de garantía. LA PROMOTORA tampoco será responsable por la calidad y/o mantenimiento por periodos de tiempo superiores al señalado en este numeral.”"/>
    <x v="13"/>
    <x v="0"/>
    <x v="1"/>
    <d v="2023-09-25T17:16:35"/>
    <n v="17"/>
  </r>
  <r>
    <s v="PERU"/>
    <x v="1"/>
    <s v="01-0000156"/>
    <x v="119"/>
    <x v="115"/>
    <s v="SERVICIO"/>
    <s v="DISCONFORMIDAD CON ATENCIÓN DEL PERSONAL"/>
    <n v="0"/>
    <s v="SRS. GERENTES:_x000a_HACE UN TIEMPO FUI AL CEMENTERIO ESPERANZA ETERNA SECTOR MAUSOLEO “SR. DE HUANCA” C-01-04 DE LA FAMILIA CONTRERAS BUSTINZA A VER LOS TRABAJOS SOLICITADOS DE FIJAR LA ROTURA DE LA LÁPIDA QUE HACE MUCHOS AÑOS SE ENCUENTRA FRACCIONADA._x000a_MI SORPRESA FUE TAN GRANDE QUE QUEDÉ IMPACTADO POR EL PÉSIMO TRABAJO REALIZADO POR UN APRENDIZ  DE  ALBAÑIL QUE LA SRA. GLADIS ENCARGÓ(ADMINISTRADORA DEL CEMENTERIO);TOTALMENTE MAL HECHO SIN NINGÚN CRITERIO SIN CUADRAR LA PLACA LÁPIDA,DESIGUAL ES DECIR SE HA HECHO COMO SEA._x000a_POR TAL MOTIVO SE SERVIRÁN REMEDIAR O SUGERIR ALTERNATIVAS DE SOLUCIÓN CONSIDERANDO LA PARTE ECONÓMICA, PUES DA MAL ASPECTO AL CONJUNTO DE MAUSOLEOS._x000a_ATENTAMENTE Y _x000a_SIN OTRO PARTICULAR ESPERANDO SU RESPUESTA"/>
    <s v="QUEJA"/>
    <s v="INDICADO LÍNEAS ARRIBA "/>
    <s v="SOLUCIÓN AL PROBLEMA"/>
    <x v="106"/>
    <s v="Una vez analizado su requerimiento y realizando las investigaciones pertinentes, le informamos que lamentamos el servicio prestado, le ofrecemos nuestras más sinceras disculpas se está procediendo a tomar las medidas correctivas. Sin embargo, es menester hacerle saber que el servicio contratado por ustedes fue el de la compra de un mortero de concreto, mas no el cambio o reparación de la pieza de mármol, la que ya se encontraba con dicha grieta al momento de comprar el mortero de concreto, nuestro personal cumplió diligentemente con la colocación de dicho mortero evitando así un mayor deterioro de la placa de mármol."/>
    <x v="14"/>
    <x v="0"/>
    <x v="0"/>
    <d v="2023-09-29T18:22:55"/>
    <n v="18"/>
  </r>
  <r>
    <s v="PERU"/>
    <x v="2"/>
    <s v="01-0000157"/>
    <x v="120"/>
    <x v="116"/>
    <s v="PRODUCTO"/>
    <s v="OTROS"/>
    <n v="2.5"/>
    <s v="VENTA CONSECUTIVA DE LOS FLOREROS DE PVC EN LA TUMBA DE MIS FAMILIARES, ROBO DE LAS MISMAS PARA SU CONTINUA VENTA"/>
    <s v="RECLAMO"/>
    <s v="VENTA CONSECUTIVA DE LOS FLOREROS DE PVC EN LA TUMBA DE MIS FAMILIARES, ROBO DE LAS MISMAS PARA SU CONTINUA VENTA"/>
    <s v="CUIDADO DE LOS BIENES DENTRO DE LAS INSTALACIONES A CARGO DEL CAMPOSANTO"/>
    <x v="107"/>
    <s v="Una vez analizado su requerimiento y realizando las investigaciones pertinentes, le informamos que, como camposanto nos encontramos abiertos al público , siendo así que estamos expuestos a las posibles malas prácticas sociales de algunos clientes. El personal de seguridad realiza las rondas programadas en todo el camposanto, a fin de disminuir estos incidentes. Reforzaremos las rondas esperando eliminar estos hechos."/>
    <x v="7"/>
    <x v="0"/>
    <x v="1"/>
    <d v="2023-10-07T11:04:04"/>
    <n v="11"/>
  </r>
  <r>
    <s v="PERU"/>
    <x v="3"/>
    <s v="01-0000158"/>
    <x v="121"/>
    <x v="117"/>
    <s v="PRODUCTO"/>
    <s v="OTROS"/>
    <n v="2500"/>
    <s v="1.- LA EMPRESA SE NIEGA A OTORGAR EL LIBRO DE RECLAMACIONES FISICO, ALEGANDO QUE SOLO DEBE SER VIRTUAL._x000a_2.-QUE HABIENDO SOLICITADO POR REITERADAS OPORTUNIDADES EL EXTORNO DE LOS PAGOS POR UN PRODUCTO QUE NUNCA RECIBI O SERVICIO QUE NUCA ME DUIERON, Y EN UN CONTEXTO DE PANDEMIA ME VI EN LA NECESIDAD DE SOLICITAR  EL EXTORNO Y LA IMPOSIBILIDAD DE PAGAR LAS CUOTAS CON MORAS INCLUIDAS, EN FECHA 04 12 2021 PUDE TENER ACCESO AL LIBRO DE RECLAMACIONES PARA QUE POR ESTE MEDIO PUEDAN DAR UNA SOLUCION JUSTA Y LEGAL A MI SOLICITUD YA QUE TAMBIEN ME VI OBLIGADO A VIAJAR POR SALUD Y TRABAJO FAMILIAR, SOLICITUD QUE NUNCA TUVE  RESPUESTA , HABIENDO UN SILENCIO ADMINISTRATIVO , AL CONTRARIO SEGUI RECIBIENDO LLAMADAS PARA QUE PAGUE Y AMENAZAS. HASTA EL MOMENTO DE MI SOLICITUD. EN CONSECUENCIA ME VEO CON LA SORPRESA QUE A LA FECHA &quot;UNILATERALMENTE&quot; LA EMPRESA SIN CONSIDERAR MI SITUACION Y CON CONOCIMIENTO DETALLADO RESOLVIO EL CONTRATO SIN REALIZAR EL EXTORNO DE MI DINERO POR LA INICIAL, MESUALIDAD Y MORAS COBRADAS, ADEMAS QUE NO RECIBI NINGUN BIEN , SERVICIO, PRODUCTO EN CORRESPONDENCIA AL CONTRATO. POR LO TANTO SOLICITO UNA SOLUCION JUSTAA ESTE CASO."/>
    <s v="RECLAMO"/>
    <s v="NO RECIBI NINGUN PRODUCTO O SERVICO POR LOS PAGOS REALIZADOS"/>
    <s v="EXTORNO DE LA TOTALIDAD DE LO INVERTIDO O RECONSIDERACION DEL CONTRATO REALIZADO."/>
    <x v="108"/>
    <s v="Una vez analizado su requerimiento y realizando las investigaciones pertinentes, le informamos que lamentamos el servicio prestado, le ofrecemos nuestras más sinceras disculpas se está procediendo a tomar las medidas correctivas. Sin embargo, es menester hacerle saber que tras la evaluación de su caso y tomando en consideración su confianza con nosotros, le brindamos la posibilidad de reactivar su contrato para lo cual se adjunta la liquidación de pago que deberá realizar para proceder con lo mencionado. De estar de acuerdo con las condiciones, favor de realizar el pago en las siguientes cuentas: • BCP :3552479418082 • BBVA :0011-0967-01-00005237 • SCOTIABANK :000-0828725 • CCI BCP :002-355002479418082-68 • CCI BBVA :011-967-000100005237-71 • CCI SCOTIABANK :00905600000082872532  Adjuntar los comprobantes del pago realizado y comunicarse con nosotros a través de la central telefónica 016449366 y/o oficina de atención al cliente. De no estar de acuerdo con lo expuesto puede acercarse a la oficina de atención al cliente para brindar otra alternativa. Agradecemos la confianza depositada en nosotros y quedamos a su disposición para cualquier consulta en nuestra Central de Atención al Cliente: 01- 6449366."/>
    <x v="11"/>
    <x v="0"/>
    <x v="1"/>
    <d v="2023-10-23T12:12:37"/>
    <n v="12"/>
  </r>
  <r>
    <s v="PERU"/>
    <x v="2"/>
    <s v="01-0000159"/>
    <x v="122"/>
    <x v="118"/>
    <s v="PRODUCTO"/>
    <s v="DISCONFORMIDAD CON ATENCIÓN DEL PERSONAL"/>
    <m/>
    <s v="RECLAMO POR HURTO"/>
    <s v="QUEJA"/>
    <s v="HICIMOS PREPARAR UN PORTAFLORERO AL MOMENTO DE CABAR EL ESPACIO DESAPARECIO EL PORTAFLORERO Y PREGUNTANDO AL PERSONAL ME DIJERON QUE LO GUARDAN HASTA QUE BENGAN EL FAMILIAR ARECLAMAR NOS ACERCAMOS ALA OFICINA  NOS NEGARON ALUCIENDO QUE NO CUENTAN CON ALMACEN NI TAMPOCO QUIEREN DARNOS LA RAZON QUIEN CABO LA TUMBA AL MENOS DEBEN DARNOS UNA RAZON Y NO NEGARNOS DEL TODO, LA SEÑORITA GUADALUPE CHANCA PEÑA SE NIEGA DARNOS EL INFORME NI EL NOMBRE DE QUIEN ES EL PERSONAL QUE ESE DIA CABO LA TUMBA COMO ADMINISTRADORA NO SABE EXPLICAR COMO PASARON LAS COSAS AL CONTRARIO SE NIEGA A DARNOS UNA SOLUCION ME SUPONGO QUE ESTE CEMENTERIO ES DE CONFIANZA Y DEL BUEN TRATO AL CLIENTE Y NO TRATARNOS COMO SI NO  FUERAMOS CLIENTES, ESPERO MUY PRONTO LA RESPUESTA A ESTE RECLAMO GRACIAS."/>
    <s v="PERDIDA DE PORTA FLORERO"/>
    <x v="109"/>
    <s v="Una vez analizado su requerimiento y realizando las investigaciones pertinentes, le informamos que, como camposanto nos encontramos abiertos al público , siendo así que estamos expuestos a las posibles malas prácticas sociales de algunos clientes. El personal de seguridad realiza las rondas programadas en todo el camposanto, a fin de disminuir estos incidentes. Reforzaremos las rondas esperando eliminar estos hechos.  Del mismo modo es menester informarle que dichos porta floreros de concreto  no están permitidos dentro del camposanto , de haberse extraviado su florero de PVC , puede acercarse a entregarle uno de manera gratuita ."/>
    <x v="8"/>
    <x v="0"/>
    <x v="0"/>
    <d v="2023-10-26T10:53:26"/>
    <n v="10"/>
  </r>
  <r>
    <s v="PERU"/>
    <x v="5"/>
    <s v="01-0000160"/>
    <x v="123"/>
    <x v="119"/>
    <s v="PRODUCTO"/>
    <s v="RESOLUCIÓN O MODIFICACIÓN DE CONTRATO"/>
    <m/>
    <s v="ANULACIÓN DE CONTRATO POR SUPUESTO INCUMPLIMIENTO AL PLAZO DE PAGO AL ESPACIO DE SEPULTURA."/>
    <s v="RECLAMO"/>
    <s v="ME ENCUENTRO DISCONFORME DEBIDO A LA ANULACIÓN DE MI CONTRATO, EL CUAL LLEVO PAGANDO MÁS DE DOS AÑOS; SIENDO QUE, AL TENER CUOTAS VENCIDAS, EL CUAL ME ENCONTRABA DISPUESTO A PAGAR, SE ME NOTIFICÓ NOTARIALMENTE UN 18 DE AGOSTO, DÁNDOME UN PLAZO DE PAGO DE 15 DÍAS CALENDARIO (CONCLUYENDO EL 02 DE SEPTIEMBRE). ME APERSONÉ EL 30 DE AGOSTO A UN AGENTE A CANCELAR EL MONTO DE TRES MESES VENCIDOS, Y ME DAN RESPUESTA DE QUE ME BLOQUEARON LA OPCIÓN DE PAGO. POSTERIOR A ELLO, ME APERSONÉ A LAS OFICINAS DE ESPERANZA ETERNA DE CAÑETE, AL CONVERSAR CON LA SECRETARIA ME DIÓ LA MISMA RESPUESTA DE BLOQUEO DE PAGO, Y QUE ME ANULARON EL CONTRATO POR SUPUESTO INCUMPLIMIENTO EN LA FECHA DE PAGO. SIENDO QUE DESDE TAL FECHA EL DÍA FINAL DE PLAZO SE CUMPLÍA EL 02 DE SEPTIEMBRE. NO RESPETANDO ASÍ MIS DERECHOS._x000a_ANTE LA TARDÍA RESPUESTA, MEDIANTE EL PRESENTE MEDIO (LIBRO DE RECLAMACIONES), SE DEBE A QUE NO TENÍA EL SUFICIENTE ASESORIAMIENGO DE CÓMO PODER APELAR A LA NEGATIVA RESPUESTA._x000a_APELO DE TAL FORMA, ASEGURANDO MI APERSONAMIENTO ANTE DICHA SITUACIÓN, EN ESPERA DE UN DEBIDO PROCESO A MI CASO; DE TODO LO CONTRARIO, LLEVANDO MI RECLAMO A LAS OFICINAS DE INDECOPI._x000a_CON TODO LO MENCIONADO, AGRADEZCO SU ATENCIÓN, Y ESPERO PRONTAMENTE SU RESPUESTA."/>
    <s v="SOLICITO SE ME RESTABLEZCA MI OPCIÓN DE PAGO Y CONTINUIDAD EN EL CONTRATO, YA QUE HE CUMPLIDO CON APERSONARME DENTRO DEL PLAZO REQUERIDO; ENCONTRÁNDOME EN UN INJUSTICIA AL HABÉRSEME ANULADO EL CONTRATO SIN CUMPLIR EL PLAZO RESPECTIVO MENCIONADO EN MI NOTIFICACIÓN NOTARIAL."/>
    <x v="110"/>
    <s v="Una vez analizado su requerimiento y realizando las investigaciones pertinentes, le informamos que lamentamos el servicio prestado, le ofrecemos nuestras más sinceras disculpas se está procediendo a tomar las medidas correctivas. A fin de poder entregar una nueva respuesta a su caso , es necesario que presente nuevamente un solicitud de reactivación de contrato a través de las oficinas de atención al cliente. Es a través de esa vía que su caso podrá ser evaluado y brindaremos las mejores alternativas a su circunstancia."/>
    <x v="8"/>
    <x v="0"/>
    <x v="4"/>
    <d v="2023-10-26T14:55:58"/>
    <n v="14"/>
  </r>
  <r>
    <s v="PERU"/>
    <x v="2"/>
    <s v="01-0000161"/>
    <x v="124"/>
    <x v="120"/>
    <s v="SERVICIO"/>
    <s v="OTROS"/>
    <n v="1500"/>
    <s v="EL DÍA DE HOY ES EL CUMPLEAÑOS DE MI SEÑORA ESPOSA FALLECIDA, POR LO QUE NOS ACERCAMOS, FAMILIARES Y AMIGOS, PARA PODER CELEBRAR SU CUMPLEAÑOS EN SU TUMBA, PERO LAMENTABLEMENTE LA EMPRESA CEMENTERIO TAPO SU LAPIDA Y TODO EL LUGAR CON TIERRA, SIENDO INACCESIBLE, EL RECLAMO VA A QUE NOS PERJUDICARON ECONÓMICAMENTE YA QUE TODO EL GASTO PARA LA CELEBRACIÓN EN SU TUMBA QUEDO EN EL VACÍO PORQUE NO SE PODÍA NI ESTAR EN SU TUMBA, AL REALIZAR EL RECLAMO EN LAS OFICINAS INDICAN QUE ES POR UN ENTIERRO, DEL CUAL NUNCA FUIMOS COMUNICADOS ANTICIPADAMENTE, NI SE NOS ADVIRTIÓ DÍAS ANTES PARA EVITAR ESTAS PERDIDAS, DE HABERLO SABIDO HUBIERAS ENTENDIDO Y EVITA EL GASTO EN LA CELEBRACIÓN, YA QUE TODOS MI FAMILIARES Y AMIGOS PASARON A RETIRARSE, PERJUDICANDO ECONÓMICAMENTE Y LA REPUTACIÓN DE LA FAMILIA EL CUAL EXIGIMOS QUE NOS REPARE"/>
    <s v="RECLAMO"/>
    <s v="POR LOS GASTOS DE MISA, FLORES, BOCADITOS, RESPONSO, ARREGLOS, CANTANTES CON GUITARRA Y OTROS"/>
    <s v="1500"/>
    <x v="111"/>
    <s v="Una vez analizado su requerimiento y realizando las investigaciones pertinentes, le informamos que lamentamos el servicio prestado, le ofrecemos nuestras más sinceras disculpas se está procediendo a tomar las medidas correctivas. Sin embargo, es menester hacerle saber que los procedimientos de sepelio no estipulan la comunicación a los usuarios colindantes del espacio en uso , como es bien sabido la muerte es un acontecimiento inesperado , es así que sucede de la coincidencia de dicho uso y el cumpleaños de su esposa. Sin embargo, por esta oportunidad podemos ofrecerle un responso en el espacio de familiar de manera gratuita , por favor acérquese a oficinas de atencion al cliente para la programación de dicho responso , el mismo que deberá ser programado dentro del año 2023 ."/>
    <x v="8"/>
    <x v="0"/>
    <x v="1"/>
    <d v="2023-10-29T11:18:35"/>
    <n v="11"/>
  </r>
  <r>
    <s v="PERU"/>
    <x v="2"/>
    <s v="01-0000162"/>
    <x v="125"/>
    <x v="121"/>
    <s v="SERVICIO"/>
    <s v="COMPROBANTE DE PAGO"/>
    <n v="0"/>
    <s v="MI MADRE SE ACERCÓ A RECOGER EL COMPROBANTE D CANCELACIÓN EN SEMANA INDICANDOLE QUE YO COMO TITULAR DEBO ACERCARME, HOY SÁBADO ME ACERQUÉ Y ME INDICAN QUE NO PUEDO FIRMAR PORQUE LA ENCARGADA DE FIRMAR UN DOCUMENTO NO TRABAJA SÁBADOS Y DOMINGOS. NO DEBERÍAN DAR MALA INFORMACIÓN O MEJORAR SUS PROCESOS PARA QUE UNA PERSONA SE QUEDE LOS FINES DE SEMANA O EL DÍA VIERNES DEJE TODO FIRMADO PARA EVITAR DEMORAS Y GASTOS EN MI PASAJE Y PÉRDIDA DE TIEMPO."/>
    <s v="RECLAMO"/>
    <s v="MI MADRE SE ACERCÓ A RECOGER EL COMPROBANTE D CANCELACIÓN EN SEMANA INDICANDOLE QUE YO COMO TITULAR DEBO ACERCARME, HOY SÁBADO ME ACERQUÉ Y ME INDICAN QUE NO PUEDO FIRMAR PORQUE LA ENCARGADA DE FIRMAR UN DOCUMENTO NO TRABAJA SÁBADOS Y DOMINGOS. NO DEBERÍAN DAR MALA INFORMACIÓN O MEJORAR SUS PROCESOS PARA QUE UNA PERSONA SE QUEDE LOS FINES DE SEMANA O EL DÍA VIERNES DEJE TODO FIRMADO PARA EVITAR DEMORAS Y GASTOS EN MI PASAJE Y PÉRDIDA DE TIEMPO."/>
    <s v="MEJORAR SUS PROCESOS Y RECONOCIMIENTO DE LOS TAXIS, YA QUE VENIMOS DESDE EL TAMBO - PARQUE INDUSTRIAL (S/40.00) 4 VIAJES IDA Y VUELTA EN LA SEMANA Y HOY."/>
    <x v="111"/>
    <s v="Una vez analizado su requerimiento y realizando las investigaciones pertinentes, le informamos que lamentamos el servicio prestado, le ofrecemos nuestras más sinceras disculpas se está procediendo a tomar las medidas correctivas. Sin embargo es menester informarle que las funciones del área administrativa no solo están dirigidas a la atencion de firma de comprobantes , se tomara en consideración la recomendación y evaluaremos mejoras dentro de nuestros procesos de atención , a través de nuestra página web."/>
    <x v="8"/>
    <x v="0"/>
    <x v="5"/>
    <d v="2023-10-29T15:49:32"/>
    <n v="15"/>
  </r>
  <r>
    <s v="PERU"/>
    <x v="2"/>
    <s v="01-0000163"/>
    <x v="126"/>
    <x v="122"/>
    <s v="PRODUCTO"/>
    <s v="OTROS"/>
    <m/>
    <s v="POR  COMPRAR LAPIDA DE SU INSTITUCION "/>
    <s v="RECLAMO"/>
    <s v="BUEN DÍA PARA REALIZAR EL RECLAMO, SOBRE LAPIDA DE UN FAMILIAR QUE SE ENCUENTRA EN LA SANTÍSIMA TRINIDAD DONDE FIGURA COMO PROPIETARIO MARCO CRUZ PAREDES, QUE HABIENDO VISITADO EN EL MES DE JULIO SE ENCONTRABA SU LAPIDA DE MI FAMILIAR Y A LA FECHA SE LE FUE A VISITAR ENCONTRADO LA SORPRESA QUE SE HABÍA RETIRADO POR MOTIVOS QUE SE ENCONTRABA ROTO, AHORA MI INCOMODAD ES UNO DEL COACCIONAR AL CAMBIO DE LAPIDAS SABIENDO QUE SE ENCONTRABA EN BUENAS CONDICIONES. POR LO DICHO QUE DEBE SER POR EL MANTENIMIENTO QUE REALIZAN SU PERSONAL PERJUDICANDO DE ESTA MANERA A LOS USUARIOS .POR OTRO LADO AL QUERER YO TRAER DE OTRO LUGAR MI LAPIDA ME IMPIDE  DICHA EMPRESA POR RAZONES QUE POLÍTICAS QUE CUANDO SE FIRMÓ EL CONTRATO NO TENÍA ESA CLÁUSULA QUE SU POSTERIORIDAD YA HABÍAMOS HECHO UN CAMBIO DE LAPIDA PERMITIÉNDONOS  INGRESARLOS PIDO QUE SE CUMPLA CONTRATOS Y QUE ALLÁ UN RESPETO PARA EL USUARIO , MÁS AÚN SI LA EMPRESA VIENE CAMBIANDO SUS POLÍTICAS PERJUDICANDO A LOS USUARIOS CONDICIONANDO A COMPRAR DE SU EMPRESA . A LA FECHA MI FAMILIAR NO SE ENCUENTRA CON UNA LÁPIDA QUE PUEDA IDENTIFICARSE. ATTE GISELA CRUZ "/>
    <s v="QUE PERMITA EL IINGRESO DE MI LAPIDA "/>
    <x v="112"/>
    <s v="Una vez analizado su requerimiento y realizando las investigaciones pertinentes, le informamos que lamentamos el servicio prestado, le ofrecemos nuestras más sinceras disculpas se está procediendo a tomar las medidas correctivas. Sine embargo es menester informar que el deterioro de una placa de mármol responde al paso del tiempo, ya que estos están expuestos a las condiciones climatológicas de la zona, teniendo un deterioro paulatino, por el cual no podemos responder. Así también debe saber que dentro de las normas del camposanto, normas que fueron firmadas por su persona dentro del contrato , se estipula que no se permite el ingreso de lapidas externas."/>
    <x v="7"/>
    <x v="0"/>
    <x v="1"/>
    <d v="2023-10-31T12:04:33"/>
    <n v="12"/>
  </r>
  <r>
    <s v="PERU"/>
    <x v="2"/>
    <s v="01-0000164"/>
    <x v="127"/>
    <x v="123"/>
    <s v="SERVICIO"/>
    <s v="OTROS"/>
    <n v="2000"/>
    <s v="HOY 01 DE NOVIEMBRE SIENDO LAS 9.33 AM RECURRÍ A INFORME DE ESPERANZA ETERNA MOTIVO QUE NO HALLE EL NICHO DE MI PADFRE CARLOS ARTURO OCHOA ROJAS PORQUE HABÍAN RETIRADO LA LAPIDA Y EL CÉSPED SE ENCONTRADO REMOVIDO ELLO QUE MI PADRE TIENE 05 MESES DE FALLECIDO Y ME OBLIGAN A PAGAR LOS DOS MESES DE DEUDA QUE EL SEGUNDO MES RECIÉN VENCIÓ EL 25 DE OCTUBRE. ME OBLIGARON A PAGAR PARA PONER EL MORTERO QUE DEBIERON PONER AL RETIRAR LA LAPIDA CONFORME EL REGLAMENTO. AMENAZARON QUE AL TERCER MES RETIRARIAN EL CUERPO. OBS. EL CESPED ESTA REMOVIDO AL DIA DE HOY SE TIENE TEMOR A QUE YA FUE RETIRADO EL CUERPO. INFORMARON EN INFORMES PAMELA CARO QUE LA LAPIDA FUE RETIRADA EL DIA DE AYER."/>
    <s v="RECLAMO"/>
    <s v="SOLICITO PONGAN EL MORTERO YA QUE NO SE SABE DONDE ESTA UBICADO MI PADRE TAN FRUSTRANTE Y ADEMÁS DE ELLO QUE SE REALICE PRUEBA DE ADN PARA VERIFICAR IDENTIDAD DE MI PADRE. Y NO ME AMENACEN INDICANDO Q RETIRARAN EL CUERPO ."/>
    <s v="SOLICITO PONGAN EL MORTERO Y ADEMÁS DE ELLO QUE SE REALICE PRUEBA DE ADN PARA VERIFICAR IDENTIDAD DE MI PADRE. Y NO ME AMENACEN INDICANDO Q RETIRARAN EL CUERPO ."/>
    <x v="113"/>
    <s v="Una vez analizado su requerimiento y realizando las investigaciones pertinentes, le informamos que lamentamos el servicio prestado, le ofrecemos nuestras más sinceras disculpas se está procediendo a tomar las medidas correctivas. Sin embargo, es menester hacerle saber que se colocó el mortero solicitado, así también le informamos que los procedimientos de exhumación , no pueden llevarse a cabo sin autorización de Diresa ,ente que solicita para ello autorización de los familiares directos o por orden judicial , como camposanto no podemos manipular de ninguna manera al beneficiario del espacio de cumplir con estos procedimientos."/>
    <x v="5"/>
    <x v="0"/>
    <x v="1"/>
    <d v="2023-11-01T09:43:48"/>
    <n v="9"/>
  </r>
  <r>
    <s v="PERU"/>
    <x v="2"/>
    <s v="01-0000165"/>
    <x v="128"/>
    <x v="124"/>
    <s v="SERVICIO"/>
    <s v="OTROS"/>
    <m/>
    <s v="RETIRO DE LAPIDA"/>
    <s v="QUEJA"/>
    <s v="ESTANDO UNA FECHA TAN IMPORTANTE, POR QUE SE RETIRA LA LAPIDA PUDIENDO ANTIPARNOS PARA PREVEER CONSIDERANDO UNA FALTA DE RESPETO A MI MENOR HIJA QUE ESTA DESCNASANDO."/>
    <s v="QUE  SE NOS ANTICIPE EL RETIRO PARA NO TENER INCOMODIDAD, EL MANTENIMIENTO DEBE SER CONSTANTE."/>
    <x v="114"/>
    <s v="Una vez analizado su requerimiento y realizando las investigaciones pertinentes, le informamos que lamentamos el servicio prestado, le ofrecemos nuestras más sinceras disculpas se está procediendo a tomar las medidas correctivas. Sin embargo, es menester hacerle saber que dentro de las condiciones del contrato se estipular que como camposanto nos encontramos facultados en retirar la lápida en caso de falta de pago. Así también le informamos que se están tomando las medidas apropiadas para reforzar el mantenimiento del espacio de sepultura de su familiar."/>
    <x v="5"/>
    <x v="0"/>
    <x v="1"/>
    <d v="2023-11-01T16:32:40"/>
    <n v="16"/>
  </r>
  <r>
    <s v="PERU"/>
    <x v="2"/>
    <s v="01-0000166"/>
    <x v="129"/>
    <x v="125"/>
    <s v="PRODUCTO"/>
    <s v="DISCONFORMIDAD CON ATENCIÓN DEL PERSONAL"/>
    <m/>
    <s v="TRATO DIFERENCIADO Y EXCLUSION DE RESPONSABILIDAD CONTRACTUAL._x000a_QUE, A LA FECHA DE LA PRESENTACIÓN DE ESTE RECLAMO NOS APERSONAMOS A FIN DE RECEPCIONAR UNA EXPLICACION RAZONABLE PARA EL RETIRO DE FLOREROS EMPOTRADOS PEGADOS CON SILICONA E IMAGEN DEL DIFUNTO COLOCADOS SOBRE SU LAPIDA, RECIBIENDO COMO ÚNICA EXPLICACIÓN:  &quot;QUE EN EL CONTRATO NO ESTA PERMITIDO Y QUE NO SE RESPONSABILIZAN SOBRE LAS COSAS QUE PUEDAN ADHERIR SOBRE LA LAPIDA&quot;; LO CUAL ES ENTENDIDO COMO MALTRATO AL CONSUMIDOR, DEBIDO A QUE SE PAGA  DE MANERA MENSUAL UN MANTENIMIENTO PARA EL CUIDADO Y QUE SIENDO UN CEMENTERIO PRIVADO, ES MAS CUSTODIADO POR EL PERSONAL DE SERVICIO; PERO NO SE PUEDE TENER UN TRATO DIFERENCIADO CON OTRAS LAPIDAS EN LAS CUALES NO RETIRAN SUS  IMAGENES NI SUS FLORES ARTIFICIALES, POR LO QUE TACITAMENTE ESTAN ACEPTANDO QUE SE INCLUYA EN LOS NICHOS Y LOS ESTAN CUSTODIANDO, ENTONCES SI PERMITEN EN UNOS NICHOS PERMANEZCAN CN TODOS SUS DETALLES DEBEN DE BRINDAR EL CUIDADO Y RESPETAR EL DOLOR DEL FAMILIAR  EN NO ALTERAR EL ESTADO EN EL QUE DEJA EL NICHO POR EL CUAL VIENE PAGNDO, POR LO QUE SE DEBE DE CAPACITAR AL PERSONAL DE SERVICIO EN QUE NO ALTEREN NI RETIREN LO QUE EL CONSUMIDOR DEJA SOBRE SU NICHO, POR QUE PARA ESO SE PAGA UN SERVICIO.  "/>
    <s v="RECLAMO"/>
    <s v="TRATO DIFERENCIADO Y EXCLUSION DE RESPONSABILIDAD CONTRACTUAL._x000a_QUE, A LA FECHA DE LA PRESENTACIÓN DE ESTE RECLAMO NOS APERSONAMOS A FIN DE RECEPCIONAR UNA EXPLICACION RAZONABLE PARA EL RETIRO DE FLOREROS EMPOTRADOS PEGADOS CON SILICONA E IMAGEN DEL DIFUNTO COLOCADOS SOBRE SU LAPIDA, RECIBIENDO COMO ÚNICA EXPLICACIÓN:  &quot;QUE EN EL CONTRATO NO ESTA PERMITIDO Y QUE NO SE RESPONSABILIZAN SOBRE LAS COSAS QUE PUEDAN ADHERIR SOBRE LA LAPIDA&quot;; LO CUAL ES ENTENDIDO COMO MALTRATO AL CONSUMIDOR, DEBIDO A QUE SE PAGA  DE MANERA MENSUAL UN MANTENIMIENTO PARA EL CUIDADO Y QUE SIENDO UN CEMENTERIO PRIVADO, ES MAS CUSTODIADO POR EL PERSONAL DE SERVICIO; PERO NO SE PUEDE TENER UN TRATO DIFERENCIADO CON OTRAS LAPIDAS EN LAS CUALES NO RETIRAN SUS  IMAGENES NI SUS FLORES ARTIFICIALES, POR LO QUE TACITAMENTE ESTAN ACEPTANDO QUE SE INCLUYA EN LOS NICHOS Y LOS ESTAN CUSTODIANDO, ENTONCES SI PERMITEN EN UNOS NICHOS PERMANEZCAN CN TODOS SUS DETALLES DEBEN DE BRINDAR EL CUIDADO Y RESPETAR EL DOLOR DEL FAMILIAR  EN NO ALTERAR EL ESTADO EN EL QUE DEJA EL NICHO POR EL CUAL VIENE PAGNDO, POR LO QUE SE DEBE DE CAPACITAR AL PERSONAL DE SERVICIO EN QUE NO ALTEREN NI RETIREN LO QUE EL CONSUMIDOR DEJA SOBRE SU NICHO, POR QUE PARA ESO SE PAGA UN SERVICIO.  "/>
    <s v="SI SE VA ASUMIR COMO EMPRESA QUE NO TIENEN NINGUNA RESPONSABILIDAD, ENTONCES EXIGIMOS EL RETIRO DE TODAS LAS FOTOS Y  FLORES ARTIFICIALES EN CADA UNO DE LOS NICHOS QUE ESTAN UBICADOS EN PABELLONES Y JARDINES."/>
    <x v="115"/>
    <s v="Una vez analizado su requerimiento y realizando las investigaciones pertinentes, le informamos que lamentamos el servicio prestado, le ofrecemos nuestras más sinceras disculpas se está procediendo a tomar las medidas correctivas. Sin embargo es menester informarle que contamos con una programación de retiro de fotografías y demás artículos ajenos a la empresa  de manera periódica , podemos asegurarle que no existe ningún trato diferenciado para todos nuestros clientes y como ya fue mencionado dentro de los trabajos de mantenimiento están contemplados los retiros de fotografías, etc."/>
    <x v="5"/>
    <x v="0"/>
    <x v="0"/>
    <d v="2023-11-02T12:18:57"/>
    <n v="12"/>
  </r>
  <r>
    <s v="PERU"/>
    <x v="2"/>
    <s v="01-0000167"/>
    <x v="130"/>
    <x v="126"/>
    <s v="PRODUCTO"/>
    <s v="OTROS"/>
    <m/>
    <s v="CONDICIONES DE CUIDADO DEL ESPACIO DE SEPULTURA"/>
    <s v="RECLAMO"/>
    <s v="ES LA SEGUNDA VEZ QUE RECLAMO POR LAS MALAS CONDICIONES DE CUIDADO EN QUE VEO QUE ESTÁ EL ESPACIO DE SEPULTURA QUE ESTOY ADQUIRIENDO, CON MUCHA PENA HE NOTADO QUE DURANTE TODO EL AÑO EL CÉSPED CASI NO EXISTE, Y EL POCO QUE SE PUEDE VER ESTÁ MALTRATADO DEBIDO A QUE EL ESPACIO VIENE SIENDO USADO COMO VÍA DE TRÁNSITO DE PERSONAS, LO CUAL ES UNA ABSOLUTA FALTA DE RESPETO A LA MEMORIA DE MIS FAMILIARES. CUANDO DECIDÍ ADQUIRIR EL ESPACIO DE SEPULTURA ME OFRECIERON UNA ATENCIÓN ADECUADA PARA LOS DÍAS DIFÍCILES EN QUE SE PIERDE UN FAMILIAR Y UN ESPACIO DE SEPULTURA CON LOS SERVICIOS DE CUIDADOS ADECUADOS, CON EL PRIMER SERVICIO, EN LAS DOS OPORTUNIDADES QUE LOS HE REQUERIDO, ME HAN BRINDADO LA PEOR ATENCIÓN QUE SE PUEDA BRINDAR, CON UNA TOTAL FALTA DE EMPATÍA DEL ADMINISTRADOR QUE ME ATENDIÓ, Y EN LA SEGUNDA VEO QUE NO HAN HECHO EL MENOR ESFUERZO POR SOLUCIONAR, YA QUE CON PENA SIGO VIENDO EL POCO CÉSPED QUE HAY, PISOTEADO POR PERSONAS QUE TRANSITAN CONTINUAMENTE POR EL LUGAR."/>
    <s v="SOLICITO QUE TOMEN LAS ACCIONES PERTINENTES PARA IMPEDIR QUE MI ESPACIO DE SEPULTURA NO SEA UTILIZADO COMO VÍA DE TRÁNSITO DE PERSONAS. DE PERSISTIR CON ELLO, REQUIERO QUE SE ME ASIGNE OTRO ESPACIO DE SEPULTURA, DE LA MISMA CALIDAD QUE ESTIPULA MI CONTRATO, CON EL RESULTANTE TRASLADO DE LOS RESTOS DE MIS FAMILIARES, YA QUE ES INSULTANTE QUE SU SEPULTURA ESTÉ EN LAS MALAS CONDICIONES EN LAS QUE SIEMPRE LAS ENCUENTRO Y MUCHO PEOR, QUE SEA UTILIZADO COMO VÍA DE TRÁNSITO."/>
    <x v="116"/>
    <s v="Una vez analizado su requerimiento y realizando las investigaciones pertinentes, le informamos que lamentamos el servicio prestado, le ofrecemos nuestras más sinceras disculpas se está procediendo a tomar las medidas correctivas. De acuerdo a la información entregada usted cuenta con un espacio de sepultura en la plataforma Santa rosa Con código 03-K-10-01 , se está programando un cambio de césped y abonamiento a fin de recuperar el césped."/>
    <x v="9"/>
    <x v="0"/>
    <x v="1"/>
    <d v="2023-11-07T21:31:00"/>
    <n v="21"/>
  </r>
  <r>
    <s v="PERU"/>
    <x v="2"/>
    <s v="01-0000168"/>
    <x v="131"/>
    <x v="127"/>
    <s v="SERVICIO"/>
    <s v="DISCONFORMIDAD CON ATENCIÓN DEL PERSONAL"/>
    <m/>
    <s v="RECLAMO POR LA FALTA DE COLOCACION DE LAPIDA"/>
    <s v="QUEJA"/>
    <s v="RECLAMO POR LA LAPIDA RETIRADA"/>
    <s v="PIDE QUE SE REALICE LA VERIFICACION DE CONTRATOS QUE SE ENCENTRAN AL DIA Y SE REPONGA DE INMEDIATO"/>
    <x v="117"/>
    <s v="Una vez analizado su requerimiento y realizando las investigaciones pertinentes, le informamos que lamentamos el servicio prestado, le ofrecemos nuestras más sinceras disculpas se está procediendo a tomar las medidas correctivas. Se procedió a actualizar la data de moras y se está reponiendo lapidas que ya se encuentren al día en sus pagos."/>
    <x v="11"/>
    <x v="0"/>
    <x v="0"/>
    <d v="2023-11-10T16:09:32"/>
    <n v="16"/>
  </r>
  <r>
    <s v="PERU"/>
    <x v="3"/>
    <s v="01-0000169"/>
    <x v="132"/>
    <x v="117"/>
    <s v="PRODUCTO"/>
    <s v="RESOLUCIÓN O MODIFICACIÓN DE CONTRATO"/>
    <m/>
    <s v="EN FECHA 16 DE NOV. DEL 2023, DESPUÉS DE HABER REALIZADO UN RECLAMO Y SOLICITUD DE EXTORNO O RENEGOCIACIÓN DE DEUDA, TUVE RESPUESTA DESPUÉS 15 DÍAS DONDE SE ME PRESENTA UNA ALTERNATIVA TOTALMENTE INJUSTA E IRRISORIA, YA QUE NO SE CONSIDERA LOS CAUSALES DE MI SOLICITUD, YA QUE TAMPOCO CONSIDERA EL ESTADODE EMERGENCIA A DECLARADO POR EL GOBIERNO POR PANDEMIA SE ME IMPOSIBILITO CONTINUAR CON LOS PAGOS, LA RESPUESTA EN MENCIÓN CONTRAVIENE A LO ESTIPULADO EN DICHO ESTADO DE EMERGENCIA A SU VEZ QUE INFRINGE LO ESTABLECIDO EN INDECOPI COMO ES EL PAGO DE UN PRODUCTO O SERVICIO QUE NUNCA RECIBI, EN TAL SENTIDO LA CARTA RESPUESTA DICE TEXTUALMENTE QUE DE &quot;NO ESTAR DE ACUERDO CON LAS CONDICIONES COMUNICARSE CON NOSOTROS ACERCÁNDOSE A LA OFICINA DE ATENCIÓN PARA BRINDAR OTRA ALTERNATIVA&quot;. ES ASÍ QUE ME APERSONE A LA OFICINA Y LAMENTABLEMENTE NUEVAMENTE NUNCA TUVE LA OPORTUNIDAD DE ENTREVISTARME CON LA ADMINISTRADORA POR QUE SEGÚN ME INDICA RUTH CUSIHUAMAN LA SRA. ROSMERY MONTESINOS ESTA DE VACACIONES. ESTO GENERA UNA PERDIDA DE TIEMPO EN MI TRABAJO, Y A SU VEZ AFECTA A MI ESTADO DE SALUD. POR LO QUE SOLICITO SE ATIENDA A LA BREVEDAD POSIBLE Y SE BRINDE UNA SALIDA JUSTA AL AMPARO DE LAS NORMAS Y DERECHOS DE CONSUMIDOR QUE ME ASISTEN."/>
    <s v="QUEJA"/>
    <s v="EN FECHA 16 DE NOV. DEL 2023, DESPUÉS DE HABER REALIZADO UN RECLAMO Y SOLICITUD DE EXTORNO O RENEGOCIACIÓN DE DEUDA, TUVE RESPUESTA DESPUÉS 15 DÍAS DONDE SE ME PRESENTA UNA ALTERNATIVA TOTALMENTE INJUSTA E IRRISORIA, YA QUE NO SE CONSIDERA LOS CAUSALES DE MI SOLICITUD, YA QUE TAMPOCO CONSIDERA EL ESTADODE EMERGENCIA A DECLARADO POR EL GOBIERNO POR PANDEMIA SE ME IMPOSIBILITO CONTINUAR CON LOS PAGOS, LA RESPUESTA EN MENCIÓN CONTRAVIENE A LO ESTIPULADO EN DICHO ESTADO DE EMERGENCIA A SU VEZ QUE INFRINGE LO ESTABLECIDO EN INDECOPI COMO ES EL PAGO DE UN PRODUCTO O SERVICIO QUE NUNCA RECIBI, EN TAL SENTIDO LA CARTA RESPUESTA DICE TEXTUALMENTE QUE DE &quot;NO ESTAR DE ACUERDO CON LAS CONDICIONES COMUNICARSE CON NOSOTROS ACERCÁNDOSE A LA OFICINA DE ATENCIÓN PARA BRINDAR OTRA ALTERNATIVA&quot;. ES ASÍ QUE ME APERSONE A LA OFICINA Y LAMENTABLEMENTE NUEVAMENTE NUNCA TUVE LA OPORTUNIDAD DE ENTREVISTARME CON LA ADMINISTRADORA POR QUE SEGÚN ME INDICA RUTH CUSIHUAMAN LA SRA. ROSMERY MONTESINOS ESTA DE VACACIONES. ESTO GENERA UNA PERDIDA DE TIEMPO EN MI TRABAJO, Y A SU VEZ AFECTA A MI ESTADO DE SALUD. POR LO QUE SOLICITO SE ATIENDA A LA BREVEDAD POSIBLE Y SE BRINDE UNA SALIDA JUSTA AL AMPARO DE LAS NORMAS Y DERECHOS DE CONSUMIDOR QUE ME ASISTEN."/>
    <s v="DAR UNA PRONTA SALIDA JUSTA CONSIDERANDO EL ESTADO DE EMERGENCIA Y LA NORMATIVIDAD DE ESE MOMENTO Y A SU VEZ QUE TAMPOCO HE RECIBIDO NINGUN SERVICO Y O PRODUCTO POR KOS PAGOS QUE SE REALIZAO, ASI COMO LA EXONERACION DE LAS MORAS QUE CONTRAVIENEN A LA SOLICITUD Y SUS CAUSALES, Y LA REPROGRAMACION DE LAS CUOTAS A PARTIR DEL MES EN CURSO YA QUE SE ME ES IMPOSIBLE PAGAR TODO DE UNA  SOLA VEZ"/>
    <x v="118"/>
    <s v="Una vez analizado su requerimiento y realizando las investigaciones pertinentes, le informamos que lamentamos el servicio prestado, le ofrecemos nuestras más sinceras disculpas se está procediendo a tomar las medidas correctivas. A fin de poder brindarle una atención más acertada, es necesario que se acerque a las oficinas de atención al cliente, y presentar una nueva solicitud a fin de reevaluar las condiciones en las que no se encuentra de acuerdo."/>
    <x v="3"/>
    <x v="0"/>
    <x v="4"/>
    <d v="2023-11-16T13:51:42"/>
    <n v="13"/>
  </r>
  <r>
    <s v="PERU"/>
    <x v="2"/>
    <s v="01-0000170"/>
    <x v="133"/>
    <x v="128"/>
    <s v="SERVICIO"/>
    <s v="COMPROBANTE DE PAGO"/>
    <n v="404"/>
    <s v="NO ME LLEGA EL COMPROBANTE DE PAGO  MI CORREO DESDE EL MOMENTO DE CONTRATO, ASÍ MISMO REQUIERO UN NÚMERO DE CEL PARA REALIZAR ALGUNAS CONSULTAS."/>
    <s v="RECLAMO"/>
    <s v="NO ME LLEGA EL COMPROBANTE DE PAGO  MI CORREO DESDE EL MOMENTO DE CONTRATO, ASÍ MISMO REQUIERO UN NÚMERO DE CEL PARA REALIZAR ALGUNAS CONSULTAS."/>
    <s v="QUE ME LLEGUE EL COMPROBANTE CADA VEZ REALIZO EL PAGO"/>
    <x v="119"/>
    <s v="A fin de validar sus datos correctos, por favor acérquese a las oficinas de atención al cliente a fin de actualizar todos sus datos y asegurar que le sean enviados sus comprobantes. Así también, comparto el número de contacto para sus consultas. *016449366"/>
    <x v="3"/>
    <x v="0"/>
    <x v="5"/>
    <d v="2023-11-16T16:55:55"/>
    <n v="16"/>
  </r>
  <r>
    <s v="PERU"/>
    <x v="2"/>
    <s v="01-0000171"/>
    <x v="134"/>
    <x v="129"/>
    <s v="SERVICIO"/>
    <s v="DISCONFORMIDAD CON ATENCIÓN DEL PERSONAL"/>
    <m/>
    <s v="TENIENDO LA PENA DE LA PERDIDA DE NUESTRA MADRE RECURRIMOS A USTEDES POR  EL SERVICIO ADQUIRIDO,PARA LO CUAL SE TRAJO EN EFECTIVO EL PAGO A REALIZAR PERO ENCONTRAMOS OBSTACULOS LO CUAL NOS PERJUDICO TOMAR EL HORARIO PACTADO DE LAS 2 PM PARA EL DIA LUNES 20 DEL PRESENTE  Y LA MENTAMOS EL MAL SERVICIO DE PARTE DE SU PERSONAL NO DANDONOS SOLUCION AL PROBLEMA NI IMFORMANDONOS LOS HORARIOS DISPONIBLES YO PREGUNTO? SI YO HAGO EFECTIVO EL PGGO VENGO Y ME DICEN QUE NO HAY HORARIO DISPONIBLE LO PASAN AL DIA SIGUIENTE CONSECUTIVAMENTE'_x000a_ES UNA FALTA DE RESPETO AL CLIENTE Y INSENCIBLES AL DOLOR POR ELLO DENUNCIO A LA EMPRRESA Y AL PERSONAL _x000a_LUCY TAPARA ESTO AMERITA UNA SANCION Y INDEMINISAR AL CLIENTE_x000a_"/>
    <s v="RECLAMO"/>
    <s v="NO ME LLEGA EL COMPROBANTE DE PAGO  MI CORREO DESDE EL MOMENTO DE CONTRATO, ASÍ MISMO REQUIERO UN NÚMERO DE CEL PARA REALIZAR ALGUNAS CONSULTAS."/>
    <s v="QUE ME LLEGUE EL COMPROBANTE CADA VEZ REALIZO EL PAGO"/>
    <x v="120"/>
    <s v="A fin de validar sus datos correctos, por favor acérquese a las oficinas de atención al cliente a fin de actualizar todos sus datos y asegurar que le sean enviados sus comprobantes. Así también, comparto el número de contacto para sus consultas. *016449366"/>
    <x v="7"/>
    <x v="0"/>
    <x v="0"/>
    <d v="2023-11-19T10:44:33"/>
    <n v="10"/>
  </r>
  <r>
    <s v="PERU"/>
    <x v="2"/>
    <s v="01-0000172"/>
    <x v="135"/>
    <x v="130"/>
    <s v="SERVICIO"/>
    <s v="OTROS"/>
    <m/>
    <s v="."/>
    <s v="QUEJA"/>
    <s v="HABIEND TRASCRRIDO CUATRO MESES DE LA MUERTE DE MI MADRE ...NO SE TENIE AUN LA LAPIDA..HABIENDOMOS ACERCADO PO0R MAS DE 5 OPORTUNIDADES..ME PARECE QUE NO TIENEN NINGUN INTERES DE CUMPLIR EL TRAO DE COLOCION PUES DIJERON QUE LO COLOCARIAN AL MES....COMO CUANDO TENIAN QUE COBRAR CUANDO NOS PASAMOS LA FECHA NOS COBRARN INTERESES Y AHORA COMO RESARCIRAN ESTE HECHO?"/>
    <s v="HABIEND TRASCRRIDO CUATRO MESES DE LA MUERTE DE MI MADRE ...NO SE TENIE AUN LA LAPIDA..HABIENDOMOS ACERCADO PO0R MAS DE 5 OPORTUNIDADES..ME PARECE QUE NO TIENEN NINGUN INTERES DE CUMPLIR EL TRAO DE COLOCION PUES DIJERON QUE LO COLOCARIAN AL MES....COMO CUANDO TENIAN QUE COBRAR CUANDO NOS PASAMOS LA FECHA NOS COBRARN INTERESES Y AHORA COMO RESARCIRAN ESTE HECHO?"/>
    <x v="121"/>
    <s v="Sin embargo, es menester hacerle saber que su lapida fue instalada, en el espacio de sepultura de su familiar. A razón de los inconvenientes generados, le ofrecemos de manera gratuita un mantenimiento de lapida cuando solicite."/>
    <x v="3"/>
    <x v="0"/>
    <x v="1"/>
    <d v="2023-11-20T14:30:29"/>
    <n v="14"/>
  </r>
  <r>
    <s v="PERU"/>
    <x v="2"/>
    <s v="01-0000173"/>
    <x v="136"/>
    <x v="131"/>
    <s v="SERVICIO"/>
    <s v="ESTADO DE CUENTA"/>
    <m/>
    <s v="HACER LOS CAMBIOS DE CORREO ELECTRONICOS"/>
    <s v="RECLAMO"/>
    <s v="HABIENDOME ACERCADO A LA OFICINA DEL CAMPOSANTO DE ESPERANZA ETERNA EL DA 27/11/2023 COMO SUB TITULAR A FIN DE SOLICITAR EL CAMBIO DE CORREO ELECTRONICO DEBIDO A QUE ESTA BLOQUEADO EL CORREO ANTERIOR ACTUALMENTE Y QUERIENDO ESTAR INFORMADA SOBRE EL ESTADO DE CUENTA QUE VENGO ABONANDO REQUIERO QUE SE MODIFIQUE MI CORREO ELECTRONICO QUE ESTA CONSIGNADO EN EL NOMBRE DE MI HERMANO QUE ES EL TITULAR"/>
    <s v="REALIZAR CAMBIO DE CORREO ELECTRONICO DEBIDO A QUE SE ENCUENTRA BLOQUEADO EL ANTERIOR QUE ESTA CONSIGNADO EN EL ANTERIOR CONTRATO SEGUN CODIGO 501971"/>
    <x v="122"/>
    <s v="Una vez analizado su requerimiento y realizando las investigaciones pertinentes, le informamos que lamentamos el servicio prestado, le ofrecemos nuestras más sinceras disculpas se está procediendo a tomar las medidas correctivas. Sin embargo, es menester hacerle saber que toda información correspondiente a estado de cuenta, cronograma de pagos, y demás, solo puede ser entregado al primer titular del contrato, le recomendamos ponerse en contacto con esta persona y que sea el quien le facilite la información requerida. Así también le informamos que, para realizar el cambio de la información, como correo , numero de celular , dirección  y demás información consignada dentro del contrato deberá acercarse el primer titular puesto que esta persona es la única autorizada para realizar dichos cambios."/>
    <x v="7"/>
    <x v="0"/>
    <x v="3"/>
    <d v="2023-11-27T10:55:09"/>
    <n v="10"/>
  </r>
  <r>
    <s v="PERU"/>
    <x v="2"/>
    <s v="01-0000174"/>
    <x v="137"/>
    <x v="132"/>
    <s v="SERVICIO"/>
    <s v="OTROS"/>
    <m/>
    <s v="OFRECERME LOS SERVICIOS. ES DE SU CONOCIMIENTO QUE ESTA PROHIBIDO TOMAR LOS DATOS DE UNA PERSONA SIN SU CONOCIMINTO, REINTEGRO QUE NO PROPORCIONE NINGÚN DATO A OTRO VENDEDOR "/>
    <s v="QUEJA"/>
    <s v="SRES. DEL CAMPOSANTO ESPERANZA ETERNA, EL DÍA DE AYER ME APERSONE AL CAMPOSANTO DONDE FUI ATENDIDO POR LA SRA. BEATRIZ ESTEBAN, DONDE ME PROPORCIONA OPCIONES PARA LA COMPRA EN PREVENCIÓN REALIZANDO UN RECORRIDO POR SU CAMPOSANTO. TOMANDO LA DECISIÓN DE COMPRA ENVÍE TODOS LOS REQUISITOS. POSTERIOR A ELLO ME LLAMA LA SRA. BEATRIZ INDICANDO QUE NO ME PUEDE ATENDER PORQUE YA OTRO VENDEDOR ME ESTÁ ATENDIENDO. A ESTO DEBO DECIR QUE JAMÁS ME APERSONE A OTRO VENDEDOR NI TAMPOCO NADIE SE HAN COMUNICADO CONMIGO PARA OFRECERME LOS SERVICIOS. ES DE SU CONOCIMIENTO QUE ESTA PROHIBIDO TOMAR LOS DATOS DE UNA PERSONA SIN SU CONOCIMINTO, REINTEGRO QUE NO PROPORCIONE NINGÚN DATO A OTRO VENDEDOR QUE NO SEA A LA SRA. BEATRIZ ESTEBAN. PRESENTO MI RECLAMO O QUEJA CON LA FINALIDAD QUE CAPACITEN A SUS VENDEDORES Y  MALESTAR A LOS CLIENTES PORQUE UNO DECIDE CON QUE VENDEDOR HACER EL TRATO.  A LA ESPERA DE LA RESPUESTA. FINALIDAD QUE CAPACITEN A SUS VENDEDORES Y  MALESTAR A LOS CLIENTES PORQUE UNO DECIDE CON QUE VENDEDOR HACER EL TRATO.  A LA ESPERA DE LA RESPUESTA. "/>
    <s v="FINALIDAD QUE CAPACITEN A SUS VENDEDORES Y  MALESTAR A LOS CLIENTES PORQUE UNO DECIDE CON QUE VENDEDOR HACER EL TRATO.  A LA ESPERA DE LA RESPUESTA. "/>
    <x v="123"/>
    <s v="Una vez analizado su requerimiento y realizando las investigaciones pertinentes, le informamos que lamentamos el servicio prestado, le ofrecemos nuestras más sinceras disculpas se está procediendo a tomar las medidas correctivas. Se están tomando las medidas correctivas necesarias de manera interna para evitar inconvenientes como este a futuro."/>
    <x v="6"/>
    <x v="0"/>
    <x v="0"/>
    <d v="2023-11-30T15:30:51"/>
    <n v="15"/>
  </r>
  <r>
    <s v="PERU"/>
    <x v="2"/>
    <s v="01-0000175"/>
    <x v="138"/>
    <x v="133"/>
    <s v="PRODUCTO"/>
    <s v="OTROS"/>
    <m/>
    <s v="INCOMODIDAD POR LA DEMORA DE COLOCACION DE LA LAPIDA Y ARREGLO DEL FLORERO DEL LADO DERECHO TANTO EL MARMOL Y LATA VOY RECLAMANDO HACA UN MES"/>
    <s v="RECLAMO"/>
    <s v="INCOMODIDAD POR LA DEMORA EN LA COLOCACION DE LA LAPIDA Y ARREGLO DEL FLORERO DEL LADO DERECHO TANTO EL MARMOL Y LA LATA, VOY RECLAMANDO  TODO UN MES, QUEDARON EN RALZARLO EL DIA 28 DE NOVIEMBRE Y HASTA AHO.RA NADA"/>
    <s v="PIDO POR SERVICIO QUE SE REALICE  URGENTE Y CUANTO ANTES LA COLOCACION DE LA LAPIDA Y LA REPARACON DEL FLORERO PUESTO QUE MI SEÑORA MADRE EL 22 DE DICIEMBRE CUMPLE UN AÑO ASI PODAMOS PONER SUS RESPECTIVAS FLORES Y NO QUEREMOS MAS INCOMODIDADES._x000a_ESPERO QUE MI PETICION SEA RESUELTO CUANTO ANTES POR SER DE JUSTICIA."/>
    <x v="124"/>
    <s v="Ya fue colocado el florero de lata en mención , lamentamos la demora , sin embargo como camposanto nos vemos expuestos a la idiosincrasia de nuestros visitantes , quienes no siempre comparten nuestros mismos valores , siendo algunas veces victimas del hurto de estos floreros. Se está reforzando nuestros procedimientos de seguridad a fin de reducir estos incidentes."/>
    <x v="3"/>
    <x v="0"/>
    <x v="6"/>
    <d v="2023-12-11T14:40:09"/>
    <n v="14"/>
  </r>
  <r>
    <s v="PERU"/>
    <x v="2"/>
    <s v="01-0000176"/>
    <x v="139"/>
    <x v="134"/>
    <s v="SERVICIO"/>
    <s v="DISCONFORMIDAD CON ATENCIÓN DEL PERSONAL"/>
    <m/>
    <s v="NO TIENEN LA SENSIBILIDAD NECESARIA PARA ESTE TIPO DE SITUACIONES, NO QUERÍAN ENTREGAR LOS RESTOS DE MI ABUELO A NADIE MÁS QUE LA TITULAR, ESTANDO ELLA EN UN ESTADO DE SHOCK POR EL ACONTECIMIENTO. INFLEXIBLES, FALTA DE EMPATÍA Y MANEJO PARA ESTAS SITUACIONES. NO DEBERÍAN TENER UN CEMENTERIO , SI_x000a_NO, UN BANCO. PÉSIMO SERVICIO"/>
    <s v="QUEJA"/>
    <s v="NO TIENEN LA SENSIBILIDAD NECESARIA PARA ESTE TIPO DE SITUACIONES, NO QUERÍAN ENTREGAR LOS RESTOS DE MI ABUELO A NADIE MÁS QUE LA TITULAR, ESTANDO ELLA EN UN ESTADO DE SHOCK POR EL ACONTECIMIENTO. INFLEXIBLES, FALTA DE EMPATÍA Y MANEJO PARA ESTAS SITUACIONES. NO DEBERÍAN TENER UN CEMENTERIO , SI_x000a_NO, UN BANCO. PÉSIMO SERVICIO"/>
    <s v="UNA COMPENSACIÓN POR EL DAÑO EMOCIONAL CAUSADO Y MODIFICACIÓN DE LAS REGLAS DE ESTE PÉSIMO PROCEDIMIENTO"/>
    <x v="125"/>
    <s v="Una vez analizado su requerimiento y realizando las investigaciones pertinentes, le informamos que lamentamos el servicio prestado, le ofrecemos nuestras más sinceras disculpas se está procediendo a tomar las medidas correctivas. Sin embargo, es menester informarle que nuestros procedimientos estipulan estrictamente que todo tramite debe ser realizado por el titular del contrato , esto se encuentra estipulado dentro del contrato firmado , siendo así que no podemos contravenir los enunciado en dicho contrato."/>
    <x v="11"/>
    <x v="0"/>
    <x v="0"/>
    <d v="2023-12-12T14:53:46"/>
    <n v="14"/>
  </r>
  <r>
    <s v="PERU"/>
    <x v="2"/>
    <s v="01-0000177"/>
    <x v="140"/>
    <x v="135"/>
    <s v="SERVICIO"/>
    <s v="OTROS"/>
    <n v="1400"/>
    <s v="EL MARTES 5 DE OCTUBRE ENTERRAMOS A MI MAMÁ Y LLOVIÓ, EL TOLDO NO SIRVIÓ DE NADA LOS DEUDOS, FAMILIARES Y AMIGOS TERMINAMOS MOJADOS POR EL TOLDO EN MAL ESTADO LLENO DE AGUJEROS Y NO NOS ASISTIERON DE NINGUNA MANERA. ME COBRARON 1400 SOLES PARA TEMAS DE TOLDO, SILLAS Y SERVICIO DE MÚSICA CON CANTANTE. NO HUBO CANTANTE EN LA MISA NI EL ENTIERRO. "/>
    <s v="RECLAMO"/>
    <s v="ME COBRARON 1400 SOLES POR CONCEPTO DE TOLDO, MISA CON MÚSICA Y CEREMONIA DE ENTIERRO ASÍ COMO EL USO DEL ESPACIO,  EL DÍA 05 DE OCTUBRE DEL 2023 ENTERRÉ A MI MAMÁ Y EL TOLDO ESTUVO LLENO DE AGUJEROS, LA LLUVIA PASÓ EL TOLDO Y MOJÓ A TODOS LOS DEUDOS, FAMILIARES Y AMIGOS. NO HUBO CANTANTE EN LA MISA, NADIE NOS ASISTIÓ DE NINGUNA MANERA."/>
    <s v="QUE ME DEVUELVAN EL DINERO COBRADO POR ESOS CONCEPTOS YA QUE NO NOS BRINDARON LO OFRECIDO FUE UN MALESTAR HORRIBLE EN MEDIO DEL DOLOR DE DESPEDIR A MI SEÑORA MADRE"/>
    <x v="126"/>
    <s v="Una vez analizado su requerimiento y realizando las investigaciones pertinentes, le informamos que lamentamos el servicio prestado, le ofrecemos nuestras más sinceras disculpas se está procediendo a tomar las medidas correctivas. Sin embargo, es menester informar que el pago realizado corresponde al derecho de inhumación, no fue un pago por concepto de misa o alquiler de toldo , sin embargo lamentamos los inconvenientes presentados ,como camposanto ecológico nos vemos expuestos a las inclemencias climatológicas"/>
    <x v="8"/>
    <x v="0"/>
    <x v="0"/>
    <d v="2023-12-15T19:06:05"/>
    <n v="19"/>
  </r>
  <r>
    <s v="PERU"/>
    <x v="4"/>
    <s v="01-0000179"/>
    <x v="141"/>
    <x v="136"/>
    <s v="PRODUCTO"/>
    <s v="OTROS"/>
    <m/>
    <s v="COMO CLIENTES DEL CAMPOSANTO DE LA CORONA DEL FRAILE DE HUANCAYO TENEMOS DOS FOSAS DE 4 ESPACIOS DE CADA UNO, LA DISCONFORMIDAD ES POR LA FOSA DE MI HIJA MIRIAM ZULMA SALAZAR IBARRA, QUE ESTÁ LLENO DE AGUA SOLICITAMOS EL CAMBIO DE LUGAR DE LAS FOSAS, YA QUE HACE UNAS SEMANA LA FAMILIA GÁLVEZ LANDA, QUE ESTÁ A LADO DE NUESTRAS COSAS HICIERON EL CAMBIO DE SU HIJO AÚN MAUSOLEO Y SE ENCONTRÓ QUE EL ATAÚD ESTABA LLENO DE AGUA Y TUVIERON QUE HACER VARIOS CAMBIOS, Y AL VER ESTO Y ESTAR EN LA MISMA SITUACIÓN SOLICITAMOS QUE NOS DEN LA PRONTA SOLUCIÓN, CUANDO VAMOS DE VISITA ENCONTRAMOS LAGUNAS ENCIMA DE LAS FOSAS COMO PANTANO, NI PARA SENTARSE ENTONCES CUANTO ANTES UNA COMUNICACIÓN Y SOLUCIÓN INMEDIATAMENTE. CASO CONTRARIO PRESENTARÉ MI DENUNCIA A INDECOPI "/>
    <s v="RECLAMO"/>
    <s v="PEDIDO DE CAMBIO DE FOSA "/>
    <s v="CAMBIO DE FOSA"/>
    <x v="127"/>
    <s v="Sin embargo, es menester informarle que como camposanto ecológico no encontramos expuestos a las inclemencias climatológicas como lo es la lluvia y a condiciones como el riego de áreas verdes. Como es bien sabido el agua producto de las lluvias o del riego termina siendo absorbido por el suelo, siendo así que una parte de esta puede humedecer de manera externa el sarcófago de sepultura, sin embargo, esta es de manera mínima. A razón de las fuertes lluvias de invierno es que puede haber una mayor humedad de la normal, sin embargo, el caso al que hace mención se trató de un traslado externo cuyo sarcófago fue retirado con anticipación durante la noche y a razón de la lluvia que se tuvo durante toda la noche se acumuló un agua en dicho sarcófago y espacio abierto. Estas son condiciones que escapan de nuestro control. Como camposanto hemos realizado la implementación de drenes que permitan la liberación del agua producto de las lluvias , sin embargo, como fue enunciado líneas arriba, como camposanto ecológico estamos sometidos a características climáticas que están fuera de nuestro control. Si desea un traslado de espacio de sepultura puede acercarse a oficina y así dar inicio a los tramites y pagos correspondientes. De nuestra parte no podemos realizar un traslado puesto que como ya fue expuesto, los espacios de sepultura no se encuentran en malas condiciones, tan solo son condiciones climáticas temporales las que tenemos ahora"/>
    <x v="12"/>
    <x v="0"/>
    <x v="6"/>
    <d v="2023-12-19T11:45:01"/>
    <n v="11"/>
  </r>
  <r>
    <s v="PERU"/>
    <x v="2"/>
    <s v="01-0000180"/>
    <x v="142"/>
    <x v="137"/>
    <s v="PRODUCTO"/>
    <s v="DISCONFORMIDAD CON ATENCIÓN DEL PERSONAL"/>
    <n v="0"/>
    <s v="NO ME QUIEREN RECEPCIONAR UNA SOLICITUD"/>
    <s v="QUEJA"/>
    <s v="AL PRESENTAR UNA SOLICITUD LA ENCARGADA LUCY TAPARA ME EXIGEN PRESENTAR UNA COPIA DE DNI, LO CUAL ME GENERA UN GASTO ADICIONAL AL PRESENTAR UNA SOLICITUD SIMPLE EN MESA DE PARTES .Y OTRO QUE ES INNECESARIO YA QUE LA SOLICITUD TIENE LOS DATOS NECESARIOS."/>
    <s v="NO DEBEN PONER MUCHAS TRABAS PARA PRESENTAR DOCUMENTOS"/>
    <x v="128"/>
    <s v="Una vez analizado su requerimiento y realizando las investigaciones pertinentes, le informamos que lamentamos el servicio prestado, le ofrecemos nuestras más sinceras disculpas se está procediendo a tomar las medidas correctivas. Sin embargo, es menester informarle que nuestros procedimientos estipulan estrictamente que para presentar una solicitud se requiere una copia de DNI , de no traerla consigo , nosotros podemos facilitarle sacar dicha copia."/>
    <x v="8"/>
    <x v="0"/>
    <x v="0"/>
    <d v="2024-01-03T16:58:36"/>
    <n v="16"/>
  </r>
  <r>
    <s v="PERU"/>
    <x v="2"/>
    <s v="01-0000181"/>
    <x v="143"/>
    <x v="138"/>
    <s v="SERVICIO"/>
    <s v="OTROS"/>
    <n v="0"/>
    <s v="EN VISTA DE QUE AL APERSONARME AL AREA ADQUERIDO D DICHO CONTRATO ME DI LA SORPRESA QUE TODO ESTAMOS JUNTOS CON LOS ESPACIOS COMUNES QUE ANTES DE LA ADQUISICION DE DICHO ESPACIO EL CONSEJERO ANTES DE FIRMAR EL CONTRATO ME INFORMO QUE DICA ZONA ERA EL EDEN I ERA PRIVADO  Y VIB Y ZONA M POR LA MISMA RAZON NOS ANIMAMOS ADQUERIR DICHO ESPACION Y ESTA MI QUEJA LO HAGO EN REPRESENTACION DE TODO LOS AFECTADOS PORQUE ACTUAMENTE ESTAMOS TODOS IGUALES Y NO SE ESTA RESPETANDO LO PROMOCIOANDO Y MENOS LOS COSTOS PORQUE CADA UNO DE NOSOTROS CONOCEMOS Y SAVEMSO CUANTO ES EL COSTO EN EL AREA O ESPACION COMUN QUE NOSOTROS ESCOGIMOS, PORQUE SE PAGO HASTA EL TRIPLE DEL COSTO COMUN DE TODO LO QUE SE VIENE HACIENDO, POR TANTO SOLICITAMOS QUE A L BREVEDAD DEL CASO VUELVE A SU ESTADO INICIAL CON LO QUE UD. CREE CUALQUIE MATERIAL SEA ARBOLES U OTRO MATERIAL QUE SE NOS SEPARE Y DIFRENCIA DE TODO LOS DEMAS , CASO CONTRARIO NOS ESTARA OBLIGANDO TOMAR MEDIDAS CORRECTIVAS ANTE LAS INSTANCIAS CORRESPONDIENTES TALES COMO FORMALIZAR UNA DENUNCIA A LA FISCALIA POR ESTAFA, DEVOLUCION DEL MONTO DE DINERO COBRADO LO QUE NO ESTARIA ACORDE A LO PACTADO Y FORMALIZADO EANTES DEL CONTRATO CON EL CONSEJERO QUIEN AHCE LA VENTA , PERIODISMO Y OTROAS INSTANCIAS."/>
    <s v="QUEJA"/>
    <s v="NECESITO SU ATENCION A LA BREVEDAD DEL CASO EXPUESTO EN LINEAS ARRIBA SOBRE LA QUEJA DE LA DISCONFORMIDAD DE MODIFICACION EN EL CAMPO SOBRE LOS ESPACIOS ADQUERIDO Y OTROS PARA EVITAR CUALQUIER MALESTAR ENTRE LOS POSESIONARIOS Y OTROS."/>
    <s v="COMUNCARME CON UNA PERSONA RESPONSABLE Y/O  ADMINSITRADOR O SOCIO DEL CAMPOS SANTO LA ESPERANZA  UBICADO EN EL CEMENTERIO ECOLOGICO LA ESPERANZA HUANCAYO, LLAMAR AL CEL. 964498981 . "/>
    <x v="129"/>
    <s v="Una vez analizado su requerimiento y realizando las investigaciones pertinentes, le informamos que lamentamos el servicio prestado, le ofrecemos nuestras más sinceras disculpas se está procediendo a tomar las medidas correctivas. Sin embargo, es menester informarle que dicho cerco ya fue colocado , se requerían realizar algunos trabajos internos ,es por ello del retiro temporal."/>
    <x v="8"/>
    <x v="0"/>
    <x v="6"/>
    <d v="2024-01-07T16:46:16"/>
    <n v="16"/>
  </r>
  <r>
    <s v="PERU"/>
    <x v="2"/>
    <s v="01-0000182"/>
    <x v="144"/>
    <x v="139"/>
    <s v="SERVICIO"/>
    <s v="OTROS"/>
    <n v="300"/>
    <s v="--"/>
    <s v="QUEJA"/>
    <s v="ES LA SEGUNDA VEZ QUE DESAPARECEN LOS DOS FLOREROS DEL MAUSOLEO DE LAS SEÑORAS : HILDA LUZMILA VARGAS - THELMA PALACIOS VARGAS. DEL MODULO &quot;SAGRADA FAMILIA &quot;P12"/>
    <s v="QUE REPONGAN LOS FLOREROS CERAMICOS BLANCOS DE 40CM DE ALTO , VALORIZADOS EN 150 SOLES CADA UNO "/>
    <x v="130"/>
    <s v="Una vez analizado su requerimiento y realizando las investigaciones pertinentes, le informamos que, como camposanto nos encontramos abiertos al público, siendo así que estamos expuestos a las posibles malas prácticas sociales de algunos clientes. Así también le recordamos que dentro de nuestras normas de camposanto , no podemos hacernos responsables por la pérdida de artículos que no pertenecen al formato de sepultura, nicho , cinerario o mausoleo . El personal de seguridad realiza las rondas programadas en todo el camposanto, a fin de disminuir estos incidentes. Reforzaremos las rondas esperando eliminar estos hechos."/>
    <x v="13"/>
    <x v="0"/>
    <x v="6"/>
    <d v="2024-01-08T14:43:34"/>
    <n v="14"/>
  </r>
  <r>
    <s v="PERU"/>
    <x v="2"/>
    <s v="01-0000183"/>
    <x v="145"/>
    <x v="56"/>
    <s v="PRODUCTO"/>
    <s v="OTROS"/>
    <n v="0"/>
    <s v="NICHO EXCLUSIVO ZONA EDEN ADQUIRIDO"/>
    <s v="RECLAMO"/>
    <s v="ALTERNACIÓN DE DISEÑO, ESPACIO Y USO DE BIEN ADQUIRIDO EN FORMA PRIVADA"/>
    <s v="CUMPLIMIENTO DE DISEÑO PRIVADO ADQUIRIDO"/>
    <x v="131"/>
    <s v="Una vez analizado su requerimiento y realizando las investigaciones pertinentes, le informamos que lamentamos el servicio prestado, le ofrecemos nuestras más sinceras disculpas se está procediendo a tomar las medidas correctivas. Sin embargo, es menester informarle que el diseño de dicha plataforma mantiene su forma , así como el cerco que separa la plataforma Sr de milagros y Edén."/>
    <x v="13"/>
    <x v="0"/>
    <x v="6"/>
    <d v="2024-01-14T12:13:40"/>
    <n v="12"/>
  </r>
  <r>
    <s v="PERU"/>
    <x v="2"/>
    <s v="01-0000184"/>
    <x v="146"/>
    <x v="56"/>
    <s v="SERVICIO"/>
    <s v="OTROS"/>
    <n v="0"/>
    <s v="NICHO EXCLUSIVO ZONA EDEN ADQUIRIDO"/>
    <s v="RECLAMO"/>
    <s v="NO ENTREGA DE LA COPIA DE RECLAMO POR PARTE DEL PERSONAL DE OFICINA DE ESPERANZA ETERNA DE SAN ANTONIO, PESE QUE EN SU PAGINA WEB TIENE LA OPCIÓN DE IMPRESIÓN, TENIENDO EN TODO MOMENTO LA NEGATIVA DE EFECTUAR LA ENTREGA DE LA COPIA CORRESPONDIENTE "/>
    <s v="SOLICITO:  A) LA ENTREGA INMEDIATA DE LA COPIA DEL RECLAMO REALIZADO POR EL USUARIO._x000a_B) EFECTUAR LAS MEDIDAS CORRECTIVAS AL PERSONAL DE LA OFICINA, POR NO CUMPLIMIENTO DE LA ENTREGA DE LA COPIA DEL RECLAMO REALIZADO POR EL USUARIO, ASÍ COMO CORREGIR LAS FORMAS DE MALTRATO AL USUARIO._x000a_C) RESARZIR LOS DAÑOS OCASIONADOS POR EL PERSONAL DE OFICINA POR EL MALTRATO Y LA NEGATIVIDAD OPORTUNA DE ENTREGA  LA COPIA DE RECLAMO AL USUARIO."/>
    <x v="132"/>
    <s v="Una vez analizado su requerimiento y realizando las investigaciones pertinentes, le informamos que lamentamos el servicio prestado, le ofrecemos nuestras más sinceras disculpas se está procediendo a tomar las medidas correctivas. Sin embargo, es menester informarle que usted completo el libro de reclamaciones virtual, es así que la copia de dicho reclamo es enviado a su correo electrónico previamente ingresado , sin embargo se tomaran las medidas correctivas a fin de evitar futuros inconvenientes."/>
    <x v="13"/>
    <x v="0"/>
    <x v="0"/>
    <d v="2024-01-14T12:36:31"/>
    <n v="12"/>
  </r>
  <r>
    <s v="PERU"/>
    <x v="5"/>
    <s v="01-0000185"/>
    <x v="147"/>
    <x v="140"/>
    <s v="SERVICIO"/>
    <s v="OTROS"/>
    <n v="0"/>
    <s v="INSTALACIÓN DE LÁPIDA NUEVA. SEGÚN EL OFICIO QUE ME ENVIAN CON FECHA 17/10/2023. SE COMPROMETEN A LA INSTACIÓN DE DICHA LÁPIDA EN UN PLAZO NO MAYOR A 45 DÍAS HÁBILES HAN PASADO MÁS DE 60 DÍAS Y NO HAN HECHO LA MENCIONADA INSTALACIÓN. AGRADECERÉ DAR SOLUCIÓN A LA BREVEDAD POSIBLE A ESTE PROBLEMA QUE HAN ORIGINADO USTEDES. SINO ME VERE EN LA NECESIDAD DE RECURRIR A OTRAS INSTANCIAS INDECOPI. "/>
    <s v="RECLAMO"/>
    <s v="INSTALACIÓN DE LÁPIDA NUEVA"/>
    <s v="INSTALACIÓN DE LÁPIDA NUEVA. AGRADECERÉ QUE ME COMUNIQUEN FECHA Y HORA QUE SE REALIZARÁ DICHA INSTALACIÓN YA QUE SU ACCIONAR ME HA CREADO MUCHA DESCONFIANZA. "/>
    <x v="133"/>
    <s v="Una vez analizado su requerimiento y realizando las investigaciones pertinentes, le informamos que lamentamos el servicio prestado, le ofrecemos nuestras más sinceras disculpas se está procediendo a tomar las medidas correctivas._x000a_Sin embargo, es menester hacerle saber que su lapida será instalada el sábado 10 de febrero, como es sabido la demora fue a razón de su solicitud de modificar el nombre de la familia que previamente había sido grabada._x000a_"/>
    <x v="11"/>
    <x v="0"/>
    <x v="0"/>
    <d v="2024-01-15T11:09:18"/>
    <n v="11"/>
  </r>
  <r>
    <s v="PERU"/>
    <x v="4"/>
    <s v="01-0000187"/>
    <x v="148"/>
    <x v="141"/>
    <s v="SERVICIO"/>
    <s v="OTROS"/>
    <n v="0"/>
    <s v="ATENCION DEFICIENTE FRENTE A LAS FALENCIAS DE LA.UBICACION DEL CEMENTERIO DE CORONA DEL.FRAILE, SABIENDO DE LOS ACCIDENTES METEOROLOGICOS QUE AHI SE SUSCITAN ( LLUVIAS TORRENCIALES Y/O SOL INTENSO )"/>
    <s v="RECLAMO"/>
    <s v="HE PEDIDO UN TOLDO PARA EL DIA MIERCOLES 17 DE ENERO DEL 2024 A LAS 10:30 AM, AL PRINCIPIO ME LO NEGARON ADUCIENDO FALTA DE PERSONAL, HE PROPUESTO LLEVAR MI PROPIO PERSONAL EN ARAS DE SOLUCIONAR EL PROBLEMA DE SU EMPRESA PERO DE IGUAL MANERA ME FUE NEGADO, CONTESTANDONOS JOCOSAMENTE QUE LLEVEMOS PARAGUAS, TODO POR MANDATO DE LA ADMINISTRACION. EVENTO QUE SE LLEVO ACABO TAMBIEN EL DIA DEL ENTIERRO, ADEMAS QUE HACEN FALSA PUBLICIDAD AL NO BRINDAR NINGUNO DE LOS SERVICIOS QUE PROMETEN, DEJANDO BIEN EN CLARO QUE TODO LO.PROMETIDO ES UN &quot;GANCHO&quot; PARA FIRMAR EL.CONTRATO. "/>
    <s v="CONTRATEN MAS PERSONAL CAPACITADO EN EL CEMENTERIO DE CORONA DEL.FRAILE, YA QUE UNA EMPRESA DE TAL ENVERGADURA DEJA MUCHO QUE DESEAR. MAYOR EFICIENCIA EN LA FORMA DE BRINDAR SERVICIOS A LOS USUARIOS, YA QUE NO NOS HACEN NINGUN FAVOR, TENGO.CONOCIMIENTO.QUE TODO SERVICIO SE PAGA. TAMBIEN MAYOR CAPACITACION PARA SU PERSONAL, EN ATENCION AL.CLIENTE Y EMPATIA CON LAS PERSONAS QUE HEMOS PERDIDO."/>
    <x v="133"/>
    <s v="Una vez analizado su requerimiento y realizando las investigaciones pertinentes, le informamos que lamentamos el servicio prestado, le ofrecemos nuestras más sinceras disculpas se está procediendo a tomar las medidas correctivas._x000a_Se procederá a reforzar la capacitación del personal a fin de no volver a presentar estos inconvenientes. _x000a_"/>
    <x v="12"/>
    <x v="0"/>
    <x v="0"/>
    <d v="2024-01-17T00:03:47"/>
    <n v="0"/>
  </r>
  <r>
    <s v="PERU"/>
    <x v="2"/>
    <s v="01-0000188"/>
    <x v="149"/>
    <x v="142"/>
    <s v="PRODUCTO"/>
    <s v="RESOLUCIÓN O MODIFICACIÓN DE CONTRATO"/>
    <n v="0"/>
    <s v="EL 15 DE ENERO REALICE MI PAGO DE 2 CUOTAS CORRESPONDIENTES AL MES DE NOVIEMBRE Y DICIEMBRE DEL 2023, EL MONTO QUE PAGUE FUE DE 803.03 SOLES CUYO MONTO FUE PAGADO CON CÓDIGO CLP Y HOY 19 DE ENERO ME LLEGO EL COMPROBANTE DE PAGO DE MENCIONADAS CUOTAS. PESE A ELLO EL  DÍA 18 DE ENERO ME LLEGO UN EMAIL DEL CAMPOSANTO ÁREA DE COBRANZAS, MENCIONANDO LA RESOLUCIÓN DE MI CONTRATO, SEGÚN EL CORREO MENCIONA QUE DEBO 3 CUOTAS Y SE INICIARA EL PROCESO DE RESOLUCIÓN. ME COMUNIQUE CON EL SUPERVISOR DENIS QUINTANILLA DE SEDE SAN ANTONIO Y ME MENCIONA QUE LAS CUOTAS ESTÁN REFLEJADAS COMO PAGADAS Y PESE A ELLO COMO ES POSIBLE QUE NO HALLA UNA VERIFICACIÓN DE LOS PAGOS QUE SE REALIZA ANTES DE ENVIAR LOS CORREOS Y MAS AUN MENCIONANDO QUE DEBO 3 CUOTAS. MENCIONAR QUE TENGO AL DÍA MIS COMPROBANTES DE PAGO ASÍ COMO MI ESTADO DE CUENTA HASTA LA FECHA."/>
    <s v="RECLAMO"/>
    <s v="EL 15 DE ENERO REALICE MI PAGO DE 2 CUOTAS CORRESPONDIENTES AL MES DE NOVIEMBRE Y DICIEMBRE DEL 2023, EL MONTO QUE PAGUE FUE DE 803.03 SOLES CUYO MONTO FUE PAGADO CON CÓDIGO CLP Y HOY 19 DE ENERO ME LLEGO EL COMPROBANTE DE PAGO DE MENCIONADAS CUOTAS. PESE A ELLO EL  DÍA 18 DE ENERO ME LLEGO UN EMAIL DEL CAMPOSANTO ÁREA DE COBRANZAS, MENCIONANDO LA RESOLUCIÓN DE MI CONTRATO, SEGÚN EL CORREO MENCIONA QUE DEBO 3 CUOTAS Y SE INICIARA EL PROCESO DE RESOLUCIÓN. ME COMUNIQUE CON EL SUPERVISOR DENIS QUINTANILLA DE SEDE SAN ANTONIO Y ME MENCIONA QUE LAS CUOTAS ESTÁN REFLEJADAS COMO PAGADAS Y PESE A ELLO COMO ES POSIBLE QUE NO HALLA UNA VERIFICACIÓN DE LOS PAGOS QUE SE REALIZA ANTES DE ENVIAR LOS CORREOS Y MAS AUN MENCIONANDO QUE DEBO 3 CUOTAS. MENCIONAR QUE TENGO AL DÍA MIS COMPROBANTES DE PAGO ASÍ COMO MI ESTADO DE CUENTA HASTA LA FECHA."/>
    <s v="QUE DEN COMO NO VALIDO EL CORREO ELECTRÓNICO DEL 18 DE ENERO CUYA MENCIÓN ES DE RESOLUCIÓN DE CONTRATO Y SE ME DE RESPUESTA A LA BREVEDAD POSIBLE, PUESTO QUE TENGO MIS COMPROBANTES DE PAGO AL DÍA HASTA LA FECHA."/>
    <x v="134"/>
    <s v="Una vez analizado su requerimiento y realizando las investigaciones pertinentes, le informamos que lamentamos el servicio prestado, le ofrecemos nuestras más sinceras disculpas se está procediendo a tomar las medidas correctivas._x000a_Es menester informarle que los correos de información respecto a demoras en pago y demás se realizan con antelación, sin embargo al haber realizado el pago antes de que venciera su tercera cuota en efecto , el correo precedente queda sin efecto._x000a_"/>
    <x v="11"/>
    <x v="0"/>
    <x v="4"/>
    <d v="2024-01-19T22:15:45"/>
    <n v="22"/>
  </r>
  <r>
    <s v="PERU"/>
    <x v="2"/>
    <s v="01-0000189"/>
    <x v="150"/>
    <x v="129"/>
    <s v="PRODUCTO"/>
    <s v="OTROS"/>
    <n v="0"/>
    <s v="INCUMPLIMIENTO DEL COLOR DE LAPIDA (SE CONTRATÓ UNA LAPIDA DE COLOR NEGRO)"/>
    <s v="RECLAMO"/>
    <s v="DE ACUERDO A LA INFORMACIÓN PROPORCIONADA POR EL PERSONAL DEL CEMENTERIO, DEBIERON COLOCAR UNA LÁPIDA NEGRA EN EL NICHO DE MI MADRE MARIA ELVIRA VIGO ABANTO, FALLECIDA EN NOVIEMBRE 2023, NO HAN CUMPLIDO CON LO PACTADO. ASIMISMO RECLAMO POR EL DEFICIENTE SERVICIO QUE HEMOS RECIBIDO DESDE QUE FALLECIÓ MI MADRE TAL COMO INFORMACIÓN ERRADA, INCOMPLETA Y FALTA DE EMPATÍA CON MIS FAMILIARES QUE HICIERON LOS TRÁMITES. PUEDEN REVISAR RECLAMOS ANTERIORES. _x000a_EXIGIMOS EL CAMBIO INMEDIATO DE LA LAPIDA A UNA DE COLOR NEGRO Y PEDIMOS DEJAR DE INCUMPLIR FECHAS, ACUERDOS Y DE GENERAR EL MALESTAR POR LOS CONTINUOS PROBLEMAS QUE PRESENTAN EN SU ATENCIÓN."/>
    <s v="CAMBIO INMEDIATO DE LA LAPIDA A UNA DE COOR NEGRO."/>
    <x v="134"/>
    <s v="Una vez analizado su requerimiento y realizando las investigaciones pertinentes, le informamos que lamentamos el servicio prestado, le ofrecemos nuestras más sinceras disculpas se está procediendo a tomar las medidas correctivas._x000a_Es menester informarle que usted realizo el pago por derecho de inhumación estandar, la zona donde se encuentra sepultado su familiar no tiene la disposición de ser de granito negro._x000a_Le recordamos que la información que reciba deberá ser de parte de área de atención al cliente, son ellos los únicos que podrán brindar la información certera al respecto._x000a_"/>
    <x v="11"/>
    <x v="0"/>
    <x v="0"/>
    <d v="2024-01-20T10:58:57"/>
    <n v="10"/>
  </r>
  <r>
    <s v="PERU"/>
    <x v="4"/>
    <s v="01-0000190"/>
    <x v="151"/>
    <x v="136"/>
    <s v="PRODUCTO"/>
    <s v="OTROS"/>
    <n v="0"/>
    <s v="UBICACION DEL ESPACIO:PLATAFORMA VIRGEN DE COCHARCAS (02D-17-01-5)"/>
    <s v="RECLAMO"/>
    <s v="SE ACUDIO EN MAS DE 5 OPORTUNIDADES A LA OFICINA PRINCIPAL DE ATENCIÓN AL CLIENTE, RECLAMANDO LA ACUMULACIÓN EXAGERADA Y PERMANENTE DE AGUA (PANTANOSO), YA QUE MI FAMILIAR SE ENCUENTRA EN UN ESPACIO LLENO AGUA._x000a_POR LO QUE EXIJO SE CONSTRUYA UNA ACEQUIA DE DESFOGUE DE AGUA. QUE SE NOS CAMBIÉ DE UBICACIÓN LOS 2 ESPACIOS QUE CONTAMOS EN LA PLATAFORMA A OTRA ZONA DONDE NO EXISTA ESTA ACUMULACIÓN DE AGUA DE FORMA INMEDIATA; ANTES QUE EXISTAN DESMEJORAS EN EL ATAUD Y POR ENDE EN EL CUERPO SEPULTADO."/>
    <s v="POR TALES RAZONES EXIGIMOS EL CAMBIO INMEDIATO A OTRA PLATAFORMA O A UNA ZONA SECA DE FORMA INMEDIATA."/>
    <x v="134"/>
    <s v="Una vez analizado su requerimiento y realizando las investigaciones pertinentes, le informamos que lamentamos el servicio prestado, le ofrecemos nuestras más sinceras disculpas se está procediendo a tomar las medidas correctivas._x000a_Es menester informarle que, como campo santo ecológico, nos encontramos expuestos a las condiciones climáticas adversas de las estaciones del año. Es así que nos encontramos expuestos a la acumulación de agua en plataformas a razón de las torrenciales lluvias de la zona._x000a_Sin embargo, se tienen drenes de desfogue que buscan menguar las consecuencias del clima._x000a_No es posible brindarle lo solicitado, como ya fue mencionado , como camposanto ecológico son condiciones ajenas a nuestra operación._x000a_"/>
    <x v="11"/>
    <x v="0"/>
    <x v="0"/>
    <d v="2024-01-21T12:25:07"/>
    <n v="12"/>
  </r>
  <r>
    <s v="PERU"/>
    <x v="2"/>
    <s v="01-0000192"/>
    <x v="152"/>
    <x v="143"/>
    <s v="SERVICIO"/>
    <s v="DISCONFORMIDAD CON ATENCIÓN DEL PERSONAL"/>
    <n v="0"/>
    <s v="ESTOY QUERIENDO DISPONER DE MI ESPACIO CUADRUPLE SAN MARTIN EN EL CAMPOSANTOS ESPERANZA ETERNA, SIN EMBARGO, ME SORPRENDE DE CLAÚSULAS NO EXPRESADAS EN EL CONTRATO SUSCRITO CON MI PERSONA.  PRIMERO PORQUE NO ME PERMITEN PONER UN ANUNCIO EN EL ESPACIO PARA PODER VENDERLO.  SEGUNDO DONDE ME INDICAN QUE NO PUEDO DEJAR CARTA PODER A UN FAMILIAR DIRECTO PARA VENDER ESE ESPACIO.  TERCERO EN MI ÚLTIMO CONTRATO DE COMPRA DE NICHOS ME ENTERO QUE NO ME PREGUNTARON SOBRE PONER A UN SEGUNDO TITULAR Y QUE AHORA PARA PONERLO DEBO PAGAR 150 SOLES.  EL PERSONAL QUE ATIENDE NO TIENE NINGUNA CAPACIDAD DE DECISIÓN NI DE SOLUCIÓN A LAS PREGUNTAS QUE HAGO, SOLO INDICAN QUE ESTO ES UNA ENTIDAD PRIVADA QUE ASI SON LAS DISPOSICIONES.  MI RECLAMO SE DEBE PORQUE VEO VULNERADO MIS DERECHOS COMO CONSUMIDOR, MÁS AÚN CUANDO LAS REGLAS DISPUESTAS NO ESTAN ESTABLECIDOS EN EL CONTRATO NI DICHO VERBALMENTE AL MOMENTO DE LA COMPRA; POR LO QUE, AFIRMO QUE LA VENTA TIENE DETRÁS  INFORMACIÓN OCULTA QUE SABIENDO ÉSTA NO HUBIESE ADQUIRIDO NINGÚN ESPACIO.  AGRADECERÉ, SU RESPUESTA PARA ELEVARLO A INDECOPI Y QUE SEA ESTA INSTANCIA QUIEN PUEDA DETERMINAR SI TENGO O NO DERECHO COMO CONSUMIDOR. "/>
    <s v="RECLAMO"/>
    <s v="CONTRATOS 7709, 00001001075"/>
    <s v="RESPUESTA  TODAS MIS QUEJAS PARA ELEVARLO A INDECOPI; CASO CONTRARIO ACEPTEN QUE PUEDA PONER UN ANUNCIO DE VENTA EN EL ESPACIO YA CANCELADO, FINALMENTE QUE PONGAN A UN SEGUNDO TITULAR EN EL CONTRATO 1001075.  QUE LA CARTA PODER SEA VIABLE PARA PODER VENDER ESTE ESPACIO PORQUE NO ME ENCUENTRO EN HUANCAYO. FINALMENTE QUE TODOS LO COMPRADORES SEAN BIEN INFORMADOS DE TODO EN EL CONTRATO PARA VER QUE UNA VEZ COMPRADO EL ESPACIO ES MUY DIFICIL DE VENDERLO Y DAR A OTRA PERSONA QUE LO VENDA MAS AUN CUANDO UNO NO RADICA EN LA CIUDAD."/>
    <x v="134"/>
    <s v="Una vez analizado su requerimiento y realizando las investigaciones pertinentes, le informamos que lamentamos el servicio prestado, le ofrecemos nuestras más sinceras disculpas se está procediendo a tomar las medidas correctivas._x000a_Es menester informarle que, la compra realizada por su persona refiere a la sesión de uso del espacio para sepultura, lo comprado por usted no es una propiedad inmovilizaría, así también le recordamos que dentro de las normas del camposanto de enuncia claramente que lo único que puede colocarse encima del espacio de sepultura es una lápida, de acuerdo al formato establecido. Siendo así que no puede colocar anuncio alguno encima de la sepultura._x000a_Del mismo modo le comentamos que la asignación de segundo titular tiene un costo de 30 soles por concepto de gastos administrativos, puede acercarse y realizar el trámite en mención._x000a_También necesitaríamos conocer las fechas de sus respuestas en libro de reclamaciones ya que no contamos con registro alguno desde el 2021 en adelante. _x000a_"/>
    <x v="12"/>
    <x v="0"/>
    <x v="0"/>
    <d v="2024-01-23T12:25:46"/>
    <n v="12"/>
  </r>
  <r>
    <s v="PERU"/>
    <x v="2"/>
    <s v="01-0000193"/>
    <x v="153"/>
    <x v="144"/>
    <s v="SERVICIO"/>
    <s v="DISCONFORMIDAD CON ATENCIÓN DEL PERSONAL"/>
    <n v="0"/>
    <s v="ES POR LA COMPRA DE CUATRO NICHOS, PERO POR MOTIVOS DE SALUD EXPLICADAS EN LA CARTA NO PUEDO CONTINUAR PAGANDO."/>
    <s v="RECLAMO"/>
    <s v="ENVIÉ DOS CARTAS A LA EMPRESA ENTRE EL MES DE NOVIEMBRE Y DICIEMBRE, SOLICITANDO LA CANCELACIÓN DE LA CONTRATA Y LA DEVOLUCIÓN DEL DINERO. ASEGURARON EN EL CORREO DE RESPUESTA A LA CARTA ENVIADA QUE DESPUÉS DE COBRAR LAS PENALIDADES CORRESPONDIENTES DEPOSITARIA EL DINERO A LA CUENTA ENVIADA EN QUINCE DÍAS; SIN EMBARGO, YA VAN A CUMPLIR UN MES Y NO HAN HECHO EL DEPOSITO. MUY POR EL CONTRARIO HOSTIGAN TODOS LOS DÍAS LLAMANDO AL CELULAR Y EN TEXTOS DE MENSAJES. POR LO EXIJO SOLUCIÓN INMEDIATA QUE CORRESPONDE. "/>
    <s v="SOLUCIÓN INMEDIATA A MI PEDIDO, POR SER JUSTICIA QUE ESPERO ALCANZAR"/>
    <x v="135"/>
    <s v="Una vez analizado su requerimiento y realizando las investigaciones pertinentes, le informamos que lamentamos el servicio prestado, le ofrecemos nuestras más sinceras disculpas se está procediendo a tomar las medidas correctivas._x000a_Se informa que dicha devolución fue realizada , se adjunta la operación así también la carta informativa que fue enviada a su correo electrónico  correspondiente _x000a_"/>
    <x v="12"/>
    <x v="0"/>
    <x v="0"/>
    <d v="2024-01-24T10:40:45"/>
    <n v="10"/>
  </r>
  <r>
    <s v="PERU"/>
    <x v="2"/>
    <s v="01-0000194"/>
    <x v="154"/>
    <x v="145"/>
    <s v="PRODUCTO"/>
    <s v="OTROS"/>
    <n v="0"/>
    <s v="APROXIMADAMENTE  1 AÑO (JUNIO 2023 ) SE SOLICITO EL CAMBIO DEL FLORERO (LATITA) PORQUE ESTUVO HUECO Y DETERIORADO, NOS ACERCAMOS A  ATENCION AL CLIENTE Y NOS QUEDARON QUE NOS ENTREGARIAN AL MES . DE LO CUAL NOS APERSONAMOS REITERADAS VECES Y NOS MENCIONARON QUE SERIA LA PROXIMA SEMANA, ASI  DECIAN CADA VEZ QUE NOS ACERCABAMOS ._x000a_HOY 25 DE ENRO DEL 2024 NOS ACERCAMOS HACER PAGO DE OTROS NICHOS QUE CONTAMOS Y DE PASO EXIGIMOS QUE SE NOS ATENDIERA LO QUE YA SE HABIA SOLICITADO ( CAMBIO DEL FLORERO) Y EXTRAÑAMENTE NOS MENCIONAN QUE NO FIGURA TAL RECLAMO., ADUCIENDO QUE CADA PERSONA QUE ATIENDE EN ESTA OFICINA DE ATENCION AL CLIENTE TIENEN SUS PROPIOS CORREOS. ENTONCES ME VOY A PASAR DE SRTA EN SRTA SOLICITANDO QUE SE ME ATIENDA? _x000a_SE EXIGE A LA EMPRSA QUE ATIENDA SEGUN EL CONTRATO QUE EXPRESA QUE SI TUVIERAMOS ALGUNA DIFICULTAD CON EL NICHO Y OTROS SE N OS ATENDIERA, PERO ES LAMENTABLE Y FALTA DE SERIEDAD DE PÁRTE DE  LA EMPRESA MUYA NO ATENDERNOS CON EL RESPETO Y CELERIDAD._x000a_NOS ESTÁ PERJUDICANDO YA QUE NO RECIBIMOS ATENCIÓN Y RESPUESTA A NUESTRO PETITORIO."/>
    <s v="QUEJA"/>
    <s v="APROXIMADAMENTE  1 AÑO (JUNIO 2023 ) SE SOLICITO EL CAMBIO DEL FLORERO (LATITA) PORQUE ESTUVO HUECO Y DETERIORADO, NOS ACERCAMOS A  ATENCION AL CLIENTE Y NOS QUEDARON QUE NOS ENTREGARIAN AL MES . DE LO CUAL NOS APERSONAMOS REITERADAS VECES Y NOS MENCIONARON QUE SERIA LA PROXIMA SEMANA, ASI  DECIAN CADA VEZ QUE NOS ACERCABAMOS ._x000a_HOY 25 DE ENRO DEL 2024 NOS ACERCAMOS HACER PAGO DE OTROS NICHOS QUE CONTAMOS Y DE PASO EXIGIMOS QUE SE NOS ATENDIERA LO QUE YA SE HABIA SOLICITADO ( CAMBIO DEL FLORERO) Y EXTRAÑAMENTE NOS MENCIONAN QUE NO FIGURA TAL RECLAMO., ADUCIENDO QUE CADA PERSONA QUE ATIENDE EN ESTA OFICINA DE ATENCION AL CLIENTE TIENEN SUS PROPIOS CORREOS. ENTONCES ME VOY A PASAR DE SRTA EN SRTA SOLICITANDO QUE SE ME ATIENDA? _x000a_SE EXIGE A LA EMPRSA QUE ATIENDA SEGUN EL CONTRATO QUE EXPRESA QUE SI TUVIERAMOS ALGUNA DIFICULTAD CON EL NICHO Y OTROS SE N OS ATENDIERA, PERO ES LAMENTABLE Y FALTA DE SERIEDAD DE PÁRTE DE  LA EMPRESA MUYA NO ATENDERNOS CON EL RESPETO Y CELERIDAD._x000a_NOS ESTÁ PERJUDICANDO YA QUE NO RECIBIMOS ATENCIÓN Y RESPUESTA A NUESTRO PETITORIO."/>
    <s v="SOLICITO A LA BREVEDAD EL CAMBIO DEL FLORERP (LATA)"/>
    <x v="135"/>
    <s v="Una vez analizado su requerimiento y realizando las investigaciones pertinentes, le informamos que lamentamos el servicio prestado, le ofrecemos nuestras más sinceras disculpas se está procediendo a tomar las medidas correctivas._x000a_Se procederá a cambiar el florero de lata , por favor acercarse a oficina a recoger el par nuevo._x000a_"/>
    <x v="8"/>
    <x v="0"/>
    <x v="6"/>
    <d v="2024-01-25T14:07:22"/>
    <n v="14"/>
  </r>
  <r>
    <s v="PERU"/>
    <x v="4"/>
    <s v="01-0000196"/>
    <x v="155"/>
    <x v="146"/>
    <s v="SERVICIO"/>
    <s v="OTROS"/>
    <n v="0"/>
    <s v="PLATAFORMA VIRGEN DE COCHARCAS "/>
    <s v="RECLAMO"/>
    <s v="RECLAMO POR LA VULNERABILIDAD DE LOS DERECHOS DE MI SEÑOR PADRE ZENON GOMEZ CUELLAR SEPULTADO EN LA PLATAFORMA VIRGEN DE COCHARCAS"/>
    <s v="QUE A LA FECHA Y DESDE MÁS DE UN MES QUE VENGO VISITANDO LA TUMBA DE MI SEÑOR PADRE ZENON GOMEZ CUELLAR EN LA PLATAFORMA VIRGEN DE COCHARCAS VENGO OBSERVANDO QUE SE ENCUENTRA LLENO DE AGUA DESDE EL INGRESO HASTA DONDE ESTA SU TUMBA POR LO QUE CON EL DOLOR QUE ME EMBARGA ME SIENTO ENOJADA CON LA ADMINISTRACIÓN DEL CEMENTERIO ESPERANZA ETERNA CORONA DEL FRAILE PORQUE NO HACEN NADA POR SOLUCIONAR EL PROBLEMA DE LA INUNDACIÓN DE AGUA Y QUE NO TENGAN RESPETO POR QUE MI PAPÁ  SE ENCUENTRA REMOJADO MOTIVO POR EL CUAL  SOLICITO EN EL TERMINO DE LA DISTANCIA SE MEJORE LAS CONDICIONES Y/O SE PROCEDA AL CAMBIO EN OTRA PLATAFORMA._x000a_DE NO ATENDER MI QUEJA ME VERÉ OBLIGADA A RECURRIR A LAS INSTANCIAS JUDICIALES Y POR ENDE A LA PRENSA LOCAL REGIONAL Y NACIONAL A FIN DE ATIENDA MI RECLAMO PARA QUE SE MEJORE LA PERMANENCIA DE MI SEÑOR PADRE ZENON GOMEZ CUELLAR"/>
    <x v="136"/>
    <s v="Una vez analizado su requerimiento y realizando las investigaciones pertinentes, le informamos que lamentamos el servicio prestado, le ofrecemos nuestras más sinceras disculpas se está procediendo a tomar las medidas correctivas._x000a_Es menester informarle que, como campo santo ecológico, nos encontramos expuestos a las condiciones climáticas adversas de las estaciones del año. Es así que nos encontramos expuestos a la acumulación de agua en plataformas a razón de las torrenciales lluvias de la zona._x000a_Sin embargo, se tienen drenes de desfogue que buscan menguar las consecuencias del clima._x000a_"/>
    <x v="11"/>
    <x v="0"/>
    <x v="6"/>
    <d v="2024-01-27T16:49:13"/>
    <n v="16"/>
  </r>
  <r>
    <s v="PERU"/>
    <x v="2"/>
    <s v="01-0000197"/>
    <x v="156"/>
    <x v="147"/>
    <s v="PRODUCTO"/>
    <s v="RESOLUCIÓN O MODIFICACIÓN DE CONTRATO"/>
    <n v="0"/>
    <s v="SE REALIZO UN CONTRATO DE NICHO EN EL ÁREA DEL EDÉN, QUE EN EL MOMENTO SE OFRECIO UN AREA CERRADA, CON UN COSTO MAYOR AL QUE SE ENCUENTRA AL COSTADO. ACTUALMENTE DESAPARECIERON LA CERCA DE SEPARACIÓN Y SE VOLVIO UN LUGAR COMÚN AL DEL COSTADO QUE TIENE UN MONTO MENOR.   SOLICITAMOS QUE SE VUELVA A PONER LA CERCA O EN CASO CONTRARIO SE REALIZE LA DEVOLUCION DE DINERO DEL MONTO DIFERENCIAL DE LOS NICHOS, EL CUAL EN SU MOMENTO SE HIZO UN PAGO MAYOR POR LA ZONA Y ESPACIO. CASO CONTRARIO CORREREMOS LEGALMENTE AL SER UNA ESTAFA."/>
    <s v="RECLAMO"/>
    <s v="SE REALIZO UN CONTRATO DE NICHO EN EL ÁREA DEL EDÉN, QUE EN EL MOMENTO SE OFRECIO UN AREA CERRADA, CON UN COSTO MAYOR AL QUE SE ENCUENTRA AL COSTADO. ACTUALMENTE DESAPARECIERON LA CERCA DE SEPARACIÓN Y SE VOLVIO UN LUGAR COMÚN AL DEL COSTADO QUE TIENE UN MONTO MENOR.   SOLICITAMOS QUE SE VUELVA A PONER LA CERCA O EN CASO CONTRARIO SE REALIZE LA DEVOLUCION DE DINERO DEL MONTO DIFERENCIAL DE LOS NICHOS, EL CUAL EN SU MOMENTO SE HIZO UN PAGO MAYOR POR LA ZONA Y ESPACIO. CASO CONTRARIO CORREREMOS LEGALMENTE AL SER UNA ESTAFA."/>
    <s v="SOLICITAMOS SE VUELVA A COLOCAR LA CERCA DE SEPARACION DE AREAS O CASO CONTRARIO LA DEVOLUCION DE DINERO POR LA DIFERENCIA DE NICHOS."/>
    <x v="136"/>
    <s v="Es menester informarle que, el cerco al que hace mención se está reinstalando ya que se retiró como parte de nuestros trabajos de mantenimiento y habilitación de plataforma._x000a_Se procurará terminar la instalación de dicho cerco con la brevedad posible._x000a_"/>
    <x v="11"/>
    <x v="0"/>
    <x v="4"/>
    <d v="2024-01-28T13:22:02"/>
    <n v="13"/>
  </r>
  <r>
    <s v="PERU"/>
    <x v="0"/>
    <s v="01-0000198"/>
    <x v="157"/>
    <x v="0"/>
    <s v="SERVICIO"/>
    <s v="DISCONFORMIDAD CON ATENCIÓN DEL PERSONAL"/>
    <n v="0"/>
    <s v="ME VENGO COMUNICADO DESDE HACE MÁS DE UNA SEMANA CON TODOS LOS NÚMEROS QUE ENCUENTRO SIN SER ATENDIDA. LA ÚLTIMA VEZ ME ATENDIÓ MARINA, AHORA YA NO LABORA Y QUIEN TIENE EL NÚMERO DEL CELULAR ESTÁ DE VACACIONES &quot;CAROL&quot; Y QUE A SU RETORNO INFORMARÍA. HE MANIFESTADO QUE LA ATENCIÓN NO PUEDE NI DEBE DETENERSE PORQUE EL TRABAJADOR CON JUSTA RAZÓN HACE USO DE UN DERECHO. SE ME INDICA QUE YA SE CURSÓ, PREGUNTO A QUIÉN, CONTACTO, RESPUESTA Y NADA. HE PEDIDO QUE LOS ÁRBOLES DE AMBOS LADOS DEL MAUSOLEO DE LA FAMILIA MESTA DELGADO SE PODAN, ENCONTRÉ CUADRADO DE BRONCE EN EL SUELO DESDE EL 20 DE ENERO, LE INFORMÉ Y ENTREGUÉ AL SEÑOR DE PORTERÍA TAMBIÉN PRECISÉ QUE NO TENÍA PERNO SINO QUE ESTABA PEGADO E INCLUSO ESTABA FRESCO Y QUIZÁ DE CALLÓ. TAMPOCO COMPRENDO EL DESCUIDO DE LA LIMPIEZA HAY MUCHA ARAÑITA. COMO FAMILIA LIMPIAMOS, PERO SE VERIFICA QUE ESTE RUBRO QUE FUE FORTALEZA SE CONVIRTIÓ EN DEBILIDAD. A ESPERA DE SER ATENDIDA LO ANTES POSIBLE Y CUANDO VAYA A VISITAR A MAMÁ ENCUENTRE LAS COSAS MEJORADAS. ADEMÁS LA ATENCIÓN DEBE SER PROACTIVA PARA NO ACUDIR POR ESTE MEDIO, LOS CLIENTES MERECEMOS RESPETO EN LA COMUNICACIÓN."/>
    <s v="RECLAMO"/>
    <s v="NO SE RESPONDE A RECLAMOS, ROMPIENDO LA COMUNICACIÓN ASERTIVA QUE DEBE EXISTIR EN TODO ESTAMENTO"/>
    <s v="QUE EL PERSONAL QUE SE QUEDE TRABAJANDO PUEDA ATENDER A LOS CLIENTES EN EL MENOR PLAZO POSIBLE Y QUE SE INFORME EL NIVEL DE ATENCIÓN SEGÚN LO QUE SE PIDE. (PODAR Y COLOCAR EL CUADRADITO DE BRONCE; ADEMÁS MEJORAR LA LIMPIEZA)"/>
    <x v="137"/>
    <s v="Es menester informarle que, como campo santo ecológico convivimos con la naturaleza y esto incluye los seres vivos, sin embargo, nosotros realizamos limpieza diaria y  fumigación programada. Respecto al podado se está programando que durante esta semana se realice dicho podado y reinstalación de botón de bronce."/>
    <x v="13"/>
    <x v="0"/>
    <x v="0"/>
    <d v="2024-01-29T17:37:52"/>
    <n v="17"/>
  </r>
  <r>
    <s v="PERU"/>
    <x v="2"/>
    <s v="01-0000199"/>
    <x v="158"/>
    <x v="148"/>
    <s v="PRODUCTO"/>
    <s v="OTROS"/>
    <n v="0"/>
    <s v="NO ESTOY DE ACUERDO CON EL RETIRO DE LAS PLANTAS QUE DELIMITAN LA PLATAFORMA EDEN 1. SOLICITAMOS EL RETIRO DEL CERCO DE METAL QUE PUSIERON Y QUE REPONGAN LAS PLANTAS COMO ESTABAN ANTERIORMENTE, PARA MAYOR SATISFACCION. ESPERO SU RESPUESTA URGENTE, CASO CONTRARIO SE HARA LA DENUNCIA RESPECTIVA A INDCOPI."/>
    <s v="RECLAMO"/>
    <s v="NO ESTOY DE ACUERDO CON EL RETIRO DE LAS PLANTAS QUE DELIMITAN LA PLATAFORMA EDEN 1. "/>
    <s v="SOLICITAMOS EL RETIRO DEL CERCO DE METAL QUE PUSIERON Y QUE REPONGAN LAS PLANTAS COMO ESTABAN ANTERIORMENTE, PARA MAYOR SATISFACCION. ESPERO SU RESPUESTA URGENTE, CASO CONTRARIO SE HARA LA DENUNCIA RESPECTIVA A INDCOPI."/>
    <x v="138"/>
    <s v="Una vez analizado su requerimiento y realizando las investigaciones pertinentes, le informamos que lamentamos el servicio prestado, le ofrecemos nuestras más sinceras disculpas se está procediendo a tomar las medidas correctivas. Es menester informarle que como camposanto privado es competencia nuestra la arquitectura paisajística, es así que el uso de uso de cerco vivo o cerco metálico es de competencia nuestra. Es así que nuestro deber para con usted es mantener la división de plataformas , el método y materiales a usar son de competencia nuestra"/>
    <x v="8"/>
    <x v="0"/>
    <x v="6"/>
    <d v="2024-01-30T13:29:34"/>
    <n v="13"/>
  </r>
  <r>
    <s v="PERU"/>
    <x v="4"/>
    <s v="01-0000200"/>
    <x v="159"/>
    <x v="149"/>
    <s v="SERVICIO"/>
    <s v="DISCONFORMIDAD CON ATENCIÓN DEL PERSONAL"/>
    <n v="0"/>
    <s v="EL PERSONAL DEL CAMPO SANTO N CUMPLE CON EL COMPROMISO OTORGADO YA QUE INICIALMENTE NOS OFRECIERON EL HORARIO DEL SERVICIO FÚNEBRE A LAS 11 AM, CON LA INTENCIÓN DE PODER REALIZA EL PAGO DEL SERVICIO. AL ACUDIR A LA OFICINA NO INDICAN QUE NO TIENE SERVICIO PARA ESE HORARIO, QUE SOLO NOS PUEDEN ATENDER PARA EL SERVICIO DE LAS 3 PM,_x000a_ESO COMPROMETE NUESTRO PRESUPUESTO Y LA PRESENCIA DE FAMILIARES QUE HAN VIAJAD DESDE ZONAS LEJANAS DEL PAÍS PARA PARTICIPAR DEL SERVICIO FÚNEBRE, ASIMISMO DADA LA DISTANCIA Y LAS CONDICIÓN CLIMÁTICA DEL LUGAR PONE EN RIESGO A FAMILIARES EN CONDICIÓN DE ADULTO MAYOR ._x000a_SE NOTA LA FALTA DE COORDINACIÓN INTERNA YA QUE LA ADMINISTRADORA LA SRTA. GUADALUPE CHANCA DESLINDA RESPONSABILIDAD A LO ACONTECIDO POR LA SEÑORITA KATHERINE QUISPE, QUIEN EN SU CONDICIÓN DE VENDEDORA ASEGURO EL SERVICIO PARA LAS 11 AM._x000a_EN ESTE PUNTO SE APRECIA QUE A NIVEL DE SU EMPRESA NO TIENEN UNA VOZ A NIVEL INSTITUCIONAL, YA QUE LA VENDEDORA OFRECE UN SERVICIO QUE EN LA PARTE OPERATIVA NO SE HA DE CUMPLIR._x000a_SOLICITO DE MANERA URGENTE QUE SE SOLUCIONE ESTE INCONVENIENTE EL DIA DE HOY YA QUE EL SERVICIO FUNEBRE TIENE QUE RELIZARCA ANTES DEL MEDIO DIA DEL VIERNES 02 DE FEBRERO._x000a_ASIMISMO SOLICITO QUE SE TOMEN MEDIDAS CON EL PERSONA TANTO DE VENTAS Y ADMINSTRACION QUE EN CONJUNT NO PUDIERON DAR SOLUCION A ESTE TEMA."/>
    <s v="RECLAMO"/>
    <s v="EL PERSONAL DEL CAMPO SANTO N CUMPLE CON EL COMPROMISO OTORGADO YA QUE INICIALMENTE NOS OFRECIERON EL HORARIO DEL SERVICIO FÚNEBRE A LAS 11 AM, CON LA INTENCIÓN DE PODER REALIZA EL PAGO DEL SERVICIO. AL ACUDIR A LA OFICINA NO INDICAN QUE NO TIENE SERVICIO PARA ESE HORARIO, QUE SOLO NOS PUEDEN ATENDER PARA EL SERVICIO DE LAS 3 PM,_x000a_ESO COMPROMETE NUESTRO PRESUPUESTO Y LA PRESENCIA DE FAMILIARES QUE HAN VIAJAD DESDE ZONAS LEJANAS DEL PAÍS PARA PARTICIPAR DEL SERVICIO FÚNEBRE, ASIMISMO DADA LA DISTANCIA Y LAS CONDICIÓN CLIMÁTICA DEL LUGAR PONE EN RIESGO A FAMILIARES EN CONDICIÓN DE ADULTO MAYOR ._x000a_SE NOTA LA FALTA DE COORDINACIÓN INTERNA YA QUE LA ADMINISTRADORA LA SRTA. GUADALUPE CHANCA DESLINDA RESPONSABILIDAD A LO ACONTECIDO POR LA SEÑORITA KATHERINE QUISPE, QUIEN EN SU CONDICIÓN DE VENDEDORA ASEGURO EL SERVICIO PARA LAS 11 AM._x000a_EN ESTE PUNTO SE APRECIA QUE A NIVEL DE SU EMPRESA NO TIENEN UNA VOZ A NIVEL INSTITUCIONAL, YA QUE LA VENDEDORA OFRECE UN SERVICIO QUE EN LA PARTE OPERATIVA NO SE HA DE CUMPLIR._x000a_SOLICITO DE MANERA URGENTE QUE SE SOLUCIONE ESTE INCONVENIENTE EL DIA DE HOY YA QUE EL SERVICIO FUNEBRE TIENE QUE RELIZARCA ANTES DEL MEDIO DIA DEL VIERNES 02 DE FEBRERO._x000a_ASIMISMO SOLICITO QUE SE TOMEN MEDIDAS CON EL PERSONA TANTO DE VENTAS Y ADMINSTRACION QUE EN CONJUNT NO PUDIERON DAR SOLUCION A ESTE TEMA."/>
    <s v="SOLICITO DE MANERA URGENTE QUE SE SOLUCIONE ESTE INCONVENIENTE EL DIA DE HOY YA QUE EL SERVICIO FUNEBRE TIENE QUE RELIZARCA ANTES DEL MEDIO DIA DEL VIERNES 02 DE FEBRERO._x000a_ASIMISMO SOLICITO QUE SE TOMEN MEDIDAS CON EL PERSONA TANTO DE VENTAS Y ADMINISTRACIÓN QUE EN CONJUNTO NO PUDIERON DAR SOLUCIÓN A ESTE TEMA."/>
    <x v="139"/>
    <s v="Una vez analizado su requerimiento y realizando las investigaciones pertinentes, le informamos que lamentamos el servicio prestado, le ofrecemos nuestras más sinceras disculpas se está procediendo a tomar las medidas correctivas. Se procederá a reforzar la capacitación del personal a fin de no volver a presentar estos inconvenientes. Sin embargo, recuerde que toda información respecto al uso debe ser vista en la oficina de atención al cliente."/>
    <x v="11"/>
    <x v="0"/>
    <x v="0"/>
    <d v="2024-02-01T14:27:31"/>
    <n v="14"/>
  </r>
  <r>
    <s v="PERU"/>
    <x v="2"/>
    <s v="01-0000201"/>
    <x v="160"/>
    <x v="150"/>
    <s v="SERVICIO"/>
    <s v="GESTIÓN DE COBRANZAS"/>
    <n v="225"/>
    <s v="MI PERSONA SEPARÓ UN ESPACIO PARA CUATRO PERSONAS EN EL CEMENTERIO ESPERANZA ETERNA DE HUANCAYO"/>
    <s v="QUEJA"/>
    <s v="MI PERSONA ES CLIENTE DE LA CIUDAD DE HUANCAYO , MIS CUOTA DE FOMA ERAN 4 (FEBRERO, MARZO, ABRIL Y MAYO DEL 2023) EL JOVEN ANDRÉS MENDOZA QUE TIENE EL NÚMERO DE CELULAR 994374187, MEDIANTE WHATSAPP, SE ENCARGÓ DE DARME MES A MES UN CÓDIGO CIP PARA PAGAR; PAGUE NORMAL DE FEBRERO, MARZO Y ABRIL, CUANDO FUI A PAGAR MI ULTIMA CUOTA ME DICE LA SEÑORITA QUE ATIENDE EN EL CEMENTERIO QUE LA CUOTA DE ABRIL PAGUÉ A OTRA CUENTA Y NO LA MÍA, PERO YO LE DIJE QUE YO PAGUÉ AL CÓDIGO CIP QUE ME DIO EL JOVEN EL CUAL ES 155778625, ESTE CÓDIGO PERTENECE A ECHAVIGURIN TORRES YUDITH . M.  Y NO LA MIA, ._x000a_"/>
    <s v="SIENDO UN ERROR DEL ENCARGADO DE LA EMPRESA SOLICITO DE UNA SOLUCIÓN INMEDIATA A MI PEDIDO, QUE PUEDE SER LA DEVOLUCIÓN DEL MONTO PARA PAGAR MI CUOTA DE ABRIL O DE LO CONTRARIO REALIZAR LA TRANSFERENCIA DE LA CUENTA DE LA SEÑORA A MI CUENTA U OTRA SOLUCIÓN QUE LA EMPRESA VEA CONVENIENTE._x000a_ESPERANDO UNA RESPUESTA FAVORABLE  POR SER MI DERECHO, ME DESPIDO"/>
    <x v="140"/>
    <s v="informando que: Una vez analizado su requerimiento y realizando las investigaciones pertinentes, le informamos que lamentamos el servicio prestado, le ofrecemos nuestras más sinceras disculpas se está procediendo a tomar las medidas correctivas. Se procedió a registrar el pago pendiente, puede acercarse a oficina y pedir su comprobante de requerirlo. Se informando que: Una vez analizado su requerimiento y realizando las investigaciones pertinentes, le informamos que lamentamos el servicio prestado, le ofrecemos nuestras más sinceras disculpas se está procediendo a tomar las medidas correctivas. Se procedió a registrar el pago pendiente, puede acercarse a oficina y pedir su comprobante de requerirlo. Se informando que: Una vez analizado su requerimiento y realizando las investigaciones pertinentes, le informamos que lamentamos el servicio prestado, le ofrecemos nuestras más sinceras disculpas se está procediendo a tomar las medidas correctivas. Se procedió a registrar el pago pendiente, puede acercarse a oficina y pedir su comprobante de requerirlo. Se"/>
    <x v="11"/>
    <x v="0"/>
    <x v="2"/>
    <d v="2024-02-06T13:16:39"/>
    <n v="13"/>
  </r>
  <r>
    <s v="PERU"/>
    <x v="0"/>
    <s v="01-0000202"/>
    <x v="161"/>
    <x v="151"/>
    <s v="SERVICIO"/>
    <s v="RESOLUCIÓN O MODIFICACIÓN DE CONTRATO"/>
    <n v="0"/>
    <s v="NO SE ME HA INFORMADO ACERCA DE LA RESOLUCION DEL CONTRATO Y DE MIS PAGOS "/>
    <s v="RECLAMO"/>
    <s v="HE INTENTADO CANCELAR PERO NO ME ACEPTABAN EL PAGO NI EN AGENTES (EL DATO INGRESADO NO ES CORRECTO O NO TENEMOS DEUDA REGISTRADA)  POR LO CUAL ME ACERCO A OFICINA Y ME INFORMAN QUE SALE ASI PORQUE NO HAY SISTEMA POR LO QUE ME VOY NUEVAMENTE AL AGENTE.  COMO EN OFICINA ME INDICARON QUE ERA POR SISTEMA  INTENTE  COMUNICARME CON LA EMPRESA Y NO RECIBI RESPUES DESPUES DE TANTO LOGRE COMUNICARME CON ESTHEPANY 994374187  QUE ES UNA VENDEDORA Y ME INDICA QUE NO HAY DATOS SOBRE MI EN EL CONTRATO. POR ESO DESEO UNA EXPLICACION ACERCA DE PORQUE NO ME NOTIFICARON QUE SE RESOLVERIA EL CONTRATO Y NO TENGO NINGUNA LLAMADA POR PARTE DEL CAMPOSANTO E INDICAR QUE CUANDO REALIZAMOS EL CONTRATO VINIERON A MI CASA Y ME LLAMABAN POR TELEFONO MOTIVO POR EL CUAL ME SORPRENDE QUE LA EMPRESA NO ME HAYA COMUNICADO NADA YA QUE PARA EL FIN DE HACER EL CONTRATO SI SE ACERCARON PARA YO PODER FIRMAR YA QUE ES MI DERECHO ESTAR INFORMADA SOBRE MI CONTRATO  "/>
    <s v="DESEO QUE ME MUESTREN LAS EVIDENCIAS DE LAS NOTIFICACIONES Y LAS COMUNICACIONES HACIA MI PERSONA PARA ANTES DE LA RESOLUCION DEL CONTRATO, TAMBIEN SOLICITO SE ME PERMITA REALIZAR LA CANCELACION CORRESPONDIENTE Y EVITAR LOS GATOS MORATORIOS"/>
    <x v="141"/>
    <s v="Una vez analizado su requerimiento y realizando las investigaciones pertinentes, le informamos que lamentamos el servicio prestado, le ofrecemos nuestras más sinceras disculpas se está procediendo a tomar las medidas correctivas. • Se reactivó el contrato . • Se ofrece la opción de cancelar 3 cuotas sin mora ( nov, dic ene 24) • Se reprogramara las cuotas de febrero y marzo. Retomado sus pagos en abril. • De continuar en deuda pese a las opciones presentadas, se notificara de una nueva resolución."/>
    <x v="12"/>
    <x v="0"/>
    <x v="4"/>
    <d v="2024-02-08T09:49:01"/>
    <n v="9"/>
  </r>
  <r>
    <s v="PERU"/>
    <x v="2"/>
    <s v="01-0000203"/>
    <x v="162"/>
    <x v="152"/>
    <s v="SERVICIO"/>
    <s v="OTROS"/>
    <n v="0"/>
    <s v="MALA  POSICION DE LA LAPIDA, A PESAR QUE SE LE HIZO PRESENTE A LAS PERSONAS ENCARGADAS DEL ENTIERRO"/>
    <s v="RECLAMO"/>
    <s v="MALA  POSICION DE LA LAPIDA, A PESAR QUE SE LE HIZO PRESENTE A LAS PERSONAS ENCARGADAS DEL ENTIERRO"/>
    <s v="MALA  POSICION DE LA LAPIDA, A PESAR QUE SE LE HIZO PRESENTE A LAS PERSONAS ENCARGADAS DEL ENTIERRO"/>
    <x v="142"/>
    <s v="Una vez analizado su requerimiento y realizando las investigaciones pertinentes, le informamos que lamentamos el servicio prestado, le ofrecemos nuestras más sinceras disculpas se está procediendo a tomar las medidas correctivas. Es menester informarle que a razón de la uniformidad de la ubicación de lapidas, a partir de los segundos uso se está corrigiendo la ubicación de la lápida."/>
    <x v="12"/>
    <x v="0"/>
    <x v="0"/>
    <d v="2024-02-10T15:07:10"/>
    <n v="15"/>
  </r>
  <r>
    <s v="PERU"/>
    <x v="2"/>
    <s v="01-0000204"/>
    <x v="163"/>
    <x v="153"/>
    <s v="SERVICIO"/>
    <s v="DISCONFORMIDAD CON ATENCIÓN DEL PERSONAL"/>
    <n v="0"/>
    <s v="EL MAUSOLEO SE ESTA FILTRANDO EL AGUA DEBIDO A UNA CONSTRUCCIÓN ALEDAÑA PERJUDICANDO LOS NICHOS QUE SE TIENE EN LA PLATAFORMA GLORIA DE LOS ÁNGELES Y EL MAL SERVICIO OCASIONA DETERIORO EN EL MENCIONADO MAUSOLEO. "/>
    <s v="RECLAMO"/>
    <s v="EL MAUSOLEO SE ESTA FILTRANDO EL AGUA DEBIDO A UNA CONSTRUCCIÓN ALEDAÑA PERJUDICANDO LOS NICHOS QUE SE TIENE EN LA PLATAFORMA GLORIA DE LOS ÁNGELES Y EL MAL SERVICIO OCASIONA DETERIORO EN EL MENCIONADO MAUSOLEO. "/>
    <s v="QUE SE REALICE EL MANTENIMIENTO URGENTE DE LO CONTRARIO LA EMPRESA DEBERÁ ASUMIR LOS PERJUICIOS OCASIONADOS POR SER REITERATIVOS LOS RECLAMOS SIN TENER RESPUESTA POR PARTE DE LA EMPRESA."/>
    <x v="143"/>
    <s v="Una vez analizado su requerimiento y realizando las investigaciones pertinentes, le informamos que lamentamos el servicio prestado, le ofrecemos nuestras más sinceras disculpas se está procediendo a tomar las medidas correctivas. Sin embargo es menester informarle que no encontramos contrato alguno asociado a su número de DNI o nombre ingresado en el presente reclamo , le recomendamos volver a presentar su reclamo y adjuntar el número de contrato a fin de saber cuál es el espacio observado y así poder evaluar las condiciones."/>
    <x v="12"/>
    <x v="0"/>
    <x v="0"/>
    <d v="2024-02-11T16:52:07"/>
    <n v="16"/>
  </r>
  <r>
    <s v="PERU"/>
    <x v="0"/>
    <s v="01-0000205"/>
    <x v="164"/>
    <x v="154"/>
    <s v="SERVICIO"/>
    <s v="DISCONFORMIDAD CON ATENCIÓN DEL PERSONAL"/>
    <n v="0"/>
    <s v="SIENDO LAS 17:02 DEL DÍA 11 FEB 2024 MI MADRE MARÍA LUCINDA MEJIA GOICOCHEA Y EL SUSCRITO LLEGAMOS AL CAMPO SANTO UBICADO EN SEDE  CHICLAYO, ENCONTRANDO LAS PUERTAS CERRADAS PREGUNTAMOS AL SEGURIDAD SI PODÍAMOS INGRESAR, RESPONDIENDO DE UNA FORMA NO ADECUADA QUE NO ERA EL HORARIO DE VISITAS HABIENDO GENTE ADENTRO, LE PEDIMOS SU NOMBRE YA QUE NO TENÍA UN CARNET QUE LO PUDIERA IDENTIFICAR, EL CUAL SE NEGO A BRINDARNOS Y EN TODO MOMENTO CON UNA SONRISA CACHASIENTA , CAUSANDO UN MALESTAR A MI MADRE YA QUE ELLA QUIERA VER EL FÉRETRO DE MI FALLECIDO PADRE, LLEVÁNDONOS UN MALA SENSACIÓN DE MALESTAR DE PARTE DEL VIGILANTE A NO TENER UN TRATO CORDIAL EN LA ATENCIÓN AL PÚBLICO."/>
    <s v="QUEJA"/>
    <s v="COLOCAR EL HORARIO DE VISITAS EN LA PUERTA COMO REFERENCIAS."/>
    <s v="CAPACITACIÓN AL LOS VIGILANTE ENCARGADOS DE LA SEGURIDAD, EN LA ATENCIÓN AL PÚBLICO, CONTRATAR A PERSONAS MÁS CAPACITADAS PARA LA VIGILANCIA "/>
    <x v="143"/>
    <s v="Una vez analizado su requerimiento y realizando las investigaciones pertinentes, le informamos que lamentamos el servicio prestado, le ofrecemos nuestras más sinceras disculpas se está procediendo a tomar las medidas correctivas. 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
    <x v="12"/>
    <x v="0"/>
    <x v="0"/>
    <d v="2024-02-11T18:36:30"/>
    <n v="18"/>
  </r>
  <r>
    <s v="PERU"/>
    <x v="7"/>
    <s v="01-0000206"/>
    <x v="165"/>
    <x v="151"/>
    <s v="SERVICIO"/>
    <s v="RESOLUCIÓN O MODIFICACIÓN DE CONTRATO"/>
    <n v="0"/>
    <s v=" REITERO NO SE A  INFORMADO ACERCA DE LA RESOLUCION DE CONTRATO Y DE MIS PAGOS "/>
    <s v="RECLAMO"/>
    <s v=" EL DIA 08 DE FEBRERO 2024  REALIZE   SOLICITUD A LA EMPRESA  ESPERANZA ETERNA CHICLAYO  DE MANERA PERSONAL ME ATENDIO LA SEÑORITA CLAUDIA REYES  ADMINISTRADORA DE  SEDE CHICLAYO  LA CUAL  LE PRESENTE TODAS LAS  EVIDENCIAS  ME  NEGO TODO  DICIENDOME MOLESTA E IMCOMODA POR MI RECLAMO  NO PROCEDIA  LE PEDI LA EVIDENCIA DE  LA COBRANZA  A MI PERSONA  POR LA QUE  CONTESTO MOLESTA QUE NO LA TENIA QUE NO LE HABIAN ENVIANDO SE COMUNICO VIA CELULAR  CON UN SEÑOR DE COBRANZA  LA CUAL EL SEÑOR EXALTADO QME GRITABA DICIENDO QUE NO SE PODIA HACER NADA POR MI RECLAMO QUE ESTABA EN EQUIFAX  AL INSISTIR A LA ADMINITRADORA   MOSTRANDO LAS PRUEBAS COPIAS   RECIEN ASI  ME DIJO QUE ES CORRECTO NO TENIAN MIS DATOS EN SU SISTEMA   A LO QUE ME HABLO  DE MANERA AMENAZANTE  QUE   TENGO QUE PAGAR 4 CUOTAS  PARA PONERME A DIA PERDIA TODO  QUE SE COMUNICARIA CONMIGO  QUE ESPERE RESPUESTA   EL DIA 10 /2/2024  A  LA S 3 Y 56 PM  LLEGO A MI CORREO LA RESPUESTA DE MI RECLAMO  FIRMADO POR  JESSICA CAROL BRIONES  LA CUAL MANIFIESTA QUE YA SE ME REACTIVO LA CUENTA QUE PUEDO HACER EL PAGO EN UN AGENTE  LA CUAL ES MENTIRA TENGO  LAS FOTOS  DEL AGENTE CON EL MENSAJE SGTE.  EL DATO INGRESADO NO ES CORRECTO O NO TENEMOS DEUDA REGISTRADA VERFIQUE E INTENTE NUEVAMENTE   ME SIENTO BURLADA Y PERDIENDO EL TIEMPO  ADEMAS DE ESTO  EL NO REALIZAR EL PAGO A TIEMPO NO ES MI RESPONSABILIDAD YA QUE NO  PUEDO REALIZAR LOS  PAGOS CORRESPONDIENTES   "/>
    <s v="1.-SOLICITO QUE SE ME REATIVE EL CONTRATO _x000a_2.-ELIMINACION DE GASTOS MORATORIOS _x000a_3,-CAMBIO  DE CRONOGRAMA DE PAGOS _x000a_4 .- SOLICITO REVISON DE CAMARAS  _x000a_"/>
    <x v="141"/>
    <s v="Una vez analizado su requerimiento y realizando las investigaciones pertinentes, le informamos que lamentamos el servicio prestado, le ofrecemos nuestras más sinceras disculpas se está procediendo a tomar las medidas correctivas. • Se reactivó el contrato . • Se ofrece la opción de cancelar 3 cuotas sin mora ( nov, dic ene 24) • Se reprogramara las cuotas de febrero y marzo. Retomado sus pagos en abril. • De continuar en deuda pese a las opciones presentadas, se notificara de una nueva resolución."/>
    <x v="8"/>
    <x v="0"/>
    <x v="4"/>
    <d v="2024-02-11T23:54:27"/>
    <n v="23"/>
  </r>
  <r>
    <s v="PERU"/>
    <x v="1"/>
    <s v="01-0000207"/>
    <x v="166"/>
    <x v="155"/>
    <s v="PRODUCTO"/>
    <s v="OTROS"/>
    <n v="1000"/>
    <s v="MAUSOLEO SEÑOR DE HUANCA CODIGO 04-02"/>
    <s v="RECLAMO"/>
    <s v="HAN PASADO 90 DIAS DESDE EL USO DE MAUSOLEO Y HASTA EL MOMENTO NO COLOCAN LA LAPIDAD CORRESPONDIENTE, ESTE ES UN DERECHO QUE CORRESPONDE POR LA COMPRA DEL ESPACIO, SOLICITARION COMO PLAZO MAXIMO 45 DIAS DESPUES DEL ENTIERROY HASTA EL MOMENTO NO COLOCAN LA LAPIDA CORRESPONDIENTE, ESTO RESULTA ENGAÑOSO Y HASTA LLEGA A CONVERTIRSE EN FRAUDE POR NO CUMPLIR CON LO OFRECIDO EN EL CONTRATO DE COMPRA. EXIGIMOS SE COLOQUE INMEDIATAMENTE POR SER UN DERECHO POR EL CUAL SE PAGO EN SU TOTALIDAD."/>
    <s v="COLOCACIÓN INMEDIATA DE LA LAPIDA"/>
    <x v="144"/>
    <s v="Una vez analizado su requerimiento y realizando las investigaciones pertinentes, le informamos que lamentamos el servicio prestado, le ofrecemos nuestras más sinceras disculpas se está procediendo a tomar las medidas correctivas. Se está programando la instalación de su lapida para el día sábado 9 de Marzo."/>
    <x v="4"/>
    <x v="0"/>
    <x v="6"/>
    <d v="2024-02-18T10:15:48"/>
    <n v="10"/>
  </r>
  <r>
    <s v="PERU"/>
    <x v="2"/>
    <s v="01-0000208"/>
    <x v="167"/>
    <x v="156"/>
    <s v="SERVICIO"/>
    <s v="OTROS"/>
    <n v="0"/>
    <s v="LAPIDAS"/>
    <s v="RECLAMO"/>
    <s v="SE REALIZO EL CONTRATO POR 4 ESPACIOS CON DE NICHOS DE LOS CUALES AMBOS PRESENTAN LAPIDAS COMPLETAMENTE DISTINTAS, POR LO CUAL SOLICITAMOS QUE SE HAGA LA MODIFICACION DE ESCRITUR EN UNA DE LAS LAPIDAS DONDE NO FIGURA EL NOMBRE DE LA FAMILIA VEGA SURJANO Y EL TAMAÑO DE LAS ESCRITURAS SON DE MENOR MEDIDA, YA HABIENBDO PRESENTADO EL RECLAMO EL 22 DE JULIO DEL 2023 Y EL SEGUNDO RECLAMO EL 18 DE NOVIEMBRE DEL 2023 Y A LA  FECHA NO CONTAMOS CON RESPUESTA."/>
    <s v="CAMBIO DE LAPIDAS Y TAMAÑO DE LETRA"/>
    <x v="145"/>
    <s v="Una vez analizado su requerimiento y realizando las investigaciones pertinentes, le informamos que lamentamos el servicio prestado, le ofrecemos nuestras más sinceras disculpas se está procediendo a tomar las medidas correctivas. Se está programando la corrección de la grabación , la misma que será entregada para el viernes 8 de marzo."/>
    <x v="0"/>
    <x v="0"/>
    <x v="6"/>
    <d v="2024-02-18T13:15:10"/>
    <n v="13"/>
  </r>
  <r>
    <s v="PERU"/>
    <x v="2"/>
    <s v="01-0000209"/>
    <x v="168"/>
    <x v="157"/>
    <s v="SERVICIO"/>
    <s v="OTROS"/>
    <n v="0"/>
    <s v="SE PAGO A TIEMPO LA TRES CUOTAS EN EL BANCO &quot;BCP&quot; LA SUMA DE 1008.48 NUEVO SOLES, DE ACUERDO AL BOUCHER 0831446 EN EL DÍA 18 DE ENERO DEL 2024, ME ACERCO A LA OFICINA PARA PODER PAGAR LAS SIGUIENTES CUOTAS Y ME LLEVO LA SORPRESA QUE EL CONTRATO ESTABA RESCINDIDO, MOTIVO POR EL CUAL NO PUEDO SEGUIR PAGANDO LAS SIGUIENTES CUOTAS. NO ES RESPONSABILIDAD MÍA ESTE ERROR. RECLAMO QUE SE REGULARICE EL CONTRATO PARA SEGUIR PAGANDO LAS SIGUIENTES CUOTAS._x000a_EL NÚMERO CON QUIEN ME CONTACTE ES 974 197 222 EL NÚMERO CORRESPONDE A LA SRTA. ANGÉLICA QUIEN SE NEGÓ A DARME SU APELLIDO."/>
    <s v="QUEJA"/>
    <s v="TERMINO DE CONTRATO POR NO PAGO DE TRES MESES, SIN EMBARGO HABIENDO PAGADO EN SU TIEMPO LAS TRES CUOTAS CORRESPONDIENTE DE NOVIEMBRE, DICIEMBRE DEL 2023 Y ENERO DEL 2024."/>
    <s v="PIDO QUE TENGA MAYOR CUIDADO EN LA ATENCIÓN AL CLIENTE DE PARTE DE LA EMPRESA._x000a_A SI MISMO QUE SE REACTIVE MI CONTRATO SIN PERJUICIO DE PAGAR MORAS POR LAS CUOTAS VENCIDAS. "/>
    <x v="146"/>
    <s v="Una vez analizado su requerimiento y realizando las investigaciones pertinentes, le informamos que lamentamos el servicio prestado, le ofrecemos nuestras más sinceras disculpas se está procediendo a tomar las medidas correctivas. • Se reactivó el contrato. • Se realizó la asignación de los montos abonados a las cuotas correspondientes."/>
    <x v="15"/>
    <x v="0"/>
    <x v="4"/>
    <d v="2024-02-21T11:11:47"/>
    <n v="11"/>
  </r>
  <r>
    <s v="PERU"/>
    <x v="4"/>
    <s v="01-0000210"/>
    <x v="169"/>
    <x v="158"/>
    <s v="PRODUCTO"/>
    <s v="OTROS"/>
    <n v="150"/>
    <s v="SOLICITO REGISTRO DEL 2DO TITULAR SIN COSTO NINGUNO, ESTA ES LA 2DA VEZ QUE ESTOY HACIENDO MI RECLAMO DESDE DICIEMBRE Y NO OBTUVE NINGUNGA RESPUESTA DE PARTE DE UDS. CUANDO SE ADQUIRIO LA COMPRA DEL BIEN EN NINGUN MOMENTO ME DIJERON QUE PARA REGISTRA A UN 2DO TITULAR SE TENDRIA ALGUN COSTO Y CUANDO ME ACERCO A SUS OFICINAS PARA EL TRAMITE ME INDICAN QUE SE TIENE QUE PAGAR 150 EL CUAL YO NO ESTOY DECAUERDO CON ESE COBRO PORQUE A MI NO SE ME INFORMO NADA Y ES POR ESE MOTIVO QUE LES HAGO LLEGAR MI MALESTAR COMO CLIENTE Y ME PUEDAN DAR UNA SOLUCION A ESTE RTECLAMO "/>
    <s v="RECLAMO"/>
    <s v="MI QUEJA ES CONTRA EL VENDEDOR RAFAEL PISCO POR LA COMPRADE UN NICHO QUINTUPLE - VIRGEN DE COCHARCAS - CORONA DE FRAILE: ANTES DEREALIZAR LA COMPRA SE HIZO UNA REVISION DE DNI ENLA CUAL YO GUISELA RAMIREZ YO FIGURABA COMO APTA PARA LA COMPRA YA QUE MI HERMANA QUE ES LA PERSONA QUIEN PAGA EL PAGO INICIAL Y LAS MENSUALIDADES NO SALIA APTA, PORQUE ANTERIORMENTE OTRO VENDEDOR LE REGISTRO CON SU DNI Y ES ASI QUE ELVENDEDOR NOS CONVENCE MI HNA. CAROL RAMIREZ, NO PODRÍA FIGURAR COMO TITULAR POR LO YA MENCIONADO POR LO ANTERIOR Y ES AHÍ DONDE QUE EL VENDEDOR NOS CONVENCE REGISTRARLO A MI NOMBRE COMO TITULAR Y QUE PASANDO LOS 2 MESES SE PODRÍA INSCRIBIR COMO 2DO TITULAR SOLO CON EL DNI SIN GASTOS ADICIONALES Y QUE NO HABRÍA NINGÚN PROBLEMA Y ES POR ELLO QUE NOSOTRAS_x000a_ACEPTAMOS, AHORA EL 05 DE DICIEMBRE LE LLAMAMOS PARA ACERCARNOS Y SOLCITAR_x000a_LA INSCRIPCIÓN DEL 2DO TITULAR Y NOS DAMOS CON LA SORPRESA QUE TIENE UN_x000a_COSTO ADICIONAL QUE ES DE 150.00 N.S. Y ES POR ELLOS NUESTRA MOLESTIA YA QUE_x000a_NOS ACERCAMOS A LAS OFICINAS Y NOS INFORMARON QUE LOS VENDEDORES QUE YA_x000a_TIENEN CONOCIMIENTO QUE PARA PONER A UN 2DO TITULAR TIENE UN COSTO ADICIONAL_x000a_DE 150.00 Y NUESTRO VENDEDOR NUNCA NOS MENCIONO DE DICHOS COSTOS, SOLO POR_x000a_EL HECHO DE QUERER VENDER EL BIEN, NO NOS INFORMÓ QUE HAY UN PAGO ADICIONAL_x000a_POR LO CUAL YO NO HUBIERA ACEPTADO Y HUBIERA ESPERADO HASTA QUE PASE LOS 2_x000a_MESES PARA QUE SE BORRE LA INSCRIPCIÓN DEL DNI DE CAROL RAMIREZ, YA QUE ELLA_x000a_VENDRÍA HACER LA TITULAR PORQUE ELLA ES LA QUE PAGA LA MENSUALIDAD Y EL SR._x000a_RAFAEL PISCO ES QUIEN NOS SUGIRIÓ QUE PONGAMOS A MI NOMBRE PERO NO NOS_x000a_COMUNICÓ EL COSTO QUE SE TIENE QUE PAGAR POR EL 2DO TITULAR, YA QUE UN_x000a_VENDEDOR ANTES DE OFRECER UN PRODUCTO A OTRA TIENE QUE ESTAR INFORMADO_x000a_DE LAS POLÍTICAS, PAGOS Y CAMBIOS QUE HAYA EN SU INSTITUCIÓN Y ASÍ INFORMAR_x000a_BIEN A SUS CLIENTES, NO POR EL HECHO DE QUERER VENDER Y QUERER COMISIONAR_x000a_NO LE MENCIONE EL COSTO QUE SE TIENE QUE PAGAR APARTE POR ESO ES MI_x000a_INCOMODIDAD Y LA D"/>
    <s v="SOLICITO EXONERACION DEL DERECHO DE PAGO PARA INSCRIPCION DEL 2DO_x000a_TITULAR, PORQUE NO ME INFORMARON QUE HABIA UN PAGO ADCIONAL AL MOMENTO DE REALIZAR LA COMPRA_x000a_POR PARTE DEL VENDEDOR, SI TIENEN QUE TOMAR ALGUNA MEDIDA QUE SEA CONTRA EL VENDEDOR POR NO DAR UNA BUENA INFORMACION AL CLIENTE ANTES DE OFRECER UN SERVICIO."/>
    <x v="147"/>
    <s v="Una vez analizado su requerimiento y realizando las investigaciones pertinentes, le informamos que lamentamos el servicio prestado, le ofrecemos nuestras más sinceras disculpas se está procediendo a tomar las medidas correctivas. Es menester informarle que no puede exonerase del pago por asignación de segundo titular , sin embargo  el costo de asignación de segundo titular es de S/30.00 soles por concepto de gastos administrativos , no de S/150.00, puede acercarse a oficinas a realizar dicho tramite , "/>
    <x v="2"/>
    <x v="0"/>
    <x v="7"/>
    <d v="2024-02-22T10:26:24"/>
    <n v="10"/>
  </r>
  <r>
    <s v="PERU"/>
    <x v="2"/>
    <s v="01-0000211"/>
    <x v="170"/>
    <x v="159"/>
    <s v="SERVICIO"/>
    <s v="DISCONFORMIDAD CON ATENCIÓN DEL PERSONAL"/>
    <n v="0"/>
    <s v="INCUMPLIMIENTO DE CONTRATO PARA UNA MISA. POR LE PERSONAL QUE ACOMPAÑA MUSICALMENTE"/>
    <s v="RECLAMO"/>
    <s v="IRRESPONSABILIDDA DE LA EMPRESA POR N CUMPLIR EL CONTRATO EL DÍA 24/02/24 , CON RESPECTO A UNA MISA CON PERSONAL MUSICAL, HECH QUE NO SE REALIZO. POR AUSENCIA DEL PERSONAL QUE ACOMPALABA MUSICALMENTE LA MISA, POR L CULA PEDIDOS RESARCIMIENTO, POR LO ACONTECIDO. "/>
    <s v="PEDIMOS REEMBOLSO DE 30 NUEVOS SOLES. "/>
    <x v="148"/>
    <s v="Una vez analizado su requerimiento y realizando las investigaciones pertinentes, le informamos que lamentamos el servicio prestado, le ofrecemos nuestras más sinceras disculpas se está procediendo a tomar las medidas correctivas._x000a_Así también puede acercarse a oficinas a entregar los datos de cuenta bancaria y demás información requerida a fin de realizar el reembolso de los 30 soles pedidos._x000a_"/>
    <x v="8"/>
    <x v="0"/>
    <x v="0"/>
    <d v="2024-02-24T15:16:43"/>
    <n v="15"/>
  </r>
  <r>
    <s v="PERU"/>
    <x v="2"/>
    <s v="01-0000212"/>
    <x v="171"/>
    <x v="160"/>
    <s v="SERVICIO"/>
    <s v="OTROS"/>
    <n v="0"/>
    <s v="EL DÍA DE HOY ME APERSONÉ A VISITAR EL NICHO DE MI HERMANO F-33 - PABELLÓN 02 EN DONDE ADVIERTO QUE EL TECHO SE ENCUENTRA  LLENO DE AGUA, INVADIENDO LOS NICHOS AL PUNTO QUE ESTÁ CHORREANDO Y FILTRANDO  AGUA ESPECIALMENTE EL DE MI HERMANO, NOSOTROS REALIZAMOS EL PAGO QUE CUBRÍA EL MANTENIMIENTO, POR LO CUAL CONSIDERO QUE ESTO DEBE SER SOLICITADO CON LA INMEDIATEZ, DE LO CONTRARIO SOLICITO EL CAMBIO DE NICHO. "/>
    <s v="RECLAMO"/>
    <s v="EL DÍA DE HOY ME APERSONÉ A VISITAR EL NICHO DE MI HERMANO F-33 - PABELLÓN 02 EN DONDE ADVIERTO QUE EL TECHO SE ENCUENTRA  LLENO DE AGUA, INVADIENDO LOS NICHOS AL PUNTO QUE ESTÁ CHORREANDO Y FILTRANDO  AGUA ESPECIALMENTE EL DE MI HERMANO, NOSOTROS REALIZAMOS EL PAGO QUE CUBRÍA EL MANTENIMIENTO, POR LO CUAL CONSIDERO QUE ESTO DEBE SER SOLICITADO CON LA INMEDIATEZ, DE LO CONTRARIO SOLICITO EL CAMBIO DE NICHO. "/>
    <s v="SOLICITO EL CAMBIO DE NICHO Y/O CAMBIO DE CAJÓN"/>
    <x v="149"/>
    <s v="Una vez analizado su requerimiento y realizando las investigaciones pertinentes, le informamos que lamentamos el servicio prestado, le ofrecemos nuestras más sinceras disculpas se está procediendo a tomar las medidas correctivas._x000a_Como camposanto ecológico nos vemos expuestos a las condiciones climáticas que pueden llegar a ser adversas, sin embargo, realizamos los mayores esfuerzos por menguar estas adversidades._x000a_Es menester informar que se está realizando la evaluación del método más efectivo para eliminar el inconveniente, de momento poder asegurarle que internamente no existe perjuicio alguno al interior del nicho, se realizaran limpiezas constantes durante el tiempo que tome la solución definitiva del percance. _x000a_"/>
    <x v="11"/>
    <x v="0"/>
    <x v="6"/>
    <d v="2024-02-25T11:25:30"/>
    <n v="11"/>
  </r>
  <r>
    <s v="PERU"/>
    <x v="3"/>
    <s v="01-0000213"/>
    <x v="172"/>
    <x v="161"/>
    <s v="PRODUCTO"/>
    <s v="OTROS"/>
    <n v="0"/>
    <s v="TENGO UN NICHO EN LA PLATAFORMA EL EDEN H-09-01"/>
    <s v="RECLAMO"/>
    <s v="TENGO UN NICHO EN LA PLATAFORMA EL EDEN H_09_01,EL CUAL ESTÁ SIENDO AFECTADOS POR LA CONSTANTE LLUVIA, LOS NICHOS ESTÁN NADANDO EN AGUA, FUI A LA OFICINA A REALIZAR MI RESPECTIVO RECLAMO, ME GUSTARÍA UNA PRONTA SOLUCIÓN "/>
    <s v="QUISIERA QUE HAGAN UNAS CANALETAS,PARA EVITAR LA INUNDACIÓN DE MI NICHO ,DE MANERA URGENTE,YA QUE EL NICHO ESTÁ INUNDADO "/>
    <x v="150"/>
    <s v="Una vez analizado su requerimiento y realizando las investigaciones pertinentes, le informamos que lamentamos el servicio prestado, le ofrecemos nuestras más sinceras disculpas se está procediendo a tomar las medidas correctivas._x000a_Es menester informarle que, como campo santo ecológico, nos encontramos expuestos a las condiciones climáticas adversas de las estaciones del año. Es así que nos encontramos expuestos a la acumulación de agua en plataformas a razón de las torrenciales lluvias de la zona._x000a_Sin embargo, se están realizando las evaluaciones con los especialistas necesarios , a fin de encontrar alternativas que reduzcan el perjuicio. _x000a_"/>
    <x v="13"/>
    <x v="0"/>
    <x v="6"/>
    <d v="2024-02-27T10:47:48"/>
    <n v="10"/>
  </r>
  <r>
    <s v="PERU"/>
    <x v="2"/>
    <s v="01-0000214"/>
    <x v="173"/>
    <x v="162"/>
    <s v="SERVICIO"/>
    <s v="OTROS"/>
    <n v="0"/>
    <s v="RECLAMO POR PERDIDA DE ADORNOS Y BAÑOS SUCIOS"/>
    <s v="RECLAMO"/>
    <s v="ACERCÁNDOME AL NICHO DE MI MADRE, ME DI CON LA SORPRESA DE QUE LOS ADORNOS DISPUESTOS YA NO SE ENCONTRABAN Y ES MOLESTO SABER PORQUE CREO QUE TIENEN PERSONAL DE SERVICIO QUE SE ENCARGA DEL CUIDADO DE ESTE CEMENTERIO, POR EL CUAL ME SIENTO MUY ENOJADA, ESPERO SEA REPUESTO LO MAS PRONTO POSIBLE. TAMBIEN QUIERO HACER UNA QUEJA DE QUE LOS SERVICIOS HIGIÉNICOS ESTÁN SUPER ASQUEROSOS."/>
    <s v="SOLICITO QUE SEA REPUESTO LOS ADORNOS DEL  NICHO DE MI SEÑORA MADRE Y QUE LOS BAÑOS SEAN IMPECABLES"/>
    <x v="151"/>
    <s v="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_x000a_Del mismo modo le recordamos que dentro del reglamento interno del camposanto adjunto , en su apartado N°48, señala: “La Administración no se hará́ responsable por la pérdida de jarrones, floreros o flores artificiales u otros similares ya que estos NO ESTÁN PERMITIDOS en el Camposanto”_x000a_Así también le informamos que se realizaran mejoras dentro de procedimiento de limpieza a fin de evitar inconvenientes como el mencionado en su observación._x000a_Le informamos que lamentamos el servicio prestado, le ofrecemos nuestras más sinceras disculpas se está procediendo a tomar las medidas correctivas._x000a_"/>
    <x v="11"/>
    <x v="0"/>
    <x v="6"/>
    <d v="2024-02-27T16:51:40"/>
    <n v="16"/>
  </r>
  <r>
    <s v="PERU"/>
    <x v="2"/>
    <s v="01-0000215"/>
    <x v="174"/>
    <x v="163"/>
    <s v="SERVICIO"/>
    <s v="OTROS"/>
    <n v="0"/>
    <s v="BUENAS TARDES SEÑORES DE ESPERANZA ETERNA, ES PARA HACER DE CONOCIMIENTO QUE FRECUENTEMENTE SE OBSERVA QUE EL PASO DE AGUA ESTA ESTANCADA LO CUAL EL REBOCE LLEGA AL AREA DE DESCANSO DE MIS SERES QUERIDOS CONVIRTIENDO EN  PARTE PANTANOSA. SOLICITO CUIDADO Y MANTENIMIENTO CONSTANTE, OBTANDO DRENAJES PARA EL PASO DE AGUA, O BARRERAS._x000a_UBICACIÓN:  SANTÍSIMA TRINIDAD_x000a_CONTRATO: 441_x000a__x000a_AGRADECERÉ TOMAR EN CONSIDERACIÓN Y PETICIÓN, POR LA TRANQUILIDAD MÍA Y DE MIS HERMANOS."/>
    <s v="RECLAMO"/>
    <s v="DISCONFORMIDAD DE SERVICIO"/>
    <s v="PRESTAR MAYOR ATENCION A LA ZONA AFECTADA"/>
    <x v="151"/>
    <s v="Una vez analizado su requerimiento y realizando las investigaciones pertinentes, le informamos que lamentamos el servicio prestado, le ofrecemos nuestras más sinceras disculpas se está procediendo a tomar las medidas correctivas."/>
    <x v="13"/>
    <x v="0"/>
    <x v="6"/>
    <d v="2024-02-28T16:02:16"/>
    <n v="16"/>
  </r>
  <r>
    <s v="PERU"/>
    <x v="2"/>
    <s v="01-0000216"/>
    <x v="175"/>
    <x v="164"/>
    <s v="SERVICIO"/>
    <s v="OTROS"/>
    <n v="0"/>
    <s v="BUENOS DÍAS, MI RECLAMO ES POR QUE LA HAN PUESTO LA LAPIDA A MI SEÑOR PADRE NICOLAS ORELLANA TORRES TAMBIÉN COMENTAN QUE LE PUSIERON SU FLORERO, PERO AL MOMENTO DE YO VISITAR SU NICHO NO ESTABA SU FLORERO ENTONCES VINE A RECLAMAR Y ME DIJERON QUE SI LO HAN PUESTO._x000a_YO PIDO QUE TENGAN MAS SEGURIDAD Y CUIDADO AL MOMENTO DE PONER LA LAPIDA Y LOS FLOREROS, Y SUGIERO QUE CADA VEZ QUE PONGAN ALGUNA LAPIDA , NOTIFIQUEN A SUS FAMILIARES Y ASI EVITAR MALOS ENTENDIDOS. _x000a_QUIERO QUE ME REPONGAN LOS FLOREROS YA QUE NO ME HAN DICHO QUE LO IBAN A PONER Y TAMPOCO LO EH VISTO. GRACIAS_x000a_ESPERO SU PRONTA RESPUESTA. "/>
    <s v="RECLAMO"/>
    <s v="DISCONFORMIDAD DE SERVICIO"/>
    <s v="PRESTAR MAYOR ATENCION A LA ZONA AFECTADA"/>
    <x v="152"/>
    <s v="Una vez analizado su requerimiento y realizando las investigaciones pertinentes, le informamos que lamentamos el servicio prestado, le ofrecemos nuestras más sinceras disculpas se está procediendo a tomar las medidas correctivas._x000a_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_x000a_"/>
    <x v="11"/>
    <x v="0"/>
    <x v="6"/>
    <d v="2024-03-01T10:18:04"/>
    <n v="10"/>
  </r>
  <r>
    <s v="PERU"/>
    <x v="2"/>
    <s v="01-0000217"/>
    <x v="176"/>
    <x v="165"/>
    <s v="PRODUCTO"/>
    <s v="OTROS"/>
    <n v="0"/>
    <s v="REITERO MI RECLAMO QUE EL PERNO QUE SOPORTA A LOS FLOREROS EL NICHO DE MI MADRE ESTA MAL COLOCADO, EN UNA PRIMERA OPORTUNIDAD FIRMÉ UNA DECLARACIÓN JURADA SOBRE EL NICHO, Y ME RESPONDIERON QUE YA SE SOLUCIONO, PERO CONSTATANDO CONTINUA LO MISMO, SUGIERO QUE DEBEN COLOCAR LOS PERNOS TAL COMO ESTÁN EN LOS DEMÁS NICHOS. _x000a_GRACIAS POR SU ATENCIÓN."/>
    <s v="RECLAMO"/>
    <s v="REITERO MI RECLAMO QUE EL PERNO QUE SOPORTA A LOS FLOREROS EL NICHO DE MI MADRE ESTA MAL COLOCADO, EN UNA PRIMERA OPORTUNIDAD FIRMÉ UNA DECLARACIÓN JURADA SOBRE EL NICHO, Y ME RESPONDIERON QUE YA SE SOLUCIONO, PERO CONSTATANDO CONTINUA LO MISMO, SUGIERO QUE DEBEN COLOCAR LOS PERNOS TAL COMO ESTÁN EN LOS DEMÁS NICHOS. _x000a_GRACIAS POR SU ATENCIÓN."/>
    <s v="SOLCITO LA PRONTA SOLUCIÓN A MI PEDIDO.  "/>
    <x v="153"/>
    <s v="Una vez analizado su requerimiento y realizando las investigaciones pertinentes, le informamos que lamentamos el servicio prestado, le ofrecemos nuestras más sinceras disculpas se está procediendo a tomar las medidas correctivas._x000a_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_x000a_"/>
    <x v="16"/>
    <x v="1"/>
    <x v="6"/>
    <d v="2024-03-03T11:29:35"/>
    <n v="11"/>
  </r>
  <r>
    <s v="PERU"/>
    <x v="7"/>
    <s v="01-0000218"/>
    <x v="177"/>
    <x v="166"/>
    <s v="SERVICIO"/>
    <s v="OTROS"/>
    <n v="0"/>
    <s v="MALA INFORMACION POR LA ENCARGADA ADMINISTRADORA DE ESPERANZA ETERNA CHICLAYO CREAND PLROBLEMAS PARA PAGOS DE MI CONTRATO "/>
    <s v="QUEJA"/>
    <s v="ME COMUNIQUE CON LA SRTA CLAUDIA REYES  EL DIA SABADO 2 /03/2024 SOBRE MI ESTADO DE SALUD TENIENDO QUEMADURA EN MI PIERNA CON DESCANSO MEDICO PIDIENDO EL PAGO DE 2 CUOTAS  HASTA PODER TENER EL DINERO PARA EL PAGO QUE FALTABA YA QUE   EN MI  SOLICITUD PRESENTADA SOLICITE REPROGRAMACION  ESTO SE HABIA CORDINADO  CON ELLA  TODO ESTA GRABADO SIN EMBARGO SE ME PRESIONA ARA EL PAGO DE 3 CUOTAS EL QUE NO ESTOY DE ACUERDO YA QUE NO ES CULPA MIA LA ENIFICIENCIA DE TRABAJADORES  LA  ENCARAGADA EN MENCION ME AMENAZO CON ENVIAR CARTAS NOTARIALES   CON ABOGADOS EN EL MENSAJE ENVIADO  A MI CORREO DICE QUE TENGO HASTA EL DE  5 /03/2024 SIN EMBARGO LINEAS ABAJO  DICE QUE TENGO QUE PAGARLO HASTA EL 12/03/2024-11 Y 30 PM  ESTO GENERA INCONVENIENTES EN MI SALUD YA QUE EL HSOTIGAMIENTO Y AMENAZAS DE ESTA TRABAJADORA NO LLEVA  UNA SOLUCION SOLO GENERA PROBLEMAS  PRUEBA DE ELLOS CORREO ELECTRONICO   QUE ENVIA A MI PERSONA "/>
    <s v="CAMBIO DE PERSONAL  YA QUE NO SOLUCIONA LO QUE GENERA ES MALTARTO AL CLIENTE  SOLICITO CONVERSAR CON UN SUPERIOR YA QUE LO E SOLICITADO SIN DAR SOLUCION A ELLO "/>
    <x v="154"/>
    <s v="Una vez analizado su requerimiento y realizando las investigaciones pertinentes, le informamos que lamentamos el servicio prestado, le ofrecemos nuestras más sinceras disculpas se está procediendo a tomar las medidas correctivas._x000a_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_x000a_"/>
    <x v="11"/>
    <x v="0"/>
    <x v="2"/>
    <d v="2024-03-05T10:38:18"/>
    <n v="10"/>
  </r>
  <r>
    <s v="PERU"/>
    <x v="5"/>
    <s v="01-0000219"/>
    <x v="178"/>
    <x v="167"/>
    <s v="PRODUCTO"/>
    <s v="DISCONFORMIDAD CON ATENCIÓN DEL PERSONAL"/>
    <n v="0"/>
    <s v="EL DÍA 02 DE MARZO SE REALIZÓ EL SEPELIO DE MI HIJA CONTRERAS SANCHEZ MARIA ISABEL. PROGRAMANDO EL HORARIO DE ATENCIÓN A LAS 4:30PM. AL LLEGAR AL CAMPOSANTO Y VER QUE LAS PUERTAS SE ENCONTRABAN CERRADAS ME DOY CON LA SORPRESA QUE EL PERSONAL INDICADO RECIEN ESTABA APERTURANDO EL ESPACIO. ME APERSONO A LA UBICACION DE MI ESPACIO Y ME DOY CON LA SORPRESA QUE HABIAN APERTURADO OTRO ESPACIO EL CUAL NO ME CORREAPONDIA. ASÍ MISMO ESE AQUEL ESPACIO ,TAMBIEN CONTABA CON OTRO FALLECIDO QUE NO ERA MI ESPOSO. ES INAUDITO EL ERROR GARRAFAL QUE COMETIERON SABIENDO USTEDES QUE APERTURAR UN ESPACIO SIN AUTORIZACION DEL DUEÑO ES PENADO._x000a_HASTA MIS FAMILIARES INTERVINIERON EN LA ESCAVACION. SOLICITO INDENNIZACION POR LOS PERJUICIOS CAUSADOS YA QUE NO SE ME BRINDÓ ABSOLUTAMENTE NADA, MÁS QUE SOLO DESORDEN. DE LO CONTRARIO PROCEDERÉ VÍA LEGAL EN COORDINACION DE LA FAMILIA AFECTADA DE A LADO, DE QUIEN NO SE DEBIÓ APERTURAR EL ESPACIO."/>
    <s v="QUEJA"/>
    <s v="EL DÍA 02 DE MARZO SE REALIZÓ EL SEPELIO DE MI HIJA CONTRERAS SANCHEZ MARIA ISABEL. PROGRAMANDO EL HORARIO DE ATENCIÓN A LAS 4:30PM. AL LLEGAR AL CAMPOSANTO Y VER QUE LAS PUERTAS SE ENCONTRABAN CERRADAS ME DOY CON LA SORPRESA QUE EL PERSONAL INDICADO RECIEN ESTABA APERTURANDO EL ESPACIO. ME APERSONO A LA UBICACION DE MI ESPACIO Y ME DOY CON LA SORPRESA QUE HABIAN APERTURADO OTRO ESPACIO EL CUAL NO ME CORREAPONDIA. ASÍ MISMO ESE AQUEL ESPACIO ,TAMBIEN CONTABA CON OTRO FALLECIDO QUE NO ERA MI ESPOSO. ES INAUDITO EL ERROR GARRAFAL QUE COMETIERON SABIENDO USTEDES QUE APERTURAR UN ESPACIO SIN AUTORIZACION DEL DUEÑO ES PENADO._x000a_HASTA MIS FAMILIARES INTERVINIERON EN LA ESCAVACION. SOLICITO INDENNIZACION POR LOS PERJUICIOS CAUSADOS YA QUE NO SE ME BRINDÓ ABSOLUTAMENTE NADA, MÁS QUE SOLO DESORDEN. DE LO CONTRARIO PROCEDERÉ VÍA LEGAL EN COORDINACION DE LA FAMILIA AFECTADA DE A LADO, DE QUIEN NO SE DEBIÓ APERTURAR EL ESPACIO."/>
    <s v="INDENNIZACION O EXONERACION DE PAGOS PENDIENTES"/>
    <x v="154"/>
    <s v="Es menester informarle que el servicio contratado por su persona SERVICIO DE _x000a_INHUMACION fue brindado íntegramente. Servicio que comprende lo siguiente: Apertura _x000a_y cierre de espacio, Urna de concreto, Toldo, Sillas, descensor, Maestro de ceremonia y _x000a_Placa de mármol (colocado dentro de los 15 días)._x000a_Todos estos conceptos fueron prestados en su totalidad, lamentamos las demoras que _x000a_pudieron haberse presentado haciéndoles llegar las disculpas del caso, le brindaremos la _x000a_opción de contratar gratuitamente responso vip, mantenimiento de lapida y/o misa de _x000a_recuerdo que usted podrá coordinar la fecha según lo crea conveniente, solo deberá _x000a_acercarse a nuestras oficinas y o comunicarse con nuestra central telefónica eligiendo el _x000a_anexo correspondiente a Cañete._x000a_Así también en respuesta a las observaciones respecto a otro espacio de sepultura, le _x000a_recordamos que las coordinaciones se realizan con el titular del espacio, siendo así que _x000a_no se le puede brindar mayor información. Cualquier dificultad o molestia que se _x000a_pudieron haber ocasionados a espacios aledaños se coordinaran con los _x000a_correspondientes titulares_x000a_Siendo así que su solicitud de exoneración de pagos pendientes no procede."/>
    <x v="12"/>
    <x v="0"/>
    <x v="0"/>
    <d v="2024-03-07T16:27:20"/>
    <n v="16"/>
  </r>
  <r>
    <s v="PERU"/>
    <x v="2"/>
    <s v="01-0000220"/>
    <x v="179"/>
    <x v="168"/>
    <s v="SERVICIO"/>
    <s v="DISCONFORMIDAD CON ATENCIÓN DEL PERSONAL"/>
    <n v="0"/>
    <s v="LOS ESPACIOS QUE OCUPAN MIS FAMILIARES HAN ESTADO DESCUIDADOS POR AÑOS, NO TENÍA CÉSPED Y SE HABÍA CONVERTIDO EN UN CHARCO, A PESAR DE LAS MÚLTIPLES OCASIONES EN LAS QUE SE LES PIDIÓ REALICEN EL MANTENIMIENTO._x000a_"/>
    <s v="RECLAMO"/>
    <s v="LOS ESPACIOS QUE OCUPAN MIS FAMILIARES HAN ESTADO DESCUIDADOS POR AÑOS, NO TENÍA CÉSPED Y SE HABÍA CONVERTIDO EN UN CHARCO, A PESAR DE LAS MÚLTIPLES OCASIONES EN LAS QUE SE LES PIDIÓ REALICEN EL MANTENIMIENTO._x000a_"/>
    <s v="SE TOMEN CON SERIEDAD EL MANTENIMIENTO DE LOS ESPACIOS, EN ESTE CASO EL INGRESO DE LA PLATAFORMA SEÑOR DE LOS MILAGROS, TAMBIÉN HACER UN REDISEÑO DEL INGRESO PARA TENER UNA VERDADERA SOLUCIÓN AL PROBLEMA"/>
    <x v="155"/>
    <s v="Una vez analizado su requerimiento y realizando las investigaciones pertinentes, le informamos que; se iniciaran los procesos de mejora requerido para el mantenimiento general del espacio de sepultura._x000a_Se inició la gestión del mantenimiento del área de sepultura en mención, a fin de reestablecer el buen estado de espacio de sepultura. _x000a_"/>
    <x v="17"/>
    <x v="1"/>
    <x v="0"/>
    <d v="2024-03-15T09:38:54"/>
    <n v="9"/>
  </r>
  <r>
    <s v="PERU"/>
    <x v="2"/>
    <s v="01-0000221"/>
    <x v="180"/>
    <x v="169"/>
    <s v="SERVICIO"/>
    <s v="OTROS"/>
    <n v="13"/>
    <s v="SE COMPRO UN NICHO , EN DONDE SE  APORTO MAS DE 13 MIL SOLES , EL CUAL MI PADRE SE INTERNO AL HOSPITAL EN EL MES DE OCTUBRE, LO CUAL NO SE PUDO PAGAR LAS CUOTAS , AHORA FALLECE MI PADRE Y VENIMOS A PAGAR LAS CUOTAS RETRASADAS Y PODER ENTERRARLO , LA RESPUESTA QUE OBTUVIMOS DE CAMPO SANTO ES QUE PRESENTEMOS 1 SOLICITUD EL CUAL DEMORARA 15 DIAS Y QUE ES UNA PROBABILIDAD DEL 80% QUE SE RECUPERE , Y NOS INDICAN QUE COMPREMOS OTRO NICHO, NO TENEMOS NINGUNA SOLUCION NI RESPUESTA DE LA EMPRESA."/>
    <s v="RECLAMO"/>
    <s v="SE COMPRO UN NICHO , EN DONDE SE  APORTO MAS DE 13 MIL SOLES , EL CUAL MI PADRE SE INTERNO AL HOSPITAL EN EL MES DE OCTUBRE, LO CUAL NO SE PUDO PAGAR LAS CUOTAS , AHORA FALLECE MI PADRE Y VENIMOS A PAGAR LAS CUOTAS RETRASADAS Y PODER ENTERRARLO , LA RESPUESTA QUE OBTUVIMOS DE CAMPO SANTO ES QUE PRESENTEMOS 1 SOLICITUD EL CUAL DEMORARA 15 DIAS Y QUE ES UNA PROBABILIDAD DEL 80% QUE SE RECUPERE , Y NOS INDICAN QUE COMPREMOS OTRO NICHO, NO TENEMOS NINGUNA SOLUCION NI RESPUESTA DE LA EMPRESA."/>
    <s v="REACTIVACION DE CONTRATO"/>
    <x v="156"/>
    <s v="Verificamos que la persona que presento el reclamo es quien falleció , siendo así no podemos brindar mayor respuesta."/>
    <x v="18"/>
    <x v="1"/>
    <x v="4"/>
    <d v="2024-03-16T10:31:35"/>
    <n v="10"/>
  </r>
  <r>
    <s v="PERU"/>
    <x v="2"/>
    <s v="01-0000222"/>
    <x v="181"/>
    <x v="170"/>
    <s v="SERVICIO"/>
    <s v="OTROS"/>
    <n v="0"/>
    <s v="DESCUIDO EN SU MANTENIMIENTO EN EL CAMPO SANTO SAN CARLOS EN LA ZONA SANTÍSIMA TRINIDAD DÓNDE HAY TUMBAS HUNDIDAS Y SIGUEN CON FLORES MARCHITAS ."/>
    <s v="RECLAMO"/>
    <s v="EL DÍA DE HOY ME ACERQUE A VISITAR A MI FAMILIAR QUE SE ENCUENTRA EN LA PARTE DEL CEMENTERIO LLAMADO SANTÍSIMA TRINIDAD- SAN CARLOS EN DÓNDE ME DOY LA SORPRESA QUE ESTÁ MUY DESCUIDADO CON EL PASTO SIN PODAR Y LAS FLORES MARCHITAS DE LA ÚLTIMA VEZ QUE LO VISITÉ QUE FUE HACE DOS SEMANAS AL DIA DE HOY Y SIGUEN CON LAS MISMAS FLORES DETERIORADAS, CONSULTE A UN PERSONAL LOS DÍAS QUE RETIRAN LAS FLORES O HACEN MANTENIMIENTO Y ME DICEN QUE LO HACEN LOS DÍAS VIERNES, LO CUAL NO ES CIERTO. VEO QUE LE DAN MÁS PRIORIDAD A OTRAS ÁREA DEL CAMPO SANTO Y TODOS MERECEMOS EL MISMO SERVICIO POR NUESTROS DIFUNTOS. CABE RECALCAR QUE EN LA MISMA ÁREA HAY TUMBAS QUE SE ESTÁN HUNDIENDO Y MUY DESCUIDADOS. "/>
    <s v="IGUALDAD EN EL MANTENIMIENTO DE LAS ZONAS DEL.CAMPO SANTO CON URGENCIA "/>
    <x v="156"/>
    <s v="Una vez analizado su requerimiento y realizando las investigaciones pertinentes, le informamos que; se iniciaran los procesos de mejora requerido para el mantenimiento general del espacio de sepultura._x000a_Se inició la gestión del inicio de manteniendo general de la plataforma. _x000a_"/>
    <x v="16"/>
    <x v="1"/>
    <x v="6"/>
    <d v="2024-03-21T13:21:40"/>
    <n v="13"/>
  </r>
  <r>
    <s v="PERU"/>
    <x v="3"/>
    <s v="01-0000223"/>
    <x v="182"/>
    <x v="171"/>
    <s v="PRODUCTO"/>
    <s v="OTROS"/>
    <n v="0"/>
    <s v="INUNDACIONES EN LA PLATAFORMA Q ESTÁ AL C_x000a_INICIO DE LAS GRADAS."/>
    <s v="RECLAMO"/>
    <s v="LA PLATAFORMA QUE ESTÁ AL COMIENZO DE LAS GRADAS SE INUNDA CON LA LLUVIA AL PUNTO DE TAPAR LAS LAPIDAS  Y NO HACEN NADA AL RESPECTO, NO ES PA PRIMERA VEZ Y TENEMOS FOTOS Y VIDEOS._x000a_LA TUMBA MÁS PERJUDICADA ES LA DE MI PAPÁ YA QUE SE ENCUENTRA AL PIE DE LOS ÁRBOLES A LADO DE LAS GRADAS QUE DAN ACCESO A OTRAS PLATAFORMAS._x000a_HICIMOS COMO UNA ZANJA PARA PODER DRENAR EL AGUA ACUMULADA, HOY NOS DIMOS CUENTA Q LA TAPARON ESTÁ TODO BARRO AL MOMENTO DE PISAR AÚN SE SIENTE INESTABLE Y HÚMEDO._x000a_NOS PERCATAMOS Q HAY UNA ZANJA O CONETA EN LA PARTE SUPERIOR Q POR FALTA DE LIMPIEZA CUANDO LLUEVE SE TRANCA Y ESO OCASIONA Q REBALSE EL AGUA E INUNDE LA PLATAFORMA DE ABAJO"/>
    <s v="LIMPIEZA ADECUADA EN LAS CUNETAS O ZANJAS, ADECUADO SERVICIO DE ALCANTARILLAS "/>
    <x v="157"/>
    <s v="Una vez analizado su requerimiento y realizando las investigaciones pertinentes, le informamos que; se iniciaran los procesos de mejora requerido para el mantenimiento general del espacio de sepultura._x000a_Se inició la gestión del mantenimiento del área afectada, así también el mantenimiento de los canales de capacitación de agua en temporada de lluvias. _x000a_"/>
    <x v="11"/>
    <x v="0"/>
    <x v="6"/>
    <d v="2024-03-25T12:52:36"/>
    <n v="12"/>
  </r>
  <r>
    <s v="PERU"/>
    <x v="5"/>
    <s v="01-0000224"/>
    <x v="183"/>
    <x v="172"/>
    <s v="SERVICIO"/>
    <s v="OTROS"/>
    <n v="0"/>
    <s v="PROHIBICION DEL USO DEL ESPACIO ADQUIRIDO PARA LA INHUMACION DEL CUERPO DE MI AMADO ESPOSO, CABE RECALCAR QUE TAL ESPACIO YA ESTA PAGADO EN SU TOTALIDAD Y EL MOTIVO O ARGUMENTO QUE INDICAN ES QUE LAS INHUMACIONES DEBEN SER PROGRAMADAS CUANDO SABEMOS QUE UNA MUERTE NO ES ANUNCIADA, PROGRAMADA NI ACEPTADA. POR TAL MOTIVO PIDO QUE SE SANCIONE CON LAS MANERAS CORRESPONDIENTES INVERSIONES MUYA, CAMPOSANTO ECOLOGICO ESPERANZA ETERNA SEDE CAÑETE, YA QUE EN UNA CIRCUNSTANCIA TAN DOLOROSA COMO LA PERDIDA DE UN FAMILIAR."/>
    <s v="RECLAMO"/>
    <s v="PROHIBICION DEL USO DEL ESPACIO ADQUIRIDO PARA LA INHUMACION DEL CUERPO DE MI AMADO ESPOSO, CABE RECALCAR QUE TAL ESPACIO YA ESTA PAGADO EN SU TOTALIDAD Y EL MOTIVO O ARGUMENTO QUE INDICAN ES QUE LAS INHUMACIONES DEBEN SER PROGRAMADAS CUANDO SABEMOS QUE UNA MUERTE NO ES ANUNCIADA, PROGRAMADA NI ACEPTADA. POR TAL MOTIVO PIDO QUE SE SANCIONE CON LAS MANERAS CORRESPONDIENTES INVERSIONES MUYA, CAMPOSANTO ECOLOGICO ESPERANZA ETERNA SEDE CAÑETE, YA QUE EN UNA CIRCUNSTANCIA TAN DOLOROSA COMO LA PERDIDA DE UN FAMILIAR."/>
    <s v="POR TAL MOTIVO PIDO QUE SE SANCIONE CON LAS MANERAS CORRESPONDIENTES INVERSIONES MUYA, CAMPOSANTO ECOLOGICO ESPERANZA ETERNA SEDE CAÑETE, YA QUE EN UNA CIRCUNSTANCIA TAN DOLOROSA COMO LA PERDIDA DE UN FAMILIAR."/>
    <x v="158"/>
    <s v="Una vez analizado su requerimiento y realizando las investigaciones pertinentes, le informamos que; como camposanto contamos con una programación de servicios durante el día, si al momento de su visita el horario de su preferencia ya estaba copado, se tiene que programar en el horario más próximo._x000a_Nosotros como camposanto no podemos prohibir el uso del espacio más allá de la causal de resolución de contrato o falta de pago del costo de carencia si amerita. _x000a_Así también es menester recordar que se hicieron los esfuerzos necesarios para poder llevar a cabo el sepelio el día que lo solicito. _x000a_"/>
    <x v="12"/>
    <x v="0"/>
    <x v="6"/>
    <d v="2024-04-05T09:05:36"/>
    <n v="9"/>
  </r>
  <r>
    <s v="PERU"/>
    <x v="5"/>
    <s v="01-0000225"/>
    <x v="184"/>
    <x v="173"/>
    <s v="PRODUCTO"/>
    <s v="RESOLUCIÓN O MODIFICACIÓN DE CONTRATO"/>
    <n v="12160"/>
    <s v="BUENAS TARDES, SOY LA SRA. JACQUELIN SERNA QUIROZ CON DNI: 46633440, EL MOTIVO DE MI RECLAMO ES QUE LA EX CONSEJERA DE SU EMPRESA LA SRTA. NICKOL NEGRON MARTELL, ME OFRECIO UN SERVICIO CN UNA PUBLICIDAD ENGAÑOSA INDICANDOME QUE OBTENDRE EL SERVICIO DE SU CAMPOSANTO ECOLOGICO ESPERANZA ETERN CON UN 0% DE INTERES, UNA VEZ DEPOSITADO LA INICIAL S/608.00SOLES, ME LLEGO EL CONTRATO A MI CORREO CON UNAS CLAUSULAS QUE NO CORRESPONDE A LA INFORMACION BRINDADA POR A CONSEJERA, ADEMAS HACIENDOLE LA OBSERVACION EN EL CONTRATO FIGURA UN NUMERO QUE NO ERA EL MIO Y TAMBIEN INDICANDO QUE EN NINGUN MOMENTO HE TENIDO LA APROBACION DE DICHO CONTRATO, AHORA ME COMUNICO CON LA SRTA. Y LE RECLAMO Y ELLA ME SALE DICIENDO QUE ES ELLA LA QUE SE VA HACER RESPONSABLE HASTA ESE MOMENTO ELLA CONTINUABA TRABAJANDO CON USTEDES Y QUE NO PRESENTE NINGUNA SOLICITUD Y AL VER QUE LA SRTA NO ME DABA SOLUCION DECIDO IR A LA OFICINA PRESENCIAL E INDICANDO MI MALESTAR Y MOLESTIA DEL POR QUE ME HAN DISUELTO EL CONTRATO SIN REALIZAR LA DEVOLUCION DE MI INICIAL ES AHI DONDE ME ENTERO QUE PARA ACEPTAR DICHO CONTRATO DIGITAL TUVIERON QUE LLAMARME A MI NUMERO DE CELULAR, EN LA CUAL NUNCA RECIBI UNA LLAMADA POR PARTE DE LA EMPRESA. SOLICITO LAS GRABACIONES DEL AUDIO DE LA DICHA LLAMADA QUE APROBO NINGUN ACUERDO. TAMBIEN TENGO LOS CHAT Y AUDIOS DE LA SRTA CONSEJERA QUE ME INDICA QUE ELLA TUVO EL ERROR AL BRINDAR UNA MALA INFORMACION POR FAVOR SOLICITO LA DEVOLUCION DE MI INICIAL DEL MONTO S/608.00 SOLES DE INMEDIATO YA QUE EL ERROR NO HA SIDO POR MI PARTE SI NO DE SU CONSEJERA ( POR MALA INFORMACION)AL FINAL NO SE CUMPLIO CON LA PUBLICIDAD QUE ESTA EN SU PAGINA DE CAMPOSANTO ESPERANZA ETERNA NO ME PUEDEN DAR UN PORCENTAJE QUE NO ES...PRESENTARE MI DENUNCIA CON LA SRTA. NICKOL Y CON LA EMPRESA INVERSIONES MUYA SAC, RUC: 20555348887, DOMICILIADO EN AV. MONTE BLANCO 305, DISTRITO LA MOLINA, PROVINCIA DE LIMA, PERU, REFERENCIA A SU OFICINA EN : MZ C4 LT 18 URB TERCER MUNDO- SAN VICENTE DE CAÑETE"/>
    <s v="RECLAMO"/>
    <s v="SOLICITO LA DEVOLUCION DE MI INICIAL DEL MONTO S/608.00 SOLES YA QUE NO ME BRINDARON UNA INFORMACION CORRECTA POR PARTE DE SU CONSEJERA, NICKOLE NEGRON MARTELL, ES POR ESO QUE NO CANCELE NINGUNA CUOTA YA QUE NO ERA CORRECTA AL MONTO QUE ME HABIA INDICADO LA SRTA."/>
    <s v="DESDE UN INICIO QUE SE TRAMITO DICHO SERVICIO Y ME ENVIARON EL CONTRATO ESTUVE EN DESACUERDO CON DICHAS CLAUSULAS QUE FUE DESDE EL MES DE NOVIEMBRE 2023 Y CON EL NUMERO DE CELULAR REGISTRADO EN EL CONTRATO - SI NO ME DAN UNA SOLUCION REALIZARE MI DENUNCUA PUBLICA EN LAS REDES."/>
    <x v="159"/>
    <s v="Se informa que se procederá con la resolución del contrato , así también se realizara la devolución de la inicial depositada de S/608.00 , para lo cual requerimos los siguiente:_x000a__x000a_• Solicitud escrita de devolución de cuota inicial , dentro de la solicitud deberá estar el número de cuenta al que se realizara el desembolso (Número de cuenta , banco , CCI)_x000a_• Copia de DNI _x000a_• Recuerde que el tramite puede realizarlo vía correo electrónico a clientes@esperanzaeterna.la_x000a_"/>
    <x v="14"/>
    <x v="0"/>
    <x v="7"/>
    <d v="2024-04-09T16:19:06"/>
    <n v="16"/>
  </r>
  <r>
    <s v="PERU"/>
    <x v="2"/>
    <s v="01-0000226"/>
    <x v="185"/>
    <x v="174"/>
    <s v="SERVICIO"/>
    <s v="RESOLUCIÓN O MODIFICACIÓN DE CONTRATO"/>
    <n v="0"/>
    <s v="DEJAS DESPERDICIOS EN ELL MAUSOLEP"/>
    <s v="RECLAMO"/>
    <s v="ESTA DEJANDO  BASURA ESCREMENTO DE ANMALES COCCA MASTICADA VELS NEGRAS"/>
    <s v="10 DE ABRL 2024"/>
    <x v="158"/>
    <s v="Una vez analizado su requerimiento y realizando las investigaciones pertinentes, le informamos que; se iniciaran los procesos de mejora requerido para el mantenimiento general de la plataforma._x000a_Se inició la gestión del inicio de mantenimiento y limpieza del área de mausoleos_x000a_"/>
    <x v="4"/>
    <x v="0"/>
    <x v="4"/>
    <d v="2024-04-13T13:28:23"/>
    <n v="13"/>
  </r>
  <r>
    <s v="PERU"/>
    <x v="4"/>
    <s v="01-0000227"/>
    <x v="186"/>
    <x v="175"/>
    <s v="SERVICIO"/>
    <s v="DISCONFORMIDAD CON ATENCIÓN DEL PERSONAL"/>
    <n v="150"/>
    <s v="POR PAGO QUE SE HIZO PARA UNA MISA EN EL CAMPOSANTO "/>
    <s v="QUEJA"/>
    <s v="SE HIZO EL PAGO PARA OBTENER UNA MISA EN EL CAMPOSANTO EL 1 DE ABRIL ._x000a_EL DÍA 27 SE HIZO EL DEPÓSITO Y LA SEPARACIÓN DE LA MISA , LLEGADO EL 1 DE ABRIL NO HUBO NINGUNA MISA NI UN PADRE EN EL CAMPOSANTO , NO PUSIERON NI SILLAS NI EL LA ENTRADA NO ESTABA ESCRITO LAS MISA PROGRAMADAS DEJARON A MI FAMILIA EN TOTAL ABANDONO LLEGARON MI FAMILIA DE LEJOS POR LA MISA PARA MI DIFUNTO PADRE Y NO HUBO NINGUNA EMPATÍA HABLAMOS CON LA SEÑORITA ENCARGADA CON NOMBRE EDITH ROJAS A LA CUAL SE LE MANDO LA FOTO DEL BAUCHER DEL PAGO DE LA MISA Y HASTA EL DÍA DE HOY 15/04/2024 NO HAY NINGÚN SOLUCIÓN ES UNA PENA QUE NO HAYA MÁS SERIEDAD Y COORDINACIÓN EN ESTOS CASOS "/>
    <s v=" DESEO QUE ME HAGAN LA DEVOLUCIÓN DE MI DINERO LA CUAL PAGAMOS 150.00 NUEVOS SOLES  _x000a_PARA UNA MISA EN EL CAMPOSANTO YA ENVÍE MI SOLICITUD Y LOS DATOS QUE ME PIDIERON Y HASTA EL DÍA DE HOY NO TUVE RESPUESTA PORFAVOR ES URGENTE ."/>
    <x v="158"/>
    <s v="Se procedió a realizar la devolución correspondiente, así también es menester nuestro _x000a_informarle que por la desazón generada le ofrecemos una misa manera gratuita, favor de _x000a_acercarse a oficina o llamar al 01-6449366 y verificar la disponibilidad del horario de su _x000a_elección y poder programar el servicio."/>
    <x v="6"/>
    <x v="0"/>
    <x v="0"/>
    <d v="2024-04-15T17:09:47"/>
    <n v="17"/>
  </r>
  <r>
    <s v="PERU"/>
    <x v="2"/>
    <s v="01-0000228"/>
    <x v="187"/>
    <x v="176"/>
    <s v="PRODUCTO"/>
    <s v="OTROS"/>
    <n v="0"/>
    <s v="LA LAPIDA QUE COLOCARON LA EMPRESA LOS DATOS ESTÁN MAL, SE VERIFICO CON LA SRTA. GELEN QUISPE._x000a_LO CUAL ES UNA ACCIÓN POR FALTA DE SERIEDAD."/>
    <s v="RECLAMO"/>
    <s v="LA EMPRESA COLOCO UNA LAPIDA EN LA TUMBA DE MI DIFUNTO PADRE CON DATOS QUE NO SON REALES, SE VERIFICO CON LA SRTA. GELEN QUISPE DE SU REPRESENTADA."/>
    <s v="QUE LO CAMBIEN LA LAPIDA POR OTRO CON LOS DATOS REALES."/>
    <x v="158"/>
    <s v="Una vez analizado su requerimiento y realizando las investigaciones pertinentes, le informamos que lamentamos el servicio prestado, le ofrecemos nuestras más sinceras disculpas se está procediendo a tomar las medidas correctivas._x000a_Es menester informarle que los datos fueron corregidos._x000a_"/>
    <x v="9"/>
    <x v="0"/>
    <x v="6"/>
    <d v="2024-04-16T11:42:00"/>
    <n v="11"/>
  </r>
  <r>
    <s v="PERU"/>
    <x v="3"/>
    <s v="01-0000229"/>
    <x v="188"/>
    <x v="177"/>
    <s v="SERVICIO"/>
    <s v="DISCONFORMIDAD CON ATENCIÓN DEL PERSONAL"/>
    <n v="0"/>
    <s v="MALTRATO DE PARTE DEL PERSONAL DE LA EMPRESA ESPERANZA ETERNA"/>
    <s v="QUEJA"/>
    <s v="LA EMPRESA TUVO UNA FALTA DE RESPETO HACIA NOSOTROS BURLÁNDOSE DE NUESTRO DOLOR Y NO DARNOS SOLUCIÓN Y QUERIENDO COBRARNOS POR UN ESPACIO YA COMPRADO LA SRA ROSMERY MONTESINOS QUISPE QUIEN DICE SER LA ADMINISTRADORA DE LA EMPRESA Y RUTH CUSIHUAMAN LAURA QUE SE PUSO A GRABAR SIN AUTORIZACIÓN Y SIN TOMAR EN CUENTA NUESTRO DOLOR, LA EMPRESA DICE NO TENER EL CONTRATO DE COMPRA DE HACE 15 AÑOS "/>
    <s v="EL CONTRATO LA SOLUCIÓN  Y LAS DISCULPAS DEL PERSONAL "/>
    <x v="160"/>
    <s v="Una vez analizado su requerimiento y realizando las investigaciones pertinentes, le informamos que lamentamos el servicio prestado, sin embargo es menester informar que se están realizando las revisiones más minuciosas requeridas a fin de poder entregarle la información correspondiente. 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
    <x v="11"/>
    <x v="0"/>
    <x v="0"/>
    <m/>
    <n v="0"/>
  </r>
  <r>
    <s v="PERU"/>
    <x v="3"/>
    <s v="01-0000231"/>
    <x v="189"/>
    <x v="178"/>
    <s v="PRODUCTO"/>
    <s v="OTROS"/>
    <n v="0"/>
    <s v="HACE MAS DE UN AÑO TOME LOS SERVICIOS DE SEPELIO, DEJE TODOS LOS DATOS PARA LA CONSTRUCCIÓN DE LA LAPIDA DEL MAUSOLEO QUE ADQUIRI, PERO HASTA EL MOMENTO NO SE ENCUENTRA LISTO FALTA EL ENCABEZADO Y EL NOMBRE DE LA DIFUNTA. "/>
    <s v="RECLAMO"/>
    <s v="INSTALACIÓN DE LAPIDA INCOMPLETA FALTA DATOS."/>
    <s v="NOSOTROS COMO FAMILIA REQUERIMOS QUE ESTE LISTO PARA ANTES DEL 12-05-2024 YA QUE ESE DÍA ESTAREMOS VISITANDO A NUESTRO FAMILIAR."/>
    <x v="161"/>
    <s v="Una vez analizado su requerimiento y realizando las investigaciones pertinentes, le informamos que lamentamos el servicio prestado. Sin embargo, según los reportes de atenciones el servicio fue prestado, no tenemos reporte alguno en la oficina de atención al cliente, al contrario, se nos informa que el servicio se realizó. De todas maneras, seguiremos indagando al respecto a fin de encontrar puntos de mejora y entregar un servicio de mejor calidad cada día."/>
    <x v="11"/>
    <x v="0"/>
    <x v="6"/>
    <m/>
    <n v="0"/>
  </r>
  <r>
    <s v="PERU"/>
    <x v="2"/>
    <s v="01-0000232"/>
    <x v="190"/>
    <x v="179"/>
    <s v="SERVICIO"/>
    <s v="DISCONFORMIDAD CON ATENCIÓN DEL PERSONAL"/>
    <n v="15000"/>
    <s v="NOS APERSONAMOS AL CAMPO SANTO, CON EL CONTRATO INDICADO PARA EL SEPELIO DE MI HERMANO RONALD LEONEL GASPAR ÑAÑA, EN EL CONTRATO DE INDICADO SE TENIA QUE HACER LA MISA PERO NO TUVIMOS RESPUESTA ALGUNA NO RECIBIMOS LA MISA SIN RESPUESTA DE NADIE NI APERSONAMIENTO DE NADIE, NO QUIEREN HACERSE RESPONSABLE DE REALIZAR LA MISA ENCIMA NO QUIEREN DAR SOLUCIÓN PARA CONTRATAR OTRO RESPONSABLE QUE REALICE LA MISA, DEJÁNDONOS SIN AYUDA NI RESPUESTA, CUESTIÓN QUE FUE DESCRITA EN EL CONTRATO QUE SE VIENE RECLAMANDO, QUIERO QUE SE DENUNCIE EL CONTRATO POR INCUMPLIMIENTO POR PARTE DE EL CAMPOSANTO ECOLÓGICO ESPERANZA ETERNA. NO NOS DAN SOLUCIÓN ALGUNA"/>
    <s v="RECLAMO"/>
    <s v="NOS APERSONAMOS AL CAMPO SANTO, CON EL CONTRATO INDICADO PARA EL SEPELIO DE MI HERMANO RONALD LEONEL GASPAR ÑAÑA, EN EL CONTRATO DE INDICADO SE TENIA QUE HACER LA MISA PERO NO TUVIMOS RESPUESTA ALGUNA NO RECIBIMOS LA MISA SIN RESPUESTA DE NADIE NI APERSONAMIENTO DE NADIE, NO QUIEREN HACERSE RESPONSABLE DE REALIZAR LA MISA ENCIMA NO QUIEREN DAR SOLUCIÓN PARA CONTRATAR OTRO RESPONSABLE QUE REALICE LA MISA, DEJÁNDONOS SIN AYUDA NI RESPUESTA, CUESTIÓN QUE FUE DESCRITA EN EL CONTRATO QUE SE VIENE RECLAMANDO, QUIERO QUE SE DENUNCIE EL CONTRATO POR INCUMPLIMIENTO POR PARTE DE EL CAMPOSANTO ECOLÓGICO ESPERANZA ETERNA. NO NOS DAN SOLUCIÓN ALGUNA"/>
    <s v="QUIERO LA DENUNCIA DEL CONTRATO LA DEVOLUCIÓN DE LOS DAÑOS Y PERJUICIOS YA QUE SE HICIERON CONTRATOS AFECTANDO A LOCAL Y PERSONAL CONTRATADO POR EL MONTO DE 2000 SOLES. DOS MIL NUEVO SOLES. CONTRATO N° 0000006752"/>
    <x v="162"/>
    <s v="Una vez analizado su requerimiento y realizando las investigaciones pertinentes, le informamos que, dentro del contrato firmado por el titular dentro del reglamento, se indica que no está permitido el ingreso de artículos ajenos al camposanto, así también se refiere que el formato de lapidas es único. _x000a_Del mismo modo se informa que los documentos relacionados al contrato en mención solo pueden ser entregados o solicitados por el titular._x000a_Le informamos que lamentamos el servicio prestado, le ofrecemos nuestras más sinceras disculpas se está procediendo a tomar las medidas correctivas._x000a_"/>
    <x v="19"/>
    <x v="1"/>
    <x v="0"/>
    <m/>
    <n v="0"/>
  </r>
  <r>
    <s v="PERU"/>
    <x v="2"/>
    <s v="01-0000233"/>
    <x v="191"/>
    <x v="180"/>
    <s v="PRODUCTO"/>
    <s v="OTROS"/>
    <n v="240"/>
    <s v="NO NOS PERMITEN TRAER LAPIDA DE OTRO LUGAR Y CUANDO  SOLICITO QUE ME VENDA  NO ME QUIERE DAR UNA FACTURA , CANCELANDO MI COMPRA  YA QUE SEGÚN ELLOS SOLO PUEDE DAR UNA FACTURA A NOMBRE DEL TITULAR CUANDO ES MI PERSONA  QUIEN PAGA.  "/>
    <s v="QUEJA"/>
    <s v="NO QUIEREN DAR UNA FACTURA UN COMPROBANTE DE PAGO  Y TAMPOCO QUIERE QUE COMPRE DE OTRO LADO MI LAPIDA"/>
    <s v=" QUE ACEPTEN QUE COMPRE DE OTRO LADO Y SI NO QUE ME ENTREGUEN FACTURA A NOMBRE MÍO PARA SUSTENTAR MI COMPRA"/>
    <x v="163"/>
    <s v="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
    <x v="17"/>
    <x v="1"/>
    <x v="0"/>
    <m/>
    <n v="0"/>
  </r>
  <r>
    <s v="PERU"/>
    <x v="2"/>
    <s v="01-0000235"/>
    <x v="192"/>
    <x v="181"/>
    <s v="PRODUCTO"/>
    <s v="OTROS"/>
    <n v="0"/>
    <s v="NICHO CUADRIPLE."/>
    <s v="RECLAMO"/>
    <s v="EL NICHO DE MI PADRE ESTÁ DAÑADO, POSIBLEMENTE UN TERCERO CON UNA ESCALERA ORIGINÓ EL ACCIDENTE EN EL QUE EL FLORERO QUE ES DE MAYÓLICA Y ESTA PEGADO A LÁPIDA SE DESPRENDIÓ Y NO SE A ENCONTRADO CERCA AL NICHO. POR LO CUAL MI MALESTAR ES, COMO ES POSIBLE QUE NO COMUNIQUE ESTE ACCIDENTE. EL PERSONAL DE INFORME MENCIONA QUE HAY VECES EN LAS QUE COMUNICAN A LA FAMILIA DE ESTAS SITUACIONES Y OTRAS EN LAS QUE NO Y LO DEJAN ASÍ, SI DE TRATA DE UN USUARIO, _x000a_2DO. EL PERSONAL QUE VELA POR EL BIENESTAR DE LAS ÁREAS DE ESTE CAMPO SANTO NO ESTUVO HACIENDO SUS RONDAS, _x000a_3RO. EN EL CONTRATO EN NINGUNA PARTE ESPECIFICA QUE SI HAY DAÑO GENERADO POR UN TERCERO YO TENGA QUE ASUMIR EL COSTO DE ESTE. EL NICHO ESTA DENTRO DE LOS ESPACIOS QUE DIRIGE, CONTROLA Y VELA ESPERANZA ETERNA, POR LO CONSIGUIENTE COMO ES POSIBLE QUE CUANDO VENGA A BUSCAR UNA SOLUCIÓN LO ÚNICO QUE ME DIGAN ES EL VALOR DEL ÁREA AFECTADO Y QUE LO CANCELA PRONTAMENTE PARA QUE LO PUEDAN TRAER DE LIMA._x000a_ES UNA SITUACIÓN QUE UDS. TIENE QUE PREVEER Y CONTROLAR. ASÍ MISMO ASUMIR. EL CONTRATO LO HAN ELABORADO US Y SI HAY PUNTOS CONTROVERSIALES O DONDE EXISTE OMISIÓN O FALTA UDS TENDRÍAN QUE ASUMIR, COMO EMPRESA RESPONSABLE,"/>
    <s v="ESPERO QUE UDS ASUMAN EL COSTO DE ESTE FLORERO Y QUE PUEDAN CAPACITAR A SUS COLABORADORES O CUIDADORES, PORQUE PARECEN MAQUINAS QUE REPITEN LO MISMO SIN BUSCAR SOLUCIONES A UNA SITUACIÓN QUE NO ES NUESTRA RESPONSABILIDAD. DE LA MISMA FORMA SI SE PAGAN POR ESTE SERVICIO SE DEBERÍA VER LA FORMA DE ESTAR MAS AL PENDIENTE DE CADA ESPACIO, ¿POR QUÉ NO PONEN CÁMARAS?"/>
    <x v="164"/>
    <s v="Una vez analizado su requerimiento y realizando las investigaciones pertinentes, le _x000a_informamos que lamentamos el servicio prestado, le ofrecemos nuestras más sinceras _x000a_disculpas se está procediendo a tomar las medidas correctivas._x000a_Se tomara en consideración para futuros eventos , la recomendación recibida."/>
    <x v="12"/>
    <x v="0"/>
    <x v="6"/>
    <m/>
    <n v="0"/>
  </r>
  <r>
    <s v="PERU"/>
    <x v="5"/>
    <s v="01-0000236"/>
    <x v="193"/>
    <x v="182"/>
    <s v="SERVICIO"/>
    <s v="OTROS"/>
    <n v="0"/>
    <s v="POR NO LLAMAR AVISAR QUE SE LLEVARA ACABO UN SEPELIO AL COSTADO DONDE SE ENCUENTRA SEPULTADO UN FAMILIAR MIO, DEBEN DE LLAMAR A INDICAR DE QUE SE LLEVARA ACABO DICHO EVENTO EL DÍA Y EL HORARIO PARA UNO TOMAR SUS PRECAUCIONES YA QUE LLEGUE A VISITAR A MI FAMILIAR SEPULTADO CON MI MADRE QUE ES DISCAPACITADA, MIS DATOS ESTÁN ACTUALIZADOS EN SU SISTEMA YA QUE ME LLAMAN A PROMOCIONAR SUS PRODUCTOS. "/>
    <s v="QUEJA"/>
    <s v="POR NO LLAMAR AVISAR QUE SE LLEVARA ACABO UN SEPELIO AL COSTADO DONDE SE ENCUENTRA SEPULTADO UN FAMILIAR MIO, DEBEN DE LLAMAR A INDICAR DE QUE SE LLEVARA ACABO DICHO EVENTO EL DÍA Y EL HORARIO PARA UNO TOMAR SUS PRECAUCIONES YA QUE LLEGUE A VISITAR A MI FAMILIAR SEPULTADO CON MI MADRE QUE ES DISCAPACITADA, MIS DATOS ESTÁN ACTUALIZADOS EN SU SISTEMA YA QUE ME LLAMAN A PROMOCIONAR SUS PRODUCTOS. "/>
    <s v="SOLICITUD LA DISCULPA DEL CASO, E INFORMAR  CUALQUIER EVENTOS QUE SE REALICE CERCA A LA SEPULTURA DE MI FAMILIAR HUAMAN TACONAN MARIA ELIZABETH PARA PODER TOMAR MIS PRECAUCIONES. "/>
    <x v="165"/>
    <s v="Una vez analizado su requerimiento y realizando las investigaciones pertinentes, le informamos que lamentamos el servicio prestado, le ofrecemos nuestras más sinceras disculpas se está procediendo a tomar las medidas correctivas._x000a_Sin embargo es menester recordarle que dentro del contrato se estipulan los alcances de los derechos que tiene por su adquisición , dentro de estos datos no se informa ningún permiso para poder sembrar plantas o flores. _x000a_Una vez analizado su requerimiento y realizando las investigaciones pertinentes, le informamos que lamentamos el servicio prestado, le ofrecemos nuestras más sinceras disculpas se está procediendo a tomar las medidas correctivas._x000a_Sin embargo es menester recordarle que dentro del contrato se estipulan los alcances de los derechos que tiene por su adquisición , dentro de estos datos no se informa ningún permiso para poder sembrar plantas o flores. _x000a_"/>
    <x v="17"/>
    <x v="1"/>
    <x v="6"/>
    <m/>
    <n v="0"/>
  </r>
  <r>
    <s v="PERU"/>
    <x v="4"/>
    <s v="01-0000237"/>
    <x v="194"/>
    <x v="183"/>
    <s v="SERVICIO"/>
    <s v="DISCONFORMIDAD CON ATENCIÓN DEL PERSONAL"/>
    <n v="25"/>
    <s v="BUENAS TARDES, QUISIERA REPORTAR MI MALESTAR ACERCA DE UN MAL SERVICIO QUE RECIBÍ AL CONTRATARLOS, LA PROMOTORA DEL SEPULCRO ME PROMETIÓ, EL USO DE UN ESPACIO PEQUEÑÍSIMO EN LA PARTE SUPERIOR DE LA LÁPIDA PARA PODER PLANTAR UNAS FLORES QUE ERAN DEL AGRADO Y VOLUNTAD DE MI MADRE EN VIDA ANTES QUE FALLECIERA DE CÁNCER. EL CASO ES QUE PLANTAMOS UNAS HERMOSAS Y PEQUEÑAS FLORES LAS CUALES FUERON ARRANCADAS , ESTO OCURRIÓ EN DOS OPORTUNIDADES, HASTA QUE AL FIN CONVERSANDO CON ESTA PROMOTORA Y ACERCÁNDONOS AL LOCAL PRINCIPAL NOS DAN LA INGRATA NOTICIA QUE ESTO ESTABA PROHIBIDO, ESTO ES UN MALESTAR MUY GRANDE COMO FAMILIA PORQUE ESAS FLORES REPRESENTAN UN VALOR SENTIMENTAL PARA NOSOTROS EL CUÁL INDOLENTEMENTE NO TOMO EN CUENTA ESTA SEÑORA PROMOTORA QUE SE APROVECHO DEL MOMENTO TAN DOLOROSO QUE PASÁBAMOS POR LA ENFERMEDAD DE MI MADRE PARA PODER VENDERNOS ESTA SEPULTURA OFRECIENDO COSAS QUE NO ESTABAN PERMITIDAS. TAMBIÉN COMENTARLES , QUE EL DÍA DEL ENTIERRO DE MI MADRE OCURRIÓ UNA LLUVIA COPIOSA Y EL PERSONAL SIN NINGUNA CONSIDERACIÓN ENTERRÓ A MI MADRE DÁNDONOS UNA CARPA DEMASIADO PEQUEÑA , MIS FAMILIARES ANCIANOS ESTUVIERON MOJANDOSE EN TODO EL ENTIERRO SIN CONTAR CON QUE MIS HERMANAS Y YO NI ESTUVIMOS PRESENTES EN EL ENTIERRO PORQUE ESTÁBAMOS SOMBREANDONOS DE LA LLUVIA EN LOS TECHOS DEL BAÑO. LASTIMOSAMENTE ME LLEVO UNA MUY MALA EXPERIENCIA EN EL PRIMER ENTIERRO Y DEJA MUCHO QUE DESEAR EL SERVICIO QUE DA SU PERSONAL. EL NOMBRE DE LA PROMOTORA EN CUESTIÓN ES: QUISPE CÓRDOVA, JACKELINE LOURDES "/>
    <s v="QUEJA"/>
    <s v=" BUENAS TARDES, QUISIERA REPORTAR MI MALESTAR ACERCA DE UN MAL SERVICIO QUE RECIBÍ AL CONTRATARLOS, LA PROMOTORA DEL SEPULCRO ME PROMETIÓ, EL USO DE UN ESPACIO PEQUEÑÍSIMO EN LA PARTE SUPERIOR DE LA LÁPIDA PARA PODER PLANTAR UNAS FLORES QUE ERAN DEL AGRADO Y VOLUNTAD DE MI MADRE EN VIDA ANTES QUE FALLECIERA DE CÁNCER. EL CASO ES QUE PLANTAMOS UNAS HERMOSAS Y PEQUEÑAS FLORES LAS CUALES FUERON ARRANCADAS , ESTO OCURRIÓ EN DOS OPORTUNIDADES, HASTA QUE AL FIN CONVERSANDO CON ESTA PROMOTORA Y ACERCÁNDONOS AL LOCAL PRINCIPAL NOS DAN LA INGRATA NOTICIA QUE ESTO ESTABA PROHIBIDO, ESTO ES UN MALESTAR MUY GRANDE COMO FAMILIA PORQUE ESAS FLORES REPRESENTAN UN VALOR SENTIMENTAL PARA NOSOTROS EL CUÁL INDOLENTEMENTE NO TOMO EN CUENTA ESTA SEÑORA PROMOTORA QUE SE APROVECHO DEL MOMENTO TAN DOLOROSO QUE PASÁBAMOS POR LA ENFERMEDAD DE MI MADRE PARA PODER VENDERNOS ESTA SEPULTURA OFRECIENDO COSAS QUE NO ESTABAN PERMITIDAS. TAMBIÉN COMENTARLES , QUE EL DÍA DEL ENTIERRO DE MI MADRE OCURRIÓ UNA LLUVIA COPIOSA Y EL PERSONAL SIN NINGUNA CONSIDERACIÓN ENTERRÓ A MI MADRE DÁNDONOS UNA CARPA DEMASIADO PEQUEÑA , MIS FAMILIARES ANCIANOS ESTUVIERON MOJANDOSE EN TODO EL ENTIERRO SIN CONTAR CON QUE MIS HERMANAS Y YO NI ESTUVIMOS PRESENTES EN EL ENTIERRO PORQUE ESTÁBAMOS SOMBREANDONOS DE LA LLUVIA EN LOS TECHOS DEL BAÑO. LASTIMOSAMENTE ME LLEVO UNA MUY MALA EXPERIENCIA EN EL PRIMER ENTIERRO Y DEJA MUCHO QUE DESEAR EL SERVICIO QUE DA SU PERSONAL. EL NOMBRE DE LA PROMOTORA EN CUESTIÓN ES: QUISPE CÓRDOVA, JACKELINE LOURDES "/>
    <s v="QUE SE SANCIONE A ESTA PROMOTORA POR PROMESAS ENGAÑOSAS Y DEVOLUCIÓN DE DINERO POR GASTOS EN VANO EN COMPRA DE FLORES , LAS FLORES NOS COSTARON UN TOTAL DE S/25 "/>
    <x v="165"/>
    <s v="Una vez analizado su requerimiento y realizando las investigaciones pertinentes, le informamos que el número de DNI ingresado así como el número de contrato ingresado no se existen en nuestro sistema, requerimos esa información a fin de conocer la ubicación del espacio reclamado._x000a_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_x000a_"/>
    <x v="13"/>
    <x v="0"/>
    <x v="0"/>
    <m/>
    <n v="0"/>
  </r>
  <r>
    <s v="PERU"/>
    <x v="2"/>
    <s v="01-0000238"/>
    <x v="195"/>
    <x v="184"/>
    <s v="SERVICIO"/>
    <s v="OTROS"/>
    <n v="10000"/>
    <s v="EL ESPACIO DE SEPULTURA SIMPRE ESTA EN MALAS CONDICIONES Y  ES USADO COMO PASADIZO. NO SE HA TOMADO LAS ACCIONES QUE EN ANTERIORES RECLAMMOS QUE HICE, ME PROMETIERON"/>
    <s v="RECLAMO"/>
    <s v="YA SON VARIAS VECES POR LAS QUE ESTOY RECLAMANDO POR EL MISMO MOTIVO, EL ESPACIO QUE ESTOY ADQUIRIENDO YA LO ESTOY USANDO Y TODAS LAS VECES QUE VOY HE VISTO EL MAL ESTADO DE CONSERVACIÓN EN EL QUE ESTÁ, ME HAN PROMETIDO QUE VAN A ARREGLAR ESO, PERO NO VEO EL MÍNNIMO INTERES POR ELLO. ESTA ES LA ÚLTIMA VEZ QUE RECLAMO A TRAVÉS DE ESTE MEDIO, LO SIGUIENTE ES REITERAR MI QUEJA A INDECOPI (POR CIERTO NO ME HAN RETORNADO EL MONTO QUE LE INFORMARON A INDECOPI QUE ME IBAN HA HACER, POR LO QUE TAMBIEN RECLAMARÉ) O UTILIZARÉ LOS MEDIOS CORRESPONDIENTES. YO ESTOY PAGANDO POR UN SERVICIO QUE NO ME ESTÁN PRESTANDO DE MANERA SATISFACTORIA Y HAN DESTINADO EL ESPACIO QUE ME VENDIERON COMO UN PASADIZO. "/>
    <s v="SOLICITO QUE ME CAMBIEN DE ESPACIO A UNO QUE SI CUMPLA LAS CONDICIONES SEGÚN EL CONTRATO O ME RETORNEN UN MONTO, YA QUE ME ESTAN COBRANDO POR UN MAL SERVICIO QUE NO AMERITA EL COSTO."/>
    <x v="165"/>
    <s v="Una vez analizado su requerimiento y realizando las investigaciones pertinentes, le informamos que se están tomando las medidas pertinentes. _x000a_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_x000a_"/>
    <x v="8"/>
    <x v="0"/>
    <x v="6"/>
    <m/>
    <n v="0"/>
  </r>
  <r>
    <s v="PERU"/>
    <x v="2"/>
    <s v="01-0000239"/>
    <x v="196"/>
    <x v="185"/>
    <s v="SERVICIO"/>
    <s v="DISCONFORMIDAD CON ATENCIÓN DEL PERSONAL"/>
    <n v="0"/>
    <s v="ATENCIÓN DE PLATAFORMA DE FORMA AGRESIVA, REITERATIVA POR EL PERSONAL, TENIENDO UN MALTRATO SIN DEJAR HABLAR AL USUARIO, PREGUNTADO A OTRO PERSONAL ME REFIEREN QUE EL NOMBRE DE LA TRABAJADORA ES NESKAR INGARUCA, SOLICITO SE SANCIONE DICHA CONDUCTA Y TENGAN PERSONAL MÁS EMPÁTICO. GRACIAS "/>
    <s v="QUEJA"/>
    <s v="ATENCIÓN DE PLATAFORMA DE FORMA AGRESIVA, REITERATIVA POR EL PERSONAL, TENIENDO UN MALTRATO SIN DEJAR HABLAR AL USUARIO, PREGUNTADO A OTRO PERSONAL ME REFIEREN QUE EL NOMBRE DE LA TRABAJADORA ES NESKAR INGARUCA, SOLICITO SE SANCIONE DICHA CONDUCTA Y TENGAN PERSONAL MÁS EMPÁTICO. GRACIAS "/>
    <s v="SANCIÓN A LA TRABAJADORA Y PERSONAL MÁS EMPÁTICO "/>
    <x v="166"/>
    <n v="0"/>
    <x v="20"/>
    <x v="2"/>
    <x v="0"/>
    <m/>
    <n v="0"/>
  </r>
  <r>
    <s v="PERU"/>
    <x v="2"/>
    <s v="01-0000240"/>
    <x v="197"/>
    <x v="186"/>
    <s v="PRODUCTO"/>
    <s v="DISCONFORMIDAD CON ATENCIÓN DEL PERSONAL"/>
    <n v="80"/>
    <s v="EN MENOS DE 1 AÑO YA HAN ROTO EN MAS DE 5 OCACIONES LOS FLOREROS QUE TENEMOS EN EL AREA DE LA SAGRADA FAMILIA , ES MOLESTOSO TENER QUE RECLAMAR PARA QUE E PERSONAL SEA MAS CUIDADOSO AL MOMENTO DE RETIRAR LAS FLORES PR FAVOR AGRADECERE CONVERSE CON ELLOS Y ME REITENGREN LOS FLOREROS YA QUE SN DEMASIADAS LAS VECE QUE LAS VIENEN ROMPÍENDO"/>
    <s v="RECLAMO"/>
    <s v="EN MENOS DE 1 AÑO YA HAN ROTO EN MAS DE 5 OCACIONES LOS FLOREROS QUE TENEMOS EN EL AREA DE LA SAGRADA FAMILIA , ES MOLESTOSO TENER QUE RECLAMAR PARA QUE E PERSONAL SEA MAS CUIDADOSO AL MOMENTO DE RETIRAR LAS FLORES PR FAVOR AGRADECERE CONVERSE CON ELLOS Y ME REITENGREN LOS FLOREROS YA QUE SN DEMASIADAS LAS VECE QUE LAS VIENEN ROMPÍENDO"/>
    <s v="EN MENOS DE 1 AÑO YA HAN ROTO EN MAS DE 5 OCACIONES LOS FLOREROS QUE TENEMOS EN EL AREA DE LA SAGRADA FAMILIA , ES MOLESTOSO TENER QUE RECLAMAR PARA QUE E PERSONAL SEA MAS CUIDADOSO AL MOMENTO DE RETIRAR LAS FLORES PR FAVOR AGRADECERE CONVERSE CON ELLOS Y ME REITENGREN LOS FLOREROS YA QUE SN DEMASIADAS LAS VECE QUE LAS VIENEN ROMPÍENDO"/>
    <x v="166"/>
    <n v="0"/>
    <x v="20"/>
    <x v="2"/>
    <x v="0"/>
    <m/>
    <n v="0"/>
  </r>
  <r>
    <s v="PERU"/>
    <x v="2"/>
    <s v="01-0000241"/>
    <x v="198"/>
    <x v="187"/>
    <s v="PRODUCTO"/>
    <s v="GESTIÓN DE COBRANZAS"/>
    <n v="430.5"/>
    <s v="EN FEBRERO DE 2020, CONTRATÉ UN PRODUCTO EN EL CEMENTERIO ESPERANZA ETERNA TRAS EL FALLECIMIENTO DE MI MADRE. ESTE CONTRATO, IDENTIFICADO CON EL NÚMERO 11187, INCLUÍA 5 ESPACIOS HACIA ABAJO, CON UNA INICIAL Y 54 CUOTAS MENSUALES. HASTA LA CUOTA 48, LOS PAGOS CUBRÍAN LOS ESPACIOS ADQUIRIDOS, Y DESDE LA CUOTA 49 HASTA LA 54, SE DESTINABAN AL FONDO DE MANTENIMIENTO (FOMA). EL CONTRATO DEBÍA FINALIZAR EN FEBRERO DE 2024._x000a__x000a_SIN EMBARGO, DEBIDO A LA PANDEMIA, LAS CUOTAS 3 Y 4, CORRESPONDIENTES AL AÑO 2020, FUERON REPROGRAMADAS PARA PAGARSE AL FINAL DEL CONTRATO. ESTAS FUERON LAS ÚNICAS CUOTAS APLAZADAS EN SU MOMENTO. RECIENTEMENTE, AL REVISAR EL ESTADO DE MIS PAGOS, ME ENCONTRÉ CON UN PENDIENTE ADICIONAL. ESPERANZA ETERNA ME INFORMÓ QUE LA CUOTA EN CUESTIÓN CORRESPONDÍA A SEPTIEMBRE DE 2022, LO CUAL ME PARECIÓ EXTRAÑO E INEXPLICABLE. _x000a__x000a_DURANTE LA PANDEMIA, SIEMPRE PAGUÉ PUNTUALMENTE, AUNQUE CON ALGUNAS DIFICULTADES DEBIDO A PROBLEMAS CON LOS SISTEMAS DE PAGO DEL CEMENTERIO, ESPECIALMENTE AL INTENTAR USAR INTERBANK, LO QUE FRECUENTEMENTE ME OBLIGABA A REALIZAR LOS PAGOS A TRAVÉS DE PAGO EFECTIVO. INCLUSO, EN ALGUNAS OCASIONES, EL GESTOR DE COBRANZAS DE ESPERANZA ETERNA SE ACERCABA A MI DOMICILIO PARA COBRAR._x000a__x000a_EN VISTA DE LA INFORMACIÓN PROPORCIONADA POR EL CEMENTERIO, Y CONSIDERANDO QUE NO ESTÁBAMOS EN PANDEMIA EN SEPTIEMBRE DE 2022, NUNCA SOLICITÉ REPROGRAMAR ESA CUOTA. ANTE ESTA SITUACIÓN, COMENCÉ A BUSCAR EL COMPROBANTE DE DEPÓSITO DE ESE MES. GENERALMENTE, REALIZO LOS DEPÓSITOS A TRAVÉS DE LA BANCA POR INTERNET. SIN EMBARGO, EN ESE PERÍODO ESPECÍFICO, ESPERANZA ETERNA PRESENTABA DIFICULTADES TÉCNICAS QUE AFECTABAN LA GENERACIÓN DE PAGOS A TRAVÉS DE INTERBANK._x000a__x000a_DEBIDO A ESTAS COMPLICACIONES Y MI CONSIGUIENTE MALESTAR, DECIDÍ RETENER EL PAGO DE LA CUOTA CON FECHA DE VENCIMIENTO EL 25 DE MAYO DE 2024. ESTO SE DEBE A QUE, SEGÚN MI PLANIFICACIÓN INICIAL, CON LAS REPROGRAMACIONES, LA DEUDA DEBÍA HABERSE SALDADO EN ABRIL DE 2024, Y A PARTIR DE MAYO, DEBÍA COMENZAR A PA"/>
    <s v="RECLAMO"/>
    <s v="EN FEBRERO DE 2020, CONTRATÉ UN PRODUCTO EN EL CEMENTERIO ESPERANZA ETERNA TRAS EL FALLECIMIENTO DE MI MADRE, IDENTIFICADO CON EL CONTRATO 11187, QUE INCLUÍA 5 ESPACIOS HACIA ABAJO Y 54 CUOTAS MENSUALES. HASTA LA CUOTA 48, LOS PAGOS CUBRÍAN LOS ESPACIOS, Y DESDE LA CUOTA 49 HASTA LA 54 SE DESTINABAN AL FONDO DE MANTENIMIENTO (FOMA). EL CONTRATO DEBÍA FINALIZAR EN FEBRERO DE 2024._x000a__x000a_DEBIDO A LA PANDEMIA, LAS CUOTAS 3 Y 4 DE 2020 FUERON REPROGRAMADAS PARA PAGARSE AL FINAL DEL CONTRATO. AL REVISAR MIS PAGOS RECIENTEMENTE, ENCONTRÉ UN PENDIENTE ADICIONAL. ESPERANZA ETERNA INFORMÓ QUE CORRESPONDÍA A SEPTIEMBRE DE 2022, LO CUAL ME RESULTÓ INEXPLICABLE._x000a__x000a_DURANTE LA PANDEMIA, SIEMPRE PAGUÉ PUNTUALMENTE, AUNQUE CON DIFICULTADES CON LOS SISTEMAS DE PAGO DEL CEMENTERIO, ESPECIALMENTE CON INTERBANK, LO QUE ME OBLIGABA A REALIZAR LOS PAGOS A TRAVÉS DE PAGO EFECTIVO. EN OCASIONES, EL GESTOR DE COBRANZAS DE ESPERANZA ETERNA SE ACERCABA A MI DOMICILIO PARA COBRAR._x000a__x000a_DADO QUE NO ESTÁBAMOS EN PANDEMIA EN SEPTIEMBRE DE 2022, NUNCA SOLICITÉ REPROGRAMAR ESA CUOTA. EMPECÉ A BUSCAR EL COMPROBANTE DE DEPÓSITO DE ESE MES, GENERALMENTE REALIZO LOS DEPÓSITOS POR BANCA POR INTERNET. SIN EMBARGO, ESPERANZA ETERNA PRESENTABA DIFICULTADES TÉCNICAS QUE AFECTABAN LA GENERACIÓN DE PAGOS A TRAVÉS DE INTERBANK._x000a__x000a_DESDE FEBRERO DE 2023, HE TENIDO DIFICULTADES ADICIONALES PARA UBICAR EL COMPROBANTE DE DEPÓSITO DEBIDO A QUE CAMBIÉ DE CELULAR TRAS UN ROBO, LO QUE RESULTÓ EN MÚLTIPLES CAMBIOS EN CUENTAS Y CORREOS ELECTRÓNICOS, COMPLICANDO AÚN MÁS LA LOCALIZACIÓN DEL COMPROBANTE DE SEPTIEMBRE DE 2022._x000a__x000a_DEBIDO A ESTAS COMPLICACIONES Y MI CONSIGUIENTE MALESTAR, DECIDÍ RETENER EL PAGO DE LA CUOTA CON FECHA DE VENCIMIENTO EL 25 DE MAYO DE 2024. SEGÚN MI PLANIFICACIÓN INICIAL, CON LAS REPROGRAMACIONES, LA DEUDA DEBÍA HABERSE SALDADO EN ABRIL DE 2024, Y A PARTIR DE MAYO, DEBÍA COMENZAR A PAGAR EL FOMA._x000a__x000a_ESPERANZA ETERNA HA IDENTIFICADO UN SUPUESTO ATRASO EN UNA CUOTA QUE, SEGÚN MIS REGISTROS, DEBERÍA HAB"/>
    <s v="POR LO TANTO, SOLICITO UNA REVISIÓN DETALLADA DE MI CUENTA Y DE LOS PAGOS REALIZADOS, ASÍ COMO UNA EXPLICACIÓN CLARA Y JUSTIFICADA DE LA SUPUESTA REPROGRAMACIÓN DE LA CUOTA DE SEPTIEMBRE DE 2022. ADICIONALMENTE, PIDO QUE SE ME EXONERE DEL PAGO DE 430.50 CORRESPONDIENTE AL MES DE MAYO DE 2024, YA QUE DESCONOZCO LA REPROGRAMACIÓN O AUTORIZACIÓN DEL APLAZAMIENTO DE LA CUOTA DE SEPTIEMBRE DE 2022. ES FUNDAMENTAL RESOLVER ESTA DISCREPANCIA PARA EVITAR MAYORES CONFLICTOS Y GARANTIZAR QUE EL CONTRATO SE CUMPLA SEGÚN LO ACORDADO ORIGINALMENTE."/>
    <x v="166"/>
    <n v="0"/>
    <x v="20"/>
    <x v="2"/>
    <x v="2"/>
    <m/>
    <n v="0"/>
  </r>
  <r>
    <s v="PERU"/>
    <x v="2"/>
    <s v="01-0000242"/>
    <x v="199"/>
    <x v="188"/>
    <s v="SERVICIO"/>
    <s v="DISCONFORMIDAD CON ATENCIÓN DEL PERSONAL"/>
    <n v="100"/>
    <s v="GARANTÍA COMO MEDIO DE ENTREGA DE ACTA DE DEFUNCIÓN."/>
    <s v="RECLAMO"/>
    <s v="EL 24 DE ABRIL DEJÉ UNA GARANTÍA DE 100 SOLES HASTA QUE ENTREGUE EL ACTA DE DEFUNCIÓN DE MI FAMILIAR FALLECIDO. PARA SU DEVOLUCIÓN LA SEÑORITA PAMELA CARA ME ATENDIÓ EN RECEPCIÓN Y ME COMENTÓ QUE PARA LA DEVOLUCIÓN DEL DINERO SOLO ERA NECESARIO ENTREGAR EL ACTA DE DEFUNCIÓN. NO OBSTANTE, EL DÍA DE HOY ME ACERQUÉ Y ME EXIGIÓ PARA LA DEVOLUCIÓN DEL DINERO EL RECIBO RECIBIDO, SIN DARME UNA OPCIÓN DIFERENTE DE PODER HACER LA DEVOLUCIÓN. CABE MENCIONAR QUE ESTE REQUISITO PARA LA DEVOLUCIÓN NO FUE INFORMADO OPORTUNAMENTE, SIENDO RESPONSABILIDAD DE USTEDES COMO PROVEEDORES OTORGAR LA INFORMACIÓN IDÓNEA Y NECESARIO PARA ESTE TIPO DE TRÁMITES."/>
    <s v="SOLICITAR LA DEVOLUCIÓN DEL DINERO, SIN NECESIDAD DE LA ENTREGA DEL RECIBO, EN TANTO QUE NO FUE INFORMADO OPORTUNAMENTE."/>
    <x v="166"/>
    <n v="0"/>
    <x v="20"/>
    <x v="2"/>
    <x v="0"/>
    <m/>
    <n v="0"/>
  </r>
  <r>
    <s v="PERU"/>
    <x v="2"/>
    <s v="01-0000243"/>
    <x v="200"/>
    <x v="189"/>
    <s v="SERVICIO"/>
    <s v="DISCONFORMIDAD CON ATENCIÓN DEL PERSONAL"/>
    <n v="0"/>
    <s v="CONTRATO 0000012562"/>
    <s v="QUEJA"/>
    <s v="EL DÍA DE HOY 01 DE JUNIO DEL 2024, LA REPRESENTANTE CON CARGO DE SUPERVISORA DE SU EMPRESA ANDREA KASENG VALER, ATENTO PSICOLÓGICAMENTE GRAVE CON MALTRATO DIRECTO A MIS SOBRINOS DE 6 AÑOS Y 2 DE 4 AÑOS DE EDAD, SIENDO UNO DE ELLOS CON AUTISMO EN GRADO MEDIO, JUSTIFICANDO SU ACTUAR A UNA QUEJA NO PROBADA TRATANDO DE FORMA PREPOTENTE E INADECUADA A MI SOBRINO Y A MI FAMILIA, PADRES DEL MENOR Y TÍOS DIRECTOS. AL ESCUCHAR LOS GRITOS DE LA SUPERVISORA Y LA RESPUESTA TEMEROSA DE LOS NIÑOS ENCARAMOS SU MAL ACTUAR. UNA REPRESENTANTE CON CARGO NO DEBERÍA DE ACTUAR DE ESA FORMA CON CLIENTES, DEBERÍA DE ACTUAR BAJO UN PROCEDIMIENTO CORRECTO APROBADO POR SU EMPRESA, SEGÚN PARECE LA SUPERVISORA NO CONOCE SU PROCEDIMIENTO NI LA FORMA HUMANA DE TRATAR A UN NIÑO, MÁS AÚN CON HABILIDADES ESPECIALES Y A LAS PERSONAS, TENEMOS VIDEOS DEL MOMENTO Y PEOR AUN ESTUVIERON PRESENTES 2 EMPLEADOS MÁS, QUIENES POR TENER CARGOS INFERIORES A LA SUPERVISORA NO PUDIERON DARNOS LA RAZÓN. CONTINUAREMOS EL PROCESO EN INDECOPI NO DE TENER RESPUESTA EN EL PERÍODO ESTABLECIDO POR LEY. "/>
    <s v="SANCIÓN INMEDIATA DISCIPLINARIA, ECONÓMICA Y ORIENTACIÓN SOBRE PROTOCOLOS DE TRATO AL CLIENTE, PRIORIZANDO Y A NIÑOS MENORES DE EDAD. SE RECOMIENDA EVALUACIÓN DE RETIRO DE FUNCIONES."/>
    <x v="166"/>
    <n v="0"/>
    <x v="20"/>
    <x v="2"/>
    <x v="0"/>
    <m/>
    <n v="0"/>
  </r>
  <r>
    <s v="PERU"/>
    <x v="1"/>
    <s v="01-0000244"/>
    <x v="201"/>
    <x v="190"/>
    <s v="PRODUCTO"/>
    <s v="OTROS"/>
    <n v="0"/>
    <s v="DESDE MARZO-2024 ESTAMOS RECLAMANDO LA COLOCACIÓN DE LA PLACA DEL NICHO DOBLE, EL SEPELIO FUE EN DICIEMBRE DEL 2023, HASTA EL MOMENTO AUN NO LO COLOCAN LA PLACA."/>
    <s v="RECLAMO"/>
    <s v="EN EL MES DE MARZO-2024 PRESENTAMOS UN RECLAMO VERBAL EN OFICINA PARA LA COLOCACIÓN DE LA PLACA DEL NICHO DOBLE, EL SEPELIO FUE EN DICIEMBRE DEL 2023, HASTA EL MOMENTO AUN NO LO COLOCAN TENGO ENTENDIDO QUE YA ENVIARON DE OFICINA LOS DATOS Y TAMBIÉN NUESTRO RECLAMO POR LA DEMORA EN LA COLOCACIÓN, SOLO NOS DICEN QUE FALTA NOS DETALLES PERO YA ESTAMOS MEDIO AÑO NOSOTROS YA TERMINAMOS DE REALIZAR LOS PAGOS NO ES JUSTO QUE NOS DEMOREN DEMASIADO, LLAMAMOS A OFICINA PARA CONSULTAR Y NOS INDICAN QUE AUN NO ESTA YA NO SABEMOS DONDE MAS APERSONARNOS PARA HACER EL RECLAMO."/>
    <s v="SOLICITAMOS QUE COLOQUEN LA PLACA EN BREVE PLAZO "/>
    <x v="166"/>
    <n v="0"/>
    <x v="20"/>
    <x v="2"/>
    <x v="6"/>
    <m/>
    <n v="0"/>
  </r>
  <r>
    <s v="PERU"/>
    <x v="4"/>
    <s v="01-0000245"/>
    <x v="202"/>
    <x v="191"/>
    <s v="SERVICIO"/>
    <s v="DISCONFORMIDAD CON ATENCIÓN DEL PERSONAL"/>
    <n v="0"/>
    <s v="MAL SERVICIO"/>
    <s v="QUEJA"/>
    <s v="INCUMPLIMIENTO EN COLOCACION DE LAPIDA"/>
    <s v="EL SERVICIO QUE BRINDAN  ES MAS QUE  DEPLORABLE POR  CAMBIAR LA  LAPÍDA  DE UN FAMILIAR ME HICERON  VENIR EN TRES  OPORTUNIDADES  DESDE LA CIUDAD DE LIMA, Y  SIEMPRE  ME DAN LA MISMA  RESPUESTA &quot; QUE SE MALOGRO  LA MAQUINA&quot;  ES UNA FALTA DE RESPETO Y UNA BURLA AL TIEMPO DE LOS USUARIOS, VIAJAR DESDE LIMA  HATA EN TRES OPORTUNIDAS   TAN  SOLO PARA  HACER  EL CAMBIO DE LAPIDA  DE MI SEÑOR PADRE  Y QUE  LOS  TRABAJADORES  SOLO TE HAGAN PERDER EL TIEMPO CON  RESPUESTA EVASIVAS, Y PROMESAS DE QUE COLOCARAN  EL DIA JUEVES, LUEGO EL DIA VERNES, Y LUEGO EL DIA DOMINGO, Y AL FINAL SOLO ES UNA  BURDA  EXCUSA YA QUE NO TIENEN LA INTENSION DE DAR EL  SERVICIO.  HAGO ESTE RECLAMO CON LA FINALIDAD DE EXIGIR SE CUMPLA  DE INMEDIATO  CON LA COLOCAION DE LAPIDA SOLICIDADA. ES  UNA REAL MOLESTIA ESTAR VINIENDO VARIAS VECES  POR LO MISMO Y  RECIEBIR SIEMPRE LA MISMA EXCUSA, PESE AL OFRECIMIENMTO DEL PERSONAL QUE AQUI  TRABAJA DE QUE  CUMPLIRAN  LO OFRECIDO.  PERO PARA  HACER EL COBRO DEL DINERO  SI NO TIENEN DEMORA LO HACEN AL INSTANTE. PERO PARA DAR EL  SERVICIO EXITEN MIL EXCUSAS. EXIJO ME BRINDEN EL ERVICIO DENTRO DE LAS 24 HORAS   YA QUE CANCELE  EL TOTAL DEL PAGO SOLICIDADO, Y NO PUEDO  ESTAR VINIENDO DEDE LIMA A CADA RATO."/>
    <x v="166"/>
    <n v="0"/>
    <x v="20"/>
    <x v="2"/>
    <x v="0"/>
    <m/>
    <n v="0"/>
  </r>
  <r>
    <s v="PERU"/>
    <x v="3"/>
    <s v="01-0000246"/>
    <x v="203"/>
    <x v="192"/>
    <s v="SERVICIO"/>
    <s v="OTROS"/>
    <n v="0"/>
    <s v="EL CLIENTE MENCIONA QUE NO SE ENCUENTRA DEBIDAMENTE SEÑALIZADA LA PLATAFORMA SAN CARLOS DEL CAMPOSANTO JARDINES DE LA LUZ"/>
    <s v="RECLAMO"/>
    <s v="EL CLIENTE MENCIONA QUE NO SE ENCUENTRA DEBIDAMENTE SEÑALIZADA LA PLATAFORMA SAN CARLOS DEL CAMPOSANTO JARDINES DE LA LUZ"/>
    <s v="QUE SE SEÑALICE CORRECTAMENTE LA PLATAFORMA YA QUE SUS PARIENTES VAN A VSITAR A LOS DIFUNTOS Y NO SE UBICAN DEBIDO A LA AUSENCIA DE SEÑALIZACION EN DICHA PLATAFORMA."/>
    <x v="166"/>
    <n v="0"/>
    <x v="20"/>
    <x v="2"/>
    <x v="6"/>
    <m/>
    <n v="0"/>
  </r>
  <r>
    <s v="PERU"/>
    <x v="2"/>
    <s v="01-0000247"/>
    <x v="204"/>
    <x v="193"/>
    <s v="SERVICIO"/>
    <s v="DISCONFORMIDAD CON ATENCIÓN DEL PERSONAL"/>
    <n v="0"/>
    <s v="ESTADO EN SEPELIO DE UN  FAMILIAR DESPUÉS QUE NOS PRESENTO EL MAESTRO DE CEREMONIA, NO LO VIMOS MAS RAZÓN POR EL CUAL NADIE NOS ACOMPAÑO A CONOCER DONDE ERA NUESTRO NICHO, NI NOS ACOMPAÑO A BRINDARNOS UNA DESPEDIDA POR LOS FAMILIARES,, RAZÓN POR EL CUAL MS FAMILIARES RECLAMARON UNA MAL ATENCIÓN SUCITANDOCE UNA INCOMODIDAD   POR ELLO TAL MOTIVO PIDO SU RESTITUCIÓN , YA QUE SE PAGO POR ESTE SERVICIO, Y NO CUMPLIERON CON LO ACORDADO."/>
    <s v="RECLAMO"/>
    <s v="NO HUBO MESTRO DE CEREMONIA EN EL SEPELIO"/>
    <s v="POR  TAL MOTIVO PIDO SU RESTITUCIÓN , YA QUE SE PAGO POR ESTE SERVICIO, Y NO CUMPLIERON CON LO ACORDADO."/>
    <x v="166"/>
    <n v="0"/>
    <x v="20"/>
    <x v="2"/>
    <x v="0"/>
    <m/>
    <n v="0"/>
  </r>
  <r>
    <s v="PERU"/>
    <x v="3"/>
    <s v="01-0000248"/>
    <x v="205"/>
    <x v="194"/>
    <s v="SERVICIO"/>
    <s v="OTROS"/>
    <n v="0"/>
    <s v="SERVICIOS FUNEBRES, DE CEREMONIA DE DESPEDIDA Y DESCENSO DEL FERETRO."/>
    <s v="RECLAMO"/>
    <s v="EL DIA 13 DE JUNIO DEL 2024, EL SUSCRITO LUEGO DE HABER COORDINADO CON EL  ADMINISTRADOR NICOLAS,  EL MISMO QUE INDICO QUE LOS SERVICIOS FUNERARIOS INCLUÍAN CEREMONIA DE DESPEDIDA Y DESCENSO DEL FÉRETRO, POR LO MENCIONADO, ES IMPORTANTE MENCIONAR NO HABERSE CUMPLIDO DICHO SERVICIO, MONTO QUE SE HABRÍA PAGADO CON ANTICIPACIÓN POR LA CANTIDAD DE S/1100.00 MIL CIEN SOLES, POR LO QUE NARRO LO SIGUIENTE: QUE, A HORAS 12:00 DEL 13 DE JUNIO DEL 2024, SE INICIO CON LA MISA, TERMINANDO LA MISMA A LAS 12:45 APROX. DEL MISMO, Y COMO ES COSTUMBRE EN LA CIUDAD DEL CUSCO, MI FAMILIA Y MIS INVITADOS, RENDIMOS LOS HONORES RESPECTIVOS A MI SEÑOR PADRE Q.E.V.F CLAUDIO CISNEROS AYQUIPA,  CARGANDO EL FERETRO, HASTA LLEGAR AL LUGAR DONDE SE IBA REALIZAR LA CEREMONIA DE DESPEDIDA Y ENTIERRO DE MI SEÑOR PADRE, EN DONDE HABIA UN TOLDO, Y UNA CARROSA DE DESCENSO, EN DONDE FUIMOS MAL ATENDIDOS POR LA PERSONA ENCARGADA DE LLEVAR LA CEREMONIA ( SUPUESTA MAESTRA DE CEREMONIA), LA MISMA QUE EN LUGAR DE COORDINAR CON LOS FAMILIARES DIRECTOS, LA SECUENCIA DE LA CEREMONIA, NO CUMPLIO EN INVITAR A LA ESPOSA DEL FALLECIDO, E INVITO PRIMERO AL ULTIMO HIJO, ASIMISMO TENIENDO EN CUENTA ELLO, LA ESPOSA  GENOVEVA HANCCO HUAMANI DE CISNEROS ( MI MADRE )DEL FALLECIDO ( MI PADRE), LE INDICABA QUE QUERIA HABLAR, LA MISMA QUE LE CALLO, Y QUE NO LE DIO LA OPORTUNIDA DE HABLAR, INDICANDO QUE SE CALMARA CON VOZ ALTERADA, SIN RESPETAR EL DOLOR QUE SENTÍAN LOS INVITADOS DE MI PADRE Y MIS FAMILIARES CERCANOS, ASIMISMO LE INDICO QUE HABLARÍA MIENTRAS DESCENDÍA EL FERETRO, HECHOS QUE MOLESTARON A MIS INVITADOS, ASIMISMO LUEGO DE ELLO, HICIERON BAJAR DE MANERA RAUDA EL FÉRETRO DE MI SEÑOR PADRE QUE EN PAZ DESCANSO, DONDE MI MADRE HABLO RAPIDAMENTE POR QUE LA SUPUESTA MAESTRA DE CEREMONIAS SE ENCONTRABA APRESURADA, DONDE INMEDIATAMENTE LOS TRABAJADORES POR ORDEN DE LA SUPUESTA MAESTRA DE CEREMONIAS, COMENZARON A ECHAR TIERRA, SIN DAR LA OPORTUNIDAD DE QUE SU ESPOSA O HIJOS DE HECHAR TIERRA COMO CORRESPONDEN EN ESTOS CAS"/>
    <s v="EL DESPIDO INMEDIATO DE LA SUPUESTA MAESTRA, QUE FUE IDENTIFICADA POR EL ADMINISTRADOR NICOLAS, COMO MARIBEL CABRERA, NO PRECISO SU OTRO APELLIDO, Y DISCUPAS POR PARTE DE LA EMPRESA A MIS FAMILIARES Y ALLEGADO, ASIMISMO EL REMBOLSO DEL DINERO ENTREGADO POR LOS SERVICIOS FUNEBRES, ASIMISMO EL PAGO POR EL DAÑO MORAL CAUSADO A MI SEÑORA MADRE E INVITADOS."/>
    <x v="166"/>
    <n v="0"/>
    <x v="20"/>
    <x v="2"/>
    <x v="0"/>
    <m/>
    <n v="0"/>
  </r>
  <r>
    <s v="PERU"/>
    <x v="2"/>
    <s v="01-0000247"/>
    <x v="204"/>
    <x v="193"/>
    <s v="SERVICIO"/>
    <s v="DISCONFORMIDAD CON ATENCIÓN DEL PERSONAL"/>
    <n v="0"/>
    <s v="ESTADO EN SEPELIO DE UN  FAMILIAR DESPUÉS QUE NOS PRESENTO EL MAESTRO DE CEREMONIA, NO LO VIMOS MAS RAZÓN POR EL CUAL NADIE NOS ACOMPAÑO A CONOCER DONDE ERA NUESTRO NICHO, NI NOS ACOMPAÑO A BRINDARNOS UNA DESPEDIDA POR LOS FAMILIARES,, RAZÓN POR EL CUAL MS FAMILIARES RECLAMARON UNA MAL ATENCIÓN SUCITANDOCE UNA INCOMODIDAD   POR ELLO TAL MOTIVO PIDO SU RESTITUCIÓN , YA QUE SE PAGO POR ESTE SERVICIO, Y NO CUMPLIERON CON LO ACORDADO."/>
    <s v="RECLAMO"/>
    <s v="NO HUBO MESTRO DE CEREMONIA EN EL SEPELIO"/>
    <s v="POR  TAL MOTIVO PIDO SU RESTITUCIÓN , YA QUE SE PAGO POR ESTE SERVICIO, Y NO CUMPLIERON CON LO ACORDADO."/>
    <x v="166"/>
    <n v="0"/>
    <x v="20"/>
    <x v="2"/>
    <x v="0"/>
    <m/>
    <n v="0"/>
  </r>
  <r>
    <s v="PERU"/>
    <x v="3"/>
    <s v="01-0000248"/>
    <x v="205"/>
    <x v="194"/>
    <s v="SERVICIO"/>
    <s v="OTROS"/>
    <n v="0"/>
    <s v="SERVICIOS FUNEBRES, DE CEREMONIA DE DESPEDIDA Y DESCENSO DEL FERETRO."/>
    <s v="RECLAMO"/>
    <s v="EL DIA 13 DE JUNIO DEL 2024, EL SUSCRITO LUEGO DE HABER COORDINADO CON EL  ADMINISTRADOR NICOLAS,  EL MISMO QUE INDICO QUE LOS SERVICIOS FUNERARIOS INCLUÍAN CEREMONIA DE DESPEDIDA Y DESCENSO DEL FÉRETRO, POR LO MENCIONADO, ES IMPORTANTE MENCIONAR NO HABERSE CUMPLIDO DICHO SERVICIO, MONTO QUE SE HABRÍA PAGADO CON ANTICIPACIÓN POR LA CANTIDAD DE S/1100.00 MIL CIEN SOLES, POR LO QUE NARRO LO SIGUIENTE: QUE, A HORAS 12:00 DEL 13 DE JUNIO DEL 2024, SE INICIO CON LA MISA, TERMINANDO LA MISMA A LAS 12:45 APROX. DEL MISMO, Y COMO ES COSTUMBRE EN LA CIUDAD DEL CUSCO, MI FAMILIA Y MIS INVITADOS, RENDIMOS LOS HONORES RESPECTIVOS A MI SEÑOR PADRE Q.E.V.F CLAUDIO CISNEROS AYQUIPA,  CARGANDO EL FERETRO, HASTA LLEGAR AL LUGAR DONDE SE IBA REALIZAR LA CEREMONIA DE DESPEDIDA Y ENTIERRO DE MI SEÑOR PADRE, EN DONDE HABIA UN TOLDO, Y UNA CARROSA DE DESCENSO, EN DONDE FUIMOS MAL ATENDIDOS POR LA PERSONA ENCARGADA DE LLEVAR LA CEREMONIA ( SUPUESTA MAESTRA DE CEREMONIA), LA MISMA QUE EN LUGAR DE COORDINAR CON LOS FAMILIARES DIRECTOS, LA SECUENCIA DE LA CEREMONIA, NO CUMPLIO EN INVITAR A LA ESPOSA DEL FALLECIDO, E INVITO PRIMERO AL ULTIMO HIJO, ASIMISMO TENIENDO EN CUENTA ELLO, LA ESPOSA  GENOVEVA HANCCO HUAMANI DE CISNEROS ( MI MADRE )DEL FALLECIDO ( MI PADRE), LE INDICABA QUE QUERIA HABLAR, LA MISMA QUE LE CALLO, Y QUE NO LE DIO LA OPORTUNIDA DE HABLAR, INDICANDO QUE SE CALMARA CON VOZ ALTERADA, SIN RESPETAR EL DOLOR QUE SENTÍAN LOS INVITADOS DE MI PADRE Y MIS FAMILIARES CERCANOS, ASIMISMO LE INDICO QUE HABLARÍA MIENTRAS DESCENDÍA EL FERETRO, HECHOS QUE MOLESTARON A MIS INVITADOS, ASIMISMO LUEGO DE ELLO, HICIERON BAJAR DE MANERA RAUDA EL FÉRETRO DE MI SEÑOR PADRE QUE EN PAZ DESCANSO, DONDE MI MADRE HABLO RAPIDAMENTE POR QUE LA SUPUESTA MAESTRA DE CEREMONIAS SE ENCONTRABA APRESURADA, DONDE INMEDIATAMENTE LOS TRABAJADORES POR ORDEN DE LA SUPUESTA MAESTRA DE CEREMONIAS, COMENZARON A ECHAR TIERRA, SIN DAR LA OPORTUNIDAD DE QUE SU ESPOSA O HIJOS DE HECHAR TIERRA COMO CORRESPONDEN EN ESTOS CAS"/>
    <s v="EL DESPIDO INMEDIATO DE LA SUPUESTA MAESTRA, QUE FUE IDENTIFICADA POR EL ADMINISTRADOR NICOLAS, COMO MARIBEL CABRERA, NO PRECISO SU OTRO APELLIDO, Y DISCUPAS POR PARTE DE LA EMPRESA A MIS FAMILIARES Y ALLEGADO, ASIMISMO EL REMBOLSO DEL DINERO ENTREGADO POR LOS SERVICIOS FUNEBRES, ASIMISMO EL PAGO POR EL DAÑO MORAL CAUSADO A MI SEÑORA MADRE E INVITADOS."/>
    <x v="166"/>
    <n v="0"/>
    <x v="20"/>
    <x v="2"/>
    <x v="0"/>
    <m/>
    <n v="0"/>
  </r>
  <r>
    <s v="PERU"/>
    <x v="2"/>
    <s v="01-0000249"/>
    <x v="206"/>
    <x v="195"/>
    <s v="SERVICIO"/>
    <s v="INCONFORMIDAD CON MANTENIMIENTO"/>
    <n v="0"/>
    <s v="PÉRDIDA/ROBO DE PLACA DE SEPULTURA"/>
    <s v="RECLAMO"/>
    <s v="EL DÍA 16/06/2024 MI PERSONA EN CONJUNTO CON MIS FAMILIARES, NOS ACERCAMOS A LA SEPULTURA DE MI ABUELO FELIPE BALDEÓN NAVARRO UBICADO EN LA PLATAFORMA SANTÍSIMA TRINIDAD Y NOS PERCATAMOS QUE NO ESTÁ LA PLACA QUE IDENTIFICA SU SEPULTURA, SOLO ESTA UN PEDAZO DE CEMENTO SIN NINGÚN TIPO DE IDENTIFICACIÓN, ASIMISMO HAY DEMASIADA MALEZA ALREDEDOR. NOS ACERCAMOS A LAS OFICINAS DEL CEMENTERIO Y NOS INDICAN QUE NO TIENEN NINGÚN TIPO DE REPORTE DE RUPTURA Y/O OTRO DESPERFECTO CON LA PLACA, GENERANDO MALESTAR EN MI PERSONA Y LA DE MIS FAMILIARES POR EL POCO CUIDADO Y SEGURIDAD DENTRO DEL RECINTO SANTO"/>
    <s v="LA REPOSICIÓN DE LA PLACA ASIMISMO EL MANTENIMIENTO DE LA SEPULTURA, CON LA PODA Y FLOREROS CORRESPONDIENTES."/>
    <x v="166"/>
    <n v="0"/>
    <x v="20"/>
    <x v="2"/>
    <x v="6"/>
    <m/>
    <n v="0"/>
  </r>
  <r>
    <s v="PERU"/>
    <x v="4"/>
    <s v="01-0000250"/>
    <x v="207"/>
    <x v="196"/>
    <s v="SERVICIO"/>
    <s v="DISCONFORMIDAD CON ATENCIÓN DEL PERSONAL"/>
    <n v="0"/>
    <s v="PERSONAS CON PERFIL DE MATONES"/>
    <s v="QUEJA"/>
    <s v="SE SOLICITA DE MANERA CORDIAL EL PERMISO PARA SOLO DEJAR LAS FLORES CON LA PRESENCIA DE MI MASCOTA EN LA TUMBA DE MIS PADRES PERO LAMENTABLEMENTE CADA VEZ CONTRATAN A GENTE CON CARACTERÍSTICAS MATONESCAS Y AGREDIENDOME VERBALMENTE, CUENTO CON EL VIDEO DONDE SE OBSERVA LA AGRESION DE UN VENEZOLANO A MI PERSONA Y A MI PERRITA CONSIDERO QUE AL SER UN CAMPO SANTO DONDE VIENE GENTE CON UN PROCESO DE DUELO QUE SE ESTE GENERANDO ESTE TIPO DE SITUACIONES COMO SI SE ESTARIA CUIDANDO A DELINCUENTES Y NO ES LA PRIMERA VEZ YA QUE EN OTRAS OPORTUNIDADES SIENDO 4:30 DE LA TARDE YA TEPIDEN QUE TE RETIRES SIN ENTENDER QUE MUCHAS VECES VENIMOS DE LEJOS Y LO HACEN DE MANERA INTOLERANTE DEBO MENCIONAR QUE DE ACUERDO A LA LEY DE PROTECCION A LOS ANIMALES SE DEBERIA PONER EN PRACTICA Y EN CONSIDERACION."/>
    <s v="ASI COMO GRANDES LOCALES COMERCIALES YA ESTAN APLICANDO DE ACUERDO A LEY LA TOLERANCIA A LOS ANIMALES DE IGUAL MANERA ESTE CAMPO SANTO DEBE HACERLO DE LO CONTRARIO SE PRESENTARA LA DENUNCIA A LAS INSTANCIAS CORRESPONDIENTES "/>
    <x v="166"/>
    <n v="0"/>
    <x v="20"/>
    <x v="2"/>
    <x v="0"/>
    <m/>
    <n v="0"/>
  </r>
  <r>
    <s v="PERU"/>
    <x v="2"/>
    <s v="01-0000251"/>
    <x v="208"/>
    <x v="197"/>
    <s v="SERVICIO"/>
    <s v="INCONFORMIDAD CON MANTENIMIENTO"/>
    <n v="0"/>
    <s v="NO HAY SUFICIENTES SERVICIOS HIGIENICOS"/>
    <s v="QUEJA"/>
    <s v="SOLICITO SE INCREMENTO DE  LOS SERVICIOS BASICOS  -BAÑO DE MUJERES SOLO CUENTA CON 4 SANITARIOS ,INCREMENTAN NICHOS Y NO INCREMENTAN SERVICIOS BASICO POR BIOSEGURIDAD,Y LOS BAÑOS TENGAN BUENA ILUMINACION ,MI MAMITA SE CAYO "/>
    <s v="INCREMENTO DE SERVICIOS BASICOS -BAÑOS PARA DAMAS "/>
    <x v="166"/>
    <n v="0"/>
    <x v="20"/>
    <x v="2"/>
    <x v="6"/>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A8940AF-9C6A-4D22-A014-3002F3EC9AB5}" name="Importe soles" cacheId="128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1">
  <location ref="B76:F90" firstHeaderRow="1" firstDataRow="2" firstDataCol="1"/>
  <pivotFields count="23">
    <pivotField showAll="0"/>
    <pivotField showAll="0">
      <items count="9">
        <item x="5"/>
        <item x="0"/>
        <item x="6"/>
        <item x="4"/>
        <item x="1"/>
        <item x="3"/>
        <item x="7"/>
        <item x="2"/>
        <item t="default"/>
      </items>
    </pivotField>
    <pivotField showAll="0"/>
    <pivotField axis="axisRow" numFmtId="164" showAll="0">
      <items count="15">
        <item x="0"/>
        <item x="1"/>
        <item x="2"/>
        <item x="3"/>
        <item x="4"/>
        <item x="5"/>
        <item x="6"/>
        <item x="7"/>
        <item x="8"/>
        <item x="9"/>
        <item x="10"/>
        <item x="11"/>
        <item x="12"/>
        <item x="13"/>
        <item t="default"/>
      </items>
    </pivotField>
    <pivotField showAll="0"/>
    <pivotField showAll="0"/>
    <pivotField showAll="0"/>
    <pivotField dataField="1" showAll="0" sortType="descending"/>
    <pivotField showAll="0"/>
    <pivotField showAll="0"/>
    <pivotField showAll="0"/>
    <pivotField showAll="0"/>
    <pivotField showAll="0"/>
    <pivotField showAll="0"/>
    <pivotField showAll="0"/>
    <pivotField showAll="0"/>
    <pivotField showAll="0"/>
    <pivotField showAll="0"/>
    <pivotField showAll="0"/>
    <pivotField showAll="0" defaultSubtotal="0">
      <items count="6">
        <item sd="0" x="0"/>
        <item sd="0" x="1"/>
        <item sd="0" x="2"/>
        <item x="3"/>
        <item sd="0" x="4"/>
        <item x="5"/>
      </items>
    </pivotField>
    <pivotField axis="axisCol" showAll="0" sortType="ascending" defaultSubtotal="0">
      <items count="5">
        <item sd="0" x="0"/>
        <item x="4"/>
        <item x="1"/>
        <item x="2"/>
        <item x="3"/>
      </items>
    </pivotField>
    <pivotField showAll="0" defaultSubtotal="0"/>
    <pivotField showAll="0" defaultSubtotal="0"/>
  </pivotFields>
  <rowFields count="1">
    <field x="3"/>
  </rowFields>
  <rowItems count="13">
    <i>
      <x v="1"/>
    </i>
    <i>
      <x v="2"/>
    </i>
    <i>
      <x v="3"/>
    </i>
    <i>
      <x v="4"/>
    </i>
    <i>
      <x v="5"/>
    </i>
    <i>
      <x v="6"/>
    </i>
    <i>
      <x v="7"/>
    </i>
    <i>
      <x v="8"/>
    </i>
    <i>
      <x v="9"/>
    </i>
    <i>
      <x v="10"/>
    </i>
    <i>
      <x v="11"/>
    </i>
    <i>
      <x v="12"/>
    </i>
    <i t="grand">
      <x/>
    </i>
  </rowItems>
  <colFields count="1">
    <field x="20"/>
  </colFields>
  <colItems count="4">
    <i>
      <x v="2"/>
    </i>
    <i>
      <x v="3"/>
    </i>
    <i>
      <x v="4"/>
    </i>
    <i t="grand">
      <x/>
    </i>
  </colItems>
  <dataFields count="1">
    <dataField name="Suma de Importe_x000a_Reclamado"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6BB7D42-29E3-4216-873E-F717187DB1B1}" name="Tiempo de respuesta" cacheId="128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2:B11" firstHeaderRow="1" firstDataRow="1" firstDataCol="1"/>
  <pivotFields count="23">
    <pivotField showAll="0"/>
    <pivotField axis="axisRow" showAll="0">
      <items count="9">
        <item x="5"/>
        <item x="0"/>
        <item x="6"/>
        <item x="4"/>
        <item x="1"/>
        <item x="3"/>
        <item x="7"/>
        <item x="2"/>
        <item t="default"/>
      </items>
    </pivotField>
    <pivotField showAll="0"/>
    <pivotField numFmtId="164"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 showAll="0">
      <items count="7">
        <item x="1"/>
        <item x="2"/>
        <item x="3"/>
        <item x="4"/>
        <item x="0"/>
        <item x="5"/>
        <item t="default"/>
      </items>
    </pivotField>
    <pivotField showAll="0">
      <items count="128">
        <item x="123"/>
        <item x="124"/>
        <item x="1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6"/>
        <item t="default"/>
      </items>
    </pivotField>
  </pivotFields>
  <rowFields count="1">
    <field x="1"/>
  </rowFields>
  <rowItems count="9">
    <i>
      <x/>
    </i>
    <i>
      <x v="1"/>
    </i>
    <i>
      <x v="2"/>
    </i>
    <i>
      <x v="3"/>
    </i>
    <i>
      <x v="4"/>
    </i>
    <i>
      <x v="5"/>
    </i>
    <i>
      <x v="6"/>
    </i>
    <i>
      <x v="7"/>
    </i>
    <i t="grand">
      <x/>
    </i>
  </rowItems>
  <colItems count="1">
    <i/>
  </colItem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97A55E1-B5A8-4D6E-A031-CD8B660AED05}" name="Por sede" cacheId="128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7">
  <location ref="H2:I11" firstHeaderRow="1" firstDataRow="1" firstDataCol="1"/>
  <pivotFields count="23">
    <pivotField showAll="0"/>
    <pivotField axis="axisRow" showAll="0">
      <items count="9">
        <item x="5"/>
        <item x="0"/>
        <item x="6"/>
        <item x="4"/>
        <item x="1"/>
        <item x="3"/>
        <item x="7"/>
        <item x="2"/>
        <item t="default"/>
      </items>
    </pivotField>
    <pivotField showAll="0"/>
    <pivotField dataField="1" numFmtId="164"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items count="7">
        <item sd="0" x="0"/>
        <item sd="0" x="1"/>
        <item sd="0" x="2"/>
        <item sd="0" x="3"/>
        <item sd="0" x="4"/>
        <item x="5"/>
        <item t="default"/>
      </items>
    </pivotField>
    <pivotField showAll="0">
      <items count="6">
        <item sd="0" x="0"/>
        <item x="1"/>
        <item x="2"/>
        <item x="3"/>
        <item x="4"/>
        <item t="default"/>
      </items>
    </pivotField>
    <pivotField showAll="0">
      <items count="7">
        <item x="1"/>
        <item x="2"/>
        <item x="3"/>
        <item x="4"/>
        <item x="0"/>
        <item x="5"/>
        <item t="default"/>
      </items>
    </pivotField>
    <pivotField showAll="0">
      <items count="128">
        <item x="123"/>
        <item x="124"/>
        <item x="1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6"/>
        <item t="default"/>
      </items>
    </pivotField>
  </pivotFields>
  <rowFields count="1">
    <field x="1"/>
  </rowFields>
  <rowItems count="9">
    <i>
      <x/>
    </i>
    <i>
      <x v="1"/>
    </i>
    <i>
      <x v="2"/>
    </i>
    <i>
      <x v="3"/>
    </i>
    <i>
      <x v="4"/>
    </i>
    <i>
      <x v="5"/>
    </i>
    <i>
      <x v="6"/>
    </i>
    <i>
      <x v="7"/>
    </i>
    <i t="grand">
      <x/>
    </i>
  </rowItems>
  <colItems count="1">
    <i/>
  </colItems>
  <dataFields count="1">
    <dataField name="Cuenta de Fecha de_x000a_Registro" fld="3" subtotal="count" baseField="0" baseItem="0"/>
  </dataFields>
  <formats count="1">
    <format dxfId="1">
      <pivotArea outline="0" collapsedLevelsAreSubtotals="1" fieldPosition="0"/>
    </format>
  </formats>
  <chartFormats count="9">
    <chartFormat chart="11" format="8" series="1">
      <pivotArea type="data" outline="0" fieldPosition="0">
        <references count="1">
          <reference field="4294967294" count="1" selected="0">
            <x v="0"/>
          </reference>
        </references>
      </pivotArea>
    </chartFormat>
    <chartFormat chart="11" format="9">
      <pivotArea type="data" outline="0" fieldPosition="0">
        <references count="2">
          <reference field="4294967294" count="1" selected="0">
            <x v="0"/>
          </reference>
          <reference field="1" count="1" selected="0">
            <x v="0"/>
          </reference>
        </references>
      </pivotArea>
    </chartFormat>
    <chartFormat chart="11" format="10">
      <pivotArea type="data" outline="0" fieldPosition="0">
        <references count="2">
          <reference field="4294967294" count="1" selected="0">
            <x v="0"/>
          </reference>
          <reference field="1" count="1" selected="0">
            <x v="1"/>
          </reference>
        </references>
      </pivotArea>
    </chartFormat>
    <chartFormat chart="11" format="11">
      <pivotArea type="data" outline="0" fieldPosition="0">
        <references count="2">
          <reference field="4294967294" count="1" selected="0">
            <x v="0"/>
          </reference>
          <reference field="1" count="1" selected="0">
            <x v="3"/>
          </reference>
        </references>
      </pivotArea>
    </chartFormat>
    <chartFormat chart="11" format="12">
      <pivotArea type="data" outline="0" fieldPosition="0">
        <references count="2">
          <reference field="4294967294" count="1" selected="0">
            <x v="0"/>
          </reference>
          <reference field="1" count="1" selected="0">
            <x v="4"/>
          </reference>
        </references>
      </pivotArea>
    </chartFormat>
    <chartFormat chart="11" format="13">
      <pivotArea type="data" outline="0" fieldPosition="0">
        <references count="2">
          <reference field="4294967294" count="1" selected="0">
            <x v="0"/>
          </reference>
          <reference field="1" count="1" selected="0">
            <x v="5"/>
          </reference>
        </references>
      </pivotArea>
    </chartFormat>
    <chartFormat chart="11" format="14">
      <pivotArea type="data" outline="0" fieldPosition="0">
        <references count="2">
          <reference field="4294967294" count="1" selected="0">
            <x v="0"/>
          </reference>
          <reference field="1" count="1" selected="0">
            <x v="7"/>
          </reference>
        </references>
      </pivotArea>
    </chartFormat>
    <chartFormat chart="11" format="15">
      <pivotArea type="data" outline="0" fieldPosition="0">
        <references count="2">
          <reference field="4294967294" count="1" selected="0">
            <x v="0"/>
          </reference>
          <reference field="1" count="1" selected="0">
            <x v="2"/>
          </reference>
        </references>
      </pivotArea>
    </chartFormat>
    <chartFormat chart="11" format="16">
      <pivotArea type="data" outline="0" fieldPosition="0">
        <references count="2">
          <reference field="4294967294" count="1" selected="0">
            <x v="0"/>
          </reference>
          <reference field="1"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FF881AB-5E5F-4628-908A-484E371AE2FA}" name="Motivo" cacheId="128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6" rowHeaderCaption="Motivo">
  <location ref="B64:C73" firstHeaderRow="1" firstDataRow="1" firstDataCol="1"/>
  <pivotFields count="23">
    <pivotField showAll="0"/>
    <pivotField showAll="0">
      <items count="9">
        <item x="5"/>
        <item x="0"/>
        <item x="6"/>
        <item x="4"/>
        <item x="1"/>
        <item x="3"/>
        <item x="7"/>
        <item x="2"/>
        <item t="default"/>
      </items>
    </pivotField>
    <pivotField showAll="0"/>
    <pivotField numFmtId="164" showAll="0">
      <items count="15">
        <item x="0"/>
        <item x="1"/>
        <item x="2"/>
        <item x="3"/>
        <item x="4"/>
        <item x="5"/>
        <item x="6"/>
        <item x="7"/>
        <item x="8"/>
        <item x="9"/>
        <item x="10"/>
        <item x="11"/>
        <item x="12"/>
        <item x="13"/>
        <item t="default"/>
      </items>
    </pivotField>
    <pivotField showAll="0"/>
    <pivotField showAll="0"/>
    <pivotField showAll="0" sortType="a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axis="axisRow" showAll="0">
      <items count="15">
        <item x="5"/>
        <item x="0"/>
        <item x="3"/>
        <item x="2"/>
        <item x="1"/>
        <item x="4"/>
        <item m="1" x="8"/>
        <item m="1" x="12"/>
        <item m="1" x="13"/>
        <item m="1" x="9"/>
        <item m="1" x="11"/>
        <item m="1" x="10"/>
        <item x="6"/>
        <item x="7"/>
        <item t="default"/>
      </items>
    </pivotField>
    <pivotField showAll="0"/>
    <pivotField showAll="0"/>
    <pivotField showAll="0">
      <items count="7">
        <item sd="0" x="0"/>
        <item sd="0" x="1"/>
        <item sd="0" x="2"/>
        <item x="3"/>
        <item sd="0" x="4"/>
        <item x="5"/>
        <item t="default"/>
      </items>
    </pivotField>
    <pivotField dataField="1" showAll="0">
      <items count="6">
        <item sd="0" x="0"/>
        <item x="1"/>
        <item x="2"/>
        <item x="3"/>
        <item x="4"/>
        <item t="default"/>
      </items>
    </pivotField>
    <pivotField showAll="0">
      <items count="7">
        <item x="1"/>
        <item x="2"/>
        <item x="3"/>
        <item x="4"/>
        <item x="0"/>
        <item x="5"/>
        <item t="default"/>
      </items>
    </pivotField>
    <pivotField showAll="0">
      <items count="128">
        <item x="123"/>
        <item x="124"/>
        <item x="1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6"/>
        <item t="default"/>
      </items>
    </pivotField>
  </pivotFields>
  <rowFields count="1">
    <field x="16"/>
  </rowFields>
  <rowItems count="9">
    <i>
      <x/>
    </i>
    <i>
      <x v="1"/>
    </i>
    <i>
      <x v="2"/>
    </i>
    <i>
      <x v="3"/>
    </i>
    <i>
      <x v="4"/>
    </i>
    <i>
      <x v="5"/>
    </i>
    <i>
      <x v="12"/>
    </i>
    <i>
      <x v="13"/>
    </i>
    <i t="grand">
      <x/>
    </i>
  </rowItems>
  <colItems count="1">
    <i/>
  </colItems>
  <dataFields count="1">
    <dataField name="Cuenta de Años" fld="20" subtotal="count" baseField="0" baseItem="0"/>
  </dataFields>
  <formats count="1">
    <format dxfId="2">
      <pivotArea outline="0" collapsedLevelsAreSubtotals="1" fieldPosition="0"/>
    </format>
  </formats>
  <chartFormats count="1">
    <chartFormat chart="5"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0772DAF-2332-467F-A5A3-CCAEF1CD022E}" name="Sedes" cacheId="128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9">
  <location ref="B19:AD30" firstHeaderRow="1" firstDataRow="3" firstDataCol="1"/>
  <pivotFields count="23">
    <pivotField showAll="0"/>
    <pivotField axis="axisRow" showAll="0">
      <items count="9">
        <item x="5"/>
        <item x="0"/>
        <item x="6"/>
        <item x="4"/>
        <item x="1"/>
        <item x="3"/>
        <item x="7"/>
        <item x="2"/>
        <item t="default"/>
      </items>
    </pivotField>
    <pivotField showAll="0"/>
    <pivotField axis="axisCol" dataField="1" numFmtId="164"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items count="7">
        <item sd="0" x="0"/>
        <item sd="0" x="1"/>
        <item sd="0" x="2"/>
        <item sd="0" x="3"/>
        <item sd="0" x="4"/>
        <item x="5"/>
        <item t="default"/>
      </items>
    </pivotField>
    <pivotField axis="axisCol" showAll="0">
      <items count="6">
        <item sd="0" x="0"/>
        <item x="1"/>
        <item x="2"/>
        <item x="3"/>
        <item x="4"/>
        <item t="default"/>
      </items>
    </pivotField>
    <pivotField showAll="0">
      <items count="7">
        <item x="1"/>
        <item x="2"/>
        <item x="3"/>
        <item x="4"/>
        <item x="0"/>
        <item x="5"/>
        <item t="default"/>
      </items>
    </pivotField>
    <pivotField showAll="0">
      <items count="128">
        <item x="123"/>
        <item x="124"/>
        <item x="1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6"/>
        <item t="default"/>
      </items>
    </pivotField>
  </pivotFields>
  <rowFields count="1">
    <field x="1"/>
  </rowFields>
  <rowItems count="9">
    <i>
      <x/>
    </i>
    <i>
      <x v="1"/>
    </i>
    <i>
      <x v="2"/>
    </i>
    <i>
      <x v="3"/>
    </i>
    <i>
      <x v="4"/>
    </i>
    <i>
      <x v="5"/>
    </i>
    <i>
      <x v="6"/>
    </i>
    <i>
      <x v="7"/>
    </i>
    <i t="grand">
      <x/>
    </i>
  </rowItems>
  <colFields count="2">
    <field x="20"/>
    <field x="3"/>
  </colFields>
  <colItems count="28">
    <i>
      <x v="1"/>
      <x v="7"/>
    </i>
    <i r="1">
      <x v="8"/>
    </i>
    <i r="1">
      <x v="9"/>
    </i>
    <i r="1">
      <x v="10"/>
    </i>
    <i r="1">
      <x v="11"/>
    </i>
    <i r="1">
      <x v="12"/>
    </i>
    <i t="default">
      <x v="1"/>
    </i>
    <i>
      <x v="2"/>
      <x v="1"/>
    </i>
    <i r="1">
      <x v="2"/>
    </i>
    <i r="1">
      <x v="3"/>
    </i>
    <i r="1">
      <x v="4"/>
    </i>
    <i r="1">
      <x v="5"/>
    </i>
    <i r="1">
      <x v="6"/>
    </i>
    <i r="1">
      <x v="7"/>
    </i>
    <i r="1">
      <x v="8"/>
    </i>
    <i r="1">
      <x v="9"/>
    </i>
    <i r="1">
      <x v="10"/>
    </i>
    <i r="1">
      <x v="11"/>
    </i>
    <i r="1">
      <x v="12"/>
    </i>
    <i t="default">
      <x v="2"/>
    </i>
    <i>
      <x v="3"/>
      <x v="1"/>
    </i>
    <i r="1">
      <x v="2"/>
    </i>
    <i r="1">
      <x v="3"/>
    </i>
    <i r="1">
      <x v="4"/>
    </i>
    <i r="1">
      <x v="5"/>
    </i>
    <i r="1">
      <x v="6"/>
    </i>
    <i t="default">
      <x v="3"/>
    </i>
    <i t="grand">
      <x/>
    </i>
  </colItems>
  <dataFields count="1">
    <dataField name="Cuenta de Fecha de_x000a_Registro" fld="3" subtotal="count" baseField="0" baseItem="0"/>
  </dataFields>
  <formats count="1">
    <format dxfId="3">
      <pivotArea outline="0" collapsedLevelsAreSubtotals="1" fieldPosition="0"/>
    </format>
  </formats>
  <conditionalFormats count="1">
    <conditionalFormat priority="1">
      <pivotAreas count="1">
        <pivotArea type="data" grandCol="1" collapsedLevelsAreSubtotals="1" fieldPosition="0">
          <references count="2">
            <reference field="4294967294" count="1" selected="0">
              <x v="0"/>
            </reference>
            <reference field="1" count="8">
              <x v="0"/>
              <x v="1"/>
              <x v="2"/>
              <x v="3"/>
              <x v="4"/>
              <x v="5"/>
              <x v="6"/>
              <x v="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6884C11-E6BF-4CE9-BD93-366F7D123FE0}" name="TablaDinámica2" cacheId="128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7" rowHeaderCaption="Respuestas a tiempo">
  <location ref="B120:C124" firstHeaderRow="1" firstDataRow="1" firstDataCol="1"/>
  <pivotFields count="23">
    <pivotField showAll="0"/>
    <pivotField showAll="0">
      <items count="9">
        <item x="5"/>
        <item x="0"/>
        <item x="6"/>
        <item x="4"/>
        <item x="1"/>
        <item x="3"/>
        <item x="7"/>
        <item x="2"/>
        <item t="default"/>
      </items>
    </pivotField>
    <pivotField showAll="0"/>
    <pivotField numFmtId="164" showAll="0">
      <items count="15">
        <item x="0"/>
        <item x="1"/>
        <item x="2"/>
        <item x="3"/>
        <item x="4"/>
        <item x="5"/>
        <item x="6"/>
        <item x="7"/>
        <item x="8"/>
        <item x="9"/>
        <item x="10"/>
        <item x="11"/>
        <item x="12"/>
        <item x="13"/>
        <item t="default"/>
      </items>
    </pivotField>
    <pivotField showAll="0"/>
    <pivotField showAll="0"/>
    <pivotField showAll="0"/>
    <pivotField showAll="0" sortType="descending"/>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axis="axisRow" dataField="1" multipleItemSelectionAllowed="1" showAll="0">
      <items count="4">
        <item x="1"/>
        <item x="0"/>
        <item x="2"/>
        <item t="default"/>
      </items>
    </pivotField>
    <pivotField showAll="0"/>
    <pivotField showAll="0"/>
    <pivotField showAll="0"/>
    <pivotField showAll="0" defaultSubtotal="0">
      <items count="6">
        <item sd="0" x="0"/>
        <item sd="0" x="1"/>
        <item sd="0" x="2"/>
        <item x="3"/>
        <item sd="0" x="4"/>
        <item x="5"/>
      </items>
    </pivotField>
    <pivotField showAll="0" sortType="ascending" defaultSubtotal="0">
      <items count="5">
        <item sd="0" x="0"/>
        <item x="4"/>
        <item x="1"/>
        <item x="2"/>
        <item x="3"/>
      </items>
    </pivotField>
    <pivotField showAll="0" defaultSubtotal="0">
      <items count="6">
        <item sd="0" x="1"/>
        <item sd="0" x="2"/>
        <item sd="0" x="3"/>
        <item sd="0" x="4"/>
        <item x="0"/>
        <item x="5"/>
      </items>
    </pivotField>
    <pivotField showAll="0" defaultSubtotal="0">
      <items count="127">
        <item sd="0" x="123"/>
        <item sd="0" x="124"/>
        <item sd="0" x="1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6"/>
      </items>
    </pivotField>
  </pivotFields>
  <rowFields count="1">
    <field x="15"/>
  </rowFields>
  <rowItems count="4">
    <i>
      <x/>
    </i>
    <i>
      <x v="1"/>
    </i>
    <i>
      <x v="2"/>
    </i>
    <i t="grand">
      <x/>
    </i>
  </rowItems>
  <colItems count="1">
    <i/>
  </colItems>
  <dataFields count="1">
    <dataField name="Cuenta de Respuesta a tiempo"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1EA4491-9DAA-4B17-B214-0F14DD026A0D}" name="Histórico2022" cacheId="128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0">
  <location ref="B40:F54" firstHeaderRow="1" firstDataRow="2" firstDataCol="1"/>
  <pivotFields count="23">
    <pivotField showAll="0"/>
    <pivotField showAll="0">
      <items count="9">
        <item x="5"/>
        <item x="0"/>
        <item x="6"/>
        <item x="4"/>
        <item x="1"/>
        <item x="3"/>
        <item x="7"/>
        <item x="2"/>
        <item t="default"/>
      </items>
    </pivotField>
    <pivotField showAll="0"/>
    <pivotField axis="axisRow" dataField="1" numFmtId="164"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items count="7">
        <item sd="0" x="0"/>
        <item sd="0" x="1"/>
        <item sd="0" x="2"/>
        <item sd="0" x="3"/>
        <item sd="0" x="4"/>
        <item x="5"/>
        <item t="default"/>
      </items>
    </pivotField>
    <pivotField axis="axisCol" showAll="0">
      <items count="6">
        <item sd="0" x="0"/>
        <item x="1"/>
        <item x="2"/>
        <item x="3"/>
        <item x="4"/>
        <item t="default"/>
      </items>
    </pivotField>
    <pivotField showAll="0">
      <items count="7">
        <item x="1"/>
        <item x="2"/>
        <item x="3"/>
        <item x="4"/>
        <item x="0"/>
        <item x="5"/>
        <item t="default"/>
      </items>
    </pivotField>
    <pivotField showAll="0">
      <items count="128">
        <item x="123"/>
        <item x="124"/>
        <item x="1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6"/>
        <item t="default"/>
      </items>
    </pivotField>
  </pivotFields>
  <rowFields count="1">
    <field x="3"/>
  </rowFields>
  <rowItems count="13">
    <i>
      <x v="1"/>
    </i>
    <i>
      <x v="2"/>
    </i>
    <i>
      <x v="3"/>
    </i>
    <i>
      <x v="4"/>
    </i>
    <i>
      <x v="5"/>
    </i>
    <i>
      <x v="6"/>
    </i>
    <i>
      <x v="7"/>
    </i>
    <i>
      <x v="8"/>
    </i>
    <i>
      <x v="9"/>
    </i>
    <i>
      <x v="10"/>
    </i>
    <i>
      <x v="11"/>
    </i>
    <i>
      <x v="12"/>
    </i>
    <i t="grand">
      <x/>
    </i>
  </rowItems>
  <colFields count="1">
    <field x="20"/>
  </colFields>
  <colItems count="4">
    <i>
      <x v="1"/>
    </i>
    <i>
      <x v="2"/>
    </i>
    <i>
      <x v="3"/>
    </i>
    <i t="grand">
      <x/>
    </i>
  </colItems>
  <dataFields count="1">
    <dataField name="Reclamos" fld="3" subtotal="count" baseField="17" baseItem="1"/>
  </dataFields>
  <formats count="1">
    <format dxfId="4">
      <pivotArea outline="0" collapsedLevelsAreSubtotals="1" fieldPosition="0"/>
    </format>
  </formats>
  <chartFormats count="17">
    <chartFormat chart="3" format="17" series="1">
      <pivotArea type="data" grandCol="1" outline="0" fieldPosition="0">
        <references count="1">
          <reference field="4294967294" count="1" selected="0">
            <x v="0"/>
          </reference>
        </references>
      </pivotArea>
    </chartFormat>
    <chartFormat chart="3" format="19" series="1">
      <pivotArea type="data" outline="0" fieldPosition="0">
        <references count="1">
          <reference field="4294967294" count="1" selected="0">
            <x v="0"/>
          </reference>
        </references>
      </pivotArea>
    </chartFormat>
    <chartFormat chart="3" format="20" series="1">
      <pivotArea type="data" outline="0" fieldPosition="0">
        <references count="2">
          <reference field="4294967294" count="1" selected="0">
            <x v="0"/>
          </reference>
          <reference field="20" count="1" selected="0">
            <x v="2"/>
          </reference>
        </references>
      </pivotArea>
    </chartFormat>
    <chartFormat chart="3" format="21">
      <pivotArea type="data" outline="0" fieldPosition="0">
        <references count="3">
          <reference field="4294967294" count="1" selected="0">
            <x v="0"/>
          </reference>
          <reference field="3" count="1" selected="0">
            <x v="9"/>
          </reference>
          <reference field="20" count="1" selected="0">
            <x v="2"/>
          </reference>
        </references>
      </pivotArea>
    </chartFormat>
    <chartFormat chart="3" format="22" series="1">
      <pivotArea type="data" outline="0" fieldPosition="0">
        <references count="2">
          <reference field="4294967294" count="1" selected="0">
            <x v="0"/>
          </reference>
          <reference field="20" count="1" selected="0">
            <x v="1"/>
          </reference>
        </references>
      </pivotArea>
    </chartFormat>
    <chartFormat chart="3" format="23">
      <pivotArea type="data" outline="0" fieldPosition="0">
        <references count="3">
          <reference field="4294967294" count="1" selected="0">
            <x v="0"/>
          </reference>
          <reference field="3" count="1" selected="0">
            <x v="7"/>
          </reference>
          <reference field="20" count="1" selected="0">
            <x v="2"/>
          </reference>
        </references>
      </pivotArea>
    </chartFormat>
    <chartFormat chart="3" format="24">
      <pivotArea type="data" outline="0" fieldPosition="0">
        <references count="3">
          <reference field="4294967294" count="1" selected="0">
            <x v="0"/>
          </reference>
          <reference field="3" count="1" selected="0">
            <x v="10"/>
          </reference>
          <reference field="20" count="1" selected="0">
            <x v="2"/>
          </reference>
        </references>
      </pivotArea>
    </chartFormat>
    <chartFormat chart="3" format="25">
      <pivotArea type="data" outline="0" fieldPosition="0">
        <references count="3">
          <reference field="4294967294" count="1" selected="0">
            <x v="0"/>
          </reference>
          <reference field="3" count="1" selected="0">
            <x v="1"/>
          </reference>
          <reference field="20" count="1" selected="0">
            <x v="2"/>
          </reference>
        </references>
      </pivotArea>
    </chartFormat>
    <chartFormat chart="3" format="26">
      <pivotArea type="data" outline="0" fieldPosition="0">
        <references count="3">
          <reference field="4294967294" count="1" selected="0">
            <x v="0"/>
          </reference>
          <reference field="3" count="1" selected="0">
            <x v="3"/>
          </reference>
          <reference field="20" count="1" selected="0">
            <x v="2"/>
          </reference>
        </references>
      </pivotArea>
    </chartFormat>
    <chartFormat chart="3" format="27">
      <pivotArea type="data" outline="0" fieldPosition="0">
        <references count="3">
          <reference field="4294967294" count="1" selected="0">
            <x v="0"/>
          </reference>
          <reference field="3" count="1" selected="0">
            <x v="1"/>
          </reference>
          <reference field="20" count="1" selected="0">
            <x v="1"/>
          </reference>
        </references>
      </pivotArea>
    </chartFormat>
    <chartFormat chart="3" format="28">
      <pivotArea type="data" outline="0" fieldPosition="0">
        <references count="3">
          <reference field="4294967294" count="1" selected="0">
            <x v="0"/>
          </reference>
          <reference field="3" count="1" selected="0">
            <x v="3"/>
          </reference>
          <reference field="20" count="1" selected="0">
            <x v="1"/>
          </reference>
        </references>
      </pivotArea>
    </chartFormat>
    <chartFormat chart="3" format="29">
      <pivotArea type="data" outline="0" fieldPosition="0">
        <references count="3">
          <reference field="4294967294" count="1" selected="0">
            <x v="0"/>
          </reference>
          <reference field="3" count="1" selected="0">
            <x v="7"/>
          </reference>
          <reference field="20" count="1" selected="0">
            <x v="1"/>
          </reference>
        </references>
      </pivotArea>
    </chartFormat>
    <chartFormat chart="3" format="30">
      <pivotArea type="data" outline="0" fieldPosition="0">
        <references count="3">
          <reference field="4294967294" count="1" selected="0">
            <x v="0"/>
          </reference>
          <reference field="3" count="1" selected="0">
            <x v="9"/>
          </reference>
          <reference field="20" count="1" selected="0">
            <x v="1"/>
          </reference>
        </references>
      </pivotArea>
    </chartFormat>
    <chartFormat chart="3" format="31">
      <pivotArea type="data" outline="0" fieldPosition="0">
        <references count="3">
          <reference field="4294967294" count="1" selected="0">
            <x v="0"/>
          </reference>
          <reference field="3" count="1" selected="0">
            <x v="10"/>
          </reference>
          <reference field="20" count="1" selected="0">
            <x v="1"/>
          </reference>
        </references>
      </pivotArea>
    </chartFormat>
    <chartFormat chart="3" format="32" series="1">
      <pivotArea type="data" outline="0" fieldPosition="0">
        <references count="2">
          <reference field="4294967294" count="1" selected="0">
            <x v="0"/>
          </reference>
          <reference field="20" count="1" selected="0">
            <x v="3"/>
          </reference>
        </references>
      </pivotArea>
    </chartFormat>
    <chartFormat chart="3" format="33">
      <pivotArea type="data" outline="0" fieldPosition="0">
        <references count="3">
          <reference field="4294967294" count="1" selected="0">
            <x v="0"/>
          </reference>
          <reference field="3" count="1" selected="0">
            <x v="1"/>
          </reference>
          <reference field="20" count="1" selected="0">
            <x v="3"/>
          </reference>
        </references>
      </pivotArea>
    </chartFormat>
    <chartFormat chart="3" format="34">
      <pivotArea type="data" outline="0" fieldPosition="0">
        <references count="3">
          <reference field="4294967294" count="1" selected="0">
            <x v="0"/>
          </reference>
          <reference field="3" count="1" selected="0">
            <x v="3"/>
          </reference>
          <reference field="2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D6523F6-CECC-4549-A735-824F614C9CF0}" name="TablaDinámica1" cacheId="128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9" rowHeaderCaption="Usuarios recurrentes">
  <location ref="B96:C109" firstHeaderRow="1" firstDataRow="1" firstDataCol="1"/>
  <pivotFields count="23">
    <pivotField showAll="0"/>
    <pivotField showAll="0">
      <items count="9">
        <item x="5"/>
        <item x="0"/>
        <item x="6"/>
        <item x="4"/>
        <item x="1"/>
        <item x="3"/>
        <item x="7"/>
        <item x="2"/>
        <item t="default"/>
      </items>
    </pivotField>
    <pivotField showAll="0"/>
    <pivotField numFmtId="164" showAll="0">
      <items count="15">
        <item x="0"/>
        <item x="1"/>
        <item x="2"/>
        <item x="3"/>
        <item x="4"/>
        <item x="5"/>
        <item x="6"/>
        <item x="7"/>
        <item x="8"/>
        <item x="9"/>
        <item x="10"/>
        <item x="11"/>
        <item x="12"/>
        <item x="13"/>
        <item t="default"/>
      </items>
    </pivotField>
    <pivotField axis="axisRow" dataField="1" showAll="0" measureFilter="1" sortType="descending">
      <items count="199">
        <item x="7"/>
        <item x="154"/>
        <item x="32"/>
        <item x="48"/>
        <item x="110"/>
        <item x="24"/>
        <item x="15"/>
        <item x="87"/>
        <item x="134"/>
        <item x="55"/>
        <item x="71"/>
        <item x="57"/>
        <item x="89"/>
        <item x="59"/>
        <item x="2"/>
        <item x="137"/>
        <item x="16"/>
        <item x="35"/>
        <item x="94"/>
        <item x="51"/>
        <item x="103"/>
        <item x="54"/>
        <item x="8"/>
        <item x="66"/>
        <item x="6"/>
        <item x="114"/>
        <item x="104"/>
        <item x="86"/>
        <item x="102"/>
        <item x="14"/>
        <item x="58"/>
        <item x="33"/>
        <item x="125"/>
        <item x="109"/>
        <item x="38"/>
        <item x="141"/>
        <item x="36"/>
        <item x="92"/>
        <item x="107"/>
        <item x="116"/>
        <item x="111"/>
        <item x="53"/>
        <item x="18"/>
        <item x="122"/>
        <item x="45"/>
        <item x="97"/>
        <item x="42"/>
        <item x="34"/>
        <item x="150"/>
        <item x="121"/>
        <item x="90"/>
        <item x="67"/>
        <item x="77"/>
        <item x="101"/>
        <item x="19"/>
        <item x="10"/>
        <item x="63"/>
        <item x="39"/>
        <item x="149"/>
        <item x="64"/>
        <item x="9"/>
        <item x="61"/>
        <item x="20"/>
        <item x="52"/>
        <item x="60"/>
        <item x="73"/>
        <item x="37"/>
        <item x="135"/>
        <item x="28"/>
        <item x="72"/>
        <item x="11"/>
        <item x="13"/>
        <item x="82"/>
        <item x="21"/>
        <item x="117"/>
        <item x="1"/>
        <item x="4"/>
        <item x="98"/>
        <item x="3"/>
        <item x="50"/>
        <item x="155"/>
        <item x="115"/>
        <item x="17"/>
        <item x="83"/>
        <item x="132"/>
        <item x="29"/>
        <item x="128"/>
        <item x="85"/>
        <item x="91"/>
        <item x="106"/>
        <item x="143"/>
        <item x="43"/>
        <item x="146"/>
        <item x="44"/>
        <item x="76"/>
        <item x="25"/>
        <item x="22"/>
        <item x="142"/>
        <item x="49"/>
        <item x="96"/>
        <item x="156"/>
        <item x="30"/>
        <item x="5"/>
        <item x="99"/>
        <item x="79"/>
        <item x="84"/>
        <item x="113"/>
        <item x="80"/>
        <item x="145"/>
        <item x="65"/>
        <item x="105"/>
        <item x="26"/>
        <item x="88"/>
        <item x="112"/>
        <item x="133"/>
        <item x="78"/>
        <item x="95"/>
        <item x="23"/>
        <item x="100"/>
        <item x="74"/>
        <item x="69"/>
        <item x="131"/>
        <item x="129"/>
        <item x="130"/>
        <item x="75"/>
        <item x="152"/>
        <item x="144"/>
        <item x="136"/>
        <item x="12"/>
        <item x="148"/>
        <item x="27"/>
        <item x="108"/>
        <item x="62"/>
        <item x="147"/>
        <item x="120"/>
        <item x="127"/>
        <item x="46"/>
        <item x="68"/>
        <item x="138"/>
        <item x="81"/>
        <item x="139"/>
        <item x="56"/>
        <item x="0"/>
        <item x="151"/>
        <item x="41"/>
        <item x="119"/>
        <item x="70"/>
        <item x="140"/>
        <item x="126"/>
        <item x="124"/>
        <item x="47"/>
        <item x="31"/>
        <item x="153"/>
        <item x="118"/>
        <item x="40"/>
        <item x="123"/>
        <item x="93"/>
        <item x="157"/>
        <item x="159"/>
        <item x="160"/>
        <item x="161"/>
        <item x="162"/>
        <item x="163"/>
        <item x="164"/>
        <item x="165"/>
        <item x="166"/>
        <item x="167"/>
        <item x="168"/>
        <item x="169"/>
        <item x="170"/>
        <item x="171"/>
        <item x="172"/>
        <item x="175"/>
        <item x="176"/>
        <item x="173"/>
        <item x="174"/>
        <item x="177"/>
        <item x="158"/>
        <item x="178"/>
        <item x="179"/>
        <item x="180"/>
        <item x="181"/>
        <item x="182"/>
        <item x="183"/>
        <item x="184"/>
        <item x="185"/>
        <item x="186"/>
        <item x="187"/>
        <item x="188"/>
        <item x="189"/>
        <item x="190"/>
        <item x="191"/>
        <item x="192"/>
        <item x="193"/>
        <item x="194"/>
        <item x="195"/>
        <item x="196"/>
        <item x="197"/>
        <item t="default"/>
      </items>
      <autoSortScope>
        <pivotArea dataOnly="0" outline="0" fieldPosition="0">
          <references count="1">
            <reference field="4294967294" count="1" selected="0">
              <x v="0"/>
            </reference>
          </references>
        </pivotArea>
      </autoSortScope>
    </pivotField>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defaultSubtotal="0">
      <items count="6">
        <item sd="0" x="0"/>
        <item sd="0" x="1"/>
        <item sd="0" x="2"/>
        <item x="3"/>
        <item sd="0" x="4"/>
        <item x="5"/>
      </items>
    </pivotField>
    <pivotField showAll="0" sortType="ascending" defaultSubtotal="0">
      <items count="5">
        <item sd="0" x="0"/>
        <item x="4"/>
        <item x="1"/>
        <item x="2"/>
        <item x="3"/>
      </items>
    </pivotField>
    <pivotField showAll="0" defaultSubtotal="0"/>
    <pivotField showAll="0" defaultSubtotal="0"/>
  </pivotFields>
  <rowFields count="1">
    <field x="4"/>
  </rowFields>
  <rowItems count="13">
    <i>
      <x v="141"/>
    </i>
    <i>
      <x v="194"/>
    </i>
    <i>
      <x v="143"/>
    </i>
    <i>
      <x v="31"/>
    </i>
    <i>
      <x v="127"/>
    </i>
    <i>
      <x v="70"/>
    </i>
    <i>
      <x v="142"/>
    </i>
    <i>
      <x v="74"/>
    </i>
    <i>
      <x v="193"/>
    </i>
    <i>
      <x v="95"/>
    </i>
    <i>
      <x v="25"/>
    </i>
    <i>
      <x v="122"/>
    </i>
    <i t="grand">
      <x/>
    </i>
  </rowItems>
  <colItems count="1">
    <i/>
  </colItems>
  <dataFields count="1">
    <dataField name="Cuenta de _x000a_Documento" fld="4" subtotal="count" baseField="0" baseItem="0"/>
  </dataFields>
  <chartFormats count="1">
    <chartFormat chart="7"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4" type="count" evalOrder="-1" id="2" iMeasureFld="0">
      <autoFilter ref="A1">
        <filterColumn colId="0">
          <top10 val="2" filterVal="2"/>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81C57A1-65A3-4C81-82FA-9266499964AD}" name="TablaDinámica18" cacheId="1271" applyNumberFormats="0" applyBorderFormats="0" applyFontFormats="0" applyPatternFormats="0" applyAlignmentFormats="0" applyWidthHeightFormats="1" dataCaption="Valores" tag="47233dd7-6d7a-467f-b566-66a9ade6abe8" updatedVersion="8" minRefreshableVersion="3" useAutoFormatting="1" subtotalHiddenItems="1" itemPrintTitles="1" createdVersion="8" indent="0" outline="1" outlineData="1" multipleFieldFilters="0" chartFormat="11">
  <location ref="B178:C196" firstHeaderRow="1" firstDataRow="1" firstDataCol="1"/>
  <pivotFields count="2">
    <pivotField axis="axisRow"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dataField="1" subtotalTop="0" showAll="0" defaultSubtotal="0"/>
  </pivotFields>
  <rowFields count="1">
    <field x="0"/>
  </rowFields>
  <rowItems count="18">
    <i>
      <x/>
    </i>
    <i>
      <x v="1"/>
    </i>
    <i>
      <x v="2"/>
    </i>
    <i>
      <x v="3"/>
    </i>
    <i>
      <x v="4"/>
    </i>
    <i>
      <x v="5"/>
    </i>
    <i>
      <x v="6"/>
    </i>
    <i>
      <x v="7"/>
    </i>
    <i>
      <x v="8"/>
    </i>
    <i>
      <x v="9"/>
    </i>
    <i>
      <x v="10"/>
    </i>
    <i>
      <x v="11"/>
    </i>
    <i>
      <x v="12"/>
    </i>
    <i>
      <x v="13"/>
    </i>
    <i>
      <x v="14"/>
    </i>
    <i>
      <x v="15"/>
    </i>
    <i>
      <x v="16"/>
    </i>
    <i t="grand">
      <x/>
    </i>
  </rowItems>
  <colItems count="1">
    <i/>
  </colItems>
  <dataFields count="1">
    <dataField name="Recuento de Hora(hora)" fld="1" subtotal="count" baseField="0" baseItem="0"/>
  </dataFields>
  <chartFormats count="3">
    <chartFormat chart="1"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10" format="2" series="1">
      <pivotArea type="data" outline="0" fieldPosition="0">
        <references count="1">
          <reference field="4294967294" count="1" selected="0">
            <x v="0"/>
          </reference>
        </references>
      </pivotArea>
    </chartFormat>
  </chartFormats>
  <pivotHierarchies count="3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caption="Recuento de Hora(hora)"/>
  </pivotHierarchies>
  <pivotTableStyleInfo name="PivotStyleLight16" showRowHeaders="1" showColHeaders="1" showRowStripes="0" showColStripes="0" showLastColumn="1"/>
  <rowHierarchiesUsage count="1">
    <rowHierarchyUsage hierarchyUsage="2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LRV indicadores.xlsx!reporte3">
        <x15:activeTabTopLevelEntity name="[reporte3]"/>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E249806-608C-46F9-8EEA-8A22D3F846F4}" name="TablaDinámica3" cacheId="128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139:C161" firstHeaderRow="1" firstDataRow="1" firstDataCol="1"/>
  <pivotFields count="23">
    <pivotField showAll="0"/>
    <pivotField showAll="0">
      <items count="9">
        <item x="5"/>
        <item x="0"/>
        <item x="6"/>
        <item x="4"/>
        <item x="1"/>
        <item x="3"/>
        <item x="7"/>
        <item x="2"/>
        <item t="default"/>
      </items>
    </pivotField>
    <pivotField showAll="0"/>
    <pivotField numFmtId="164"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axis="axisRow" dataField="1" showAll="0">
      <items count="22">
        <item x="15"/>
        <item x="10"/>
        <item x="14"/>
        <item x="0"/>
        <item x="2"/>
        <item x="1"/>
        <item x="9"/>
        <item x="6"/>
        <item x="4"/>
        <item x="5"/>
        <item x="7"/>
        <item x="3"/>
        <item x="8"/>
        <item x="12"/>
        <item x="13"/>
        <item x="11"/>
        <item x="16"/>
        <item x="20"/>
        <item x="17"/>
        <item x="18"/>
        <item x="19"/>
        <item t="default"/>
      </items>
    </pivotField>
    <pivotField showAll="0"/>
    <pivotField showAll="0"/>
    <pivotField showAll="0"/>
    <pivotField showAll="0"/>
    <pivotField showAll="0" defaultSubtotal="0"/>
    <pivotField showAll="0" defaultSubtotal="0">
      <items count="5">
        <item x="0"/>
        <item x="1"/>
        <item x="2"/>
        <item x="3"/>
        <item x="4"/>
      </items>
    </pivotField>
    <pivotField showAll="0" defaultSubtotal="0"/>
    <pivotField showAll="0" defaultSubtotal="0"/>
  </pivotFields>
  <rowFields count="1">
    <field x="14"/>
  </rowFields>
  <rowItems count="22">
    <i>
      <x/>
    </i>
    <i>
      <x v="1"/>
    </i>
    <i>
      <x v="2"/>
    </i>
    <i>
      <x v="3"/>
    </i>
    <i>
      <x v="4"/>
    </i>
    <i>
      <x v="5"/>
    </i>
    <i>
      <x v="6"/>
    </i>
    <i>
      <x v="7"/>
    </i>
    <i>
      <x v="8"/>
    </i>
    <i>
      <x v="9"/>
    </i>
    <i>
      <x v="10"/>
    </i>
    <i>
      <x v="11"/>
    </i>
    <i>
      <x v="12"/>
    </i>
    <i>
      <x v="13"/>
    </i>
    <i>
      <x v="14"/>
    </i>
    <i>
      <x v="15"/>
    </i>
    <i>
      <x v="16"/>
    </i>
    <i>
      <x v="17"/>
    </i>
    <i>
      <x v="18"/>
    </i>
    <i>
      <x v="19"/>
    </i>
    <i>
      <x v="20"/>
    </i>
    <i t="grand">
      <x/>
    </i>
  </rowItems>
  <colItems count="1">
    <i/>
  </colItems>
  <dataFields count="1">
    <dataField name="Cuenta de Tiempo de Respuesta (días)" fld="14" subtotal="count" baseField="1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_Localidad" xr10:uid="{0C85C5DE-1479-4423-BE23-CF0CE68A3486}" sourceName="_x000a_Localidad">
  <pivotTables>
    <pivotTable tabId="6" name="Histórico2022"/>
    <pivotTable tabId="6" name="Motivo"/>
    <pivotTable tabId="6" name="Importe soles"/>
    <pivotTable tabId="6" name="TablaDinámica1"/>
    <pivotTable tabId="6" name="TablaDinámica2"/>
    <pivotTable tabId="6" name="TablaDinámica3"/>
  </pivotTables>
  <data>
    <tabular pivotCacheId="1402392519">
      <items count="8">
        <i x="5" s="1"/>
        <i x="0" s="1"/>
        <i x="6" s="1"/>
        <i x="4" s="1"/>
        <i x="1" s="1"/>
        <i x="3" s="1"/>
        <i x="7" s="1"/>
        <i x="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echa_de_Registro" xr10:uid="{EEFA5094-C53E-45D2-970F-5879C0843487}" sourceName="Fecha de_x000a_Registro">
  <pivotTables>
    <pivotTable tabId="6" name="Por sede"/>
    <pivotTable tabId="6" name="Histórico2022"/>
    <pivotTable tabId="6" name="Motivo"/>
    <pivotTable tabId="6" name="Importe soles"/>
    <pivotTable tabId="6" name="TablaDinámica1"/>
    <pivotTable tabId="6" name="TablaDinámica2"/>
    <pivotTable tabId="6" name="TablaDinámica3"/>
  </pivotTables>
  <data>
    <tabular pivotCacheId="1402392519">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s" xr10:uid="{0DDCD36F-0CD1-4383-9392-9276416EE974}" sourceName="Años">
  <pivotTables>
    <pivotTable tabId="6" name="Por sede"/>
    <pivotTable tabId="6" name="Histórico2022"/>
    <pivotTable tabId="6" name="Motivo"/>
    <pivotTable tabId="6" name="Importe soles"/>
    <pivotTable tabId="6" name="TablaDinámica1"/>
    <pivotTable tabId="6" name="TablaDinámica2"/>
    <pivotTable tabId="6" name="TablaDinámica3"/>
  </pivotTables>
  <data>
    <tabular pivotCacheId="1402392519">
      <items count="5">
        <i x="1" s="1"/>
        <i x="2" s="1"/>
        <i x="3" s="1"/>
        <i x="0" s="1" nd="1"/>
        <i x="4"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_x000a_Localidad" xr10:uid="{C7854CA2-EBE4-458A-85ED-BFCACDA4F116}" cache="SegmentaciónDeDatos__Localidad" caption="_x000a_Localidad" style="Mi estilo" rowHeight="288000"/>
  <slicer name="Fecha de_x000a_Registro" xr10:uid="{BD4F49D6-8919-4425-9FA0-E33BDDBB0940}" cache="SegmentaciónDeDatos_Fecha_de_Registro" columnCount="4" style="Mi estilo" rowHeight="324000"/>
  <slicer name="Años" xr10:uid="{99E48704-CD99-4C6E-A9E7-740C894082B1}" cache="SegmentaciónDeDatos_Años" columnCount="3" style="Mi estilo" rowHeight="324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rte" displayName="reporte" ref="A1:O253" totalsRowShown="0" headerRowDxfId="64" dataDxfId="62" totalsRowDxfId="60" headerRowBorderDxfId="63" tableBorderDxfId="61" totalsRowBorderDxfId="59">
  <autoFilter ref="A1:O253" xr:uid="{00000000-0009-0000-0100-000001000000}"/>
  <tableColumns count="15">
    <tableColumn id="1" xr3:uid="{00000000-0010-0000-0000-000001000000}" name="_x000a_País" dataDxfId="58" totalsRowDxfId="57"/>
    <tableColumn id="2" xr3:uid="{00000000-0010-0000-0000-000002000000}" name="_x000a_Localidad" dataDxfId="56" totalsRowDxfId="55"/>
    <tableColumn id="3" xr3:uid="{00000000-0010-0000-0000-000003000000}" name="_x000a_Correlativo" dataDxfId="54" totalsRowDxfId="53"/>
    <tableColumn id="4" xr3:uid="{00000000-0010-0000-0000-000004000000}" name="Fecha de_x000a_Registro" dataDxfId="52" totalsRowDxfId="51"/>
    <tableColumn id="5" xr3:uid="{00000000-0010-0000-0000-000005000000}" name="_x000a_Documento" dataDxfId="50" totalsRowDxfId="49"/>
    <tableColumn id="6" xr3:uid="{00000000-0010-0000-0000-000006000000}" name="_x000a_Servicio / Producto" dataDxfId="48" totalsRowDxfId="47"/>
    <tableColumn id="7" xr3:uid="{00000000-0010-0000-0000-000007000000}" name="_x000a_Motivo" dataDxfId="46" totalsRowDxfId="45"/>
    <tableColumn id="8" xr3:uid="{00000000-0010-0000-0000-000008000000}" name="Importe_x000a_Reclamado" dataDxfId="44" totalsRowDxfId="43"/>
    <tableColumn id="9" xr3:uid="{00000000-0010-0000-0000-000009000000}" name="_x000a_Identificación (Descripción)" dataDxfId="42" totalsRowDxfId="41"/>
    <tableColumn id="10" xr3:uid="{00000000-0010-0000-0000-00000A000000}" name="Tipo de_x000a_Reclamo" dataDxfId="40" totalsRowDxfId="39"/>
    <tableColumn id="11" xr3:uid="{00000000-0010-0000-0000-00000B000000}" name="Descripción del_x000a_Reclamo" dataDxfId="38" totalsRowDxfId="37"/>
    <tableColumn id="12" xr3:uid="{00000000-0010-0000-0000-00000C000000}" name="_x000a_Pedido" dataDxfId="36" totalsRowDxfId="35"/>
    <tableColumn id="13" xr3:uid="{00000000-0010-0000-0000-00000D000000}" name="Fecha de_x000a_Respuesta" dataDxfId="34" totalsRowDxfId="33"/>
    <tableColumn id="15" xr3:uid="{00000000-0010-0000-0000-00000F000000}" name="_x000a_Observaciones" dataDxfId="32" totalsRowDxfId="31"/>
    <tableColumn id="16" xr3:uid="{73CB7417-9FE5-44D3-B4B6-6AC66BD0F982}" name="Tiempo de Respuesta (días)2" dataDxfId="30">
      <calculatedColumnFormula>$M2-$D2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reporte3" displayName="reporte3" ref="A1:S212" totalsRowShown="0" headerRowDxfId="29" dataDxfId="27" headerRowBorderDxfId="28" tableBorderDxfId="26" totalsRowBorderDxfId="25">
  <autoFilter ref="A1:S212" xr:uid="{00000000-0009-0000-0100-000002000000}"/>
  <tableColumns count="19">
    <tableColumn id="1" xr3:uid="{00000000-0010-0000-0100-000001000000}" name="_x000a_País" dataDxfId="24"/>
    <tableColumn id="2" xr3:uid="{00000000-0010-0000-0100-000002000000}" name="_x000a_Localidad" dataDxfId="23"/>
    <tableColumn id="3" xr3:uid="{00000000-0010-0000-0100-000003000000}" name="_x000a_Correlativo" dataDxfId="22"/>
    <tableColumn id="4" xr3:uid="{00000000-0010-0000-0100-000004000000}" name="Fecha de_x000a_Registro" dataDxfId="21"/>
    <tableColumn id="5" xr3:uid="{00000000-0010-0000-0100-000005000000}" name="_x000a_Documento" dataDxfId="20"/>
    <tableColumn id="6" xr3:uid="{00000000-0010-0000-0100-000006000000}" name="_x000a_Servicio / Producto" dataDxfId="19"/>
    <tableColumn id="7" xr3:uid="{00000000-0010-0000-0100-000007000000}" name="_x000a_Motivo" dataDxfId="18"/>
    <tableColumn id="8" xr3:uid="{00000000-0010-0000-0100-000008000000}" name="Importe_x000a_Reclamado" dataDxfId="17"/>
    <tableColumn id="9" xr3:uid="{00000000-0010-0000-0100-000009000000}" name="_x000a_Identificación (Descripción)" dataDxfId="16"/>
    <tableColumn id="10" xr3:uid="{00000000-0010-0000-0100-00000A000000}" name="Tipo de_x000a_Reclamo" dataDxfId="15"/>
    <tableColumn id="11" xr3:uid="{00000000-0010-0000-0100-00000B000000}" name="Descripción del_x000a_Reclamo" dataDxfId="14"/>
    <tableColumn id="12" xr3:uid="{00000000-0010-0000-0100-00000C000000}" name="_x000a_Pedido" dataDxfId="13"/>
    <tableColumn id="13" xr3:uid="{00000000-0010-0000-0100-00000D000000}" name="Fecha de_x000a_Respuesta" dataDxfId="12"/>
    <tableColumn id="15" xr3:uid="{00000000-0010-0000-0100-00000F000000}" name="_x000a_Observaciones" dataDxfId="11"/>
    <tableColumn id="19" xr3:uid="{F69D38E1-107B-47B3-84E4-FD690EC73C55}" name="Tiempo de Respuesta (días)" dataDxfId="10"/>
    <tableColumn id="17" xr3:uid="{F5697BCD-C7C6-419D-9B43-E177AFAD2D9B}" name="Respuesta a tiempo" dataDxfId="9">
      <calculatedColumnFormula array="1">_xlfn.IFS(#REF!&lt;16,"SI",#REF!&gt;15,"NO")</calculatedColumnFormula>
    </tableColumn>
    <tableColumn id="14" xr3:uid="{E2450AE4-5F1C-45A3-90CA-1554CFE48490}" name="_x000a_Motivo2" dataDxfId="8"/>
    <tableColumn id="20" xr3:uid="{D3423249-37A0-47EA-A7AD-D3895A8D1330}" name="_x000a_Hora" dataDxfId="7"/>
    <tableColumn id="21" xr3:uid="{A170CEDF-BD27-4E24-AC31-D7AC07BCAAC8}" name="Hora(hora)" dataDxfId="6">
      <calculatedColumnFormula>HOUR(reporte3[[#This Row],[
Hora]])</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Portal%20Web\Reporte%20Portal%20Web.xlsx" TargetMode="External"/><Relationship Id="rId1" Type="http://schemas.openxmlformats.org/officeDocument/2006/relationships/hyperlink" Target="https://www.esperanzaeterna.la/libro-de-reclamaciones" TargetMode="External"/><Relationship Id="rId5" Type="http://schemas.microsoft.com/office/2007/relationships/slicer" Target="../slicers/slicer1.x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4.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H255"/>
  <sheetViews>
    <sheetView zoomScale="85" zoomScaleNormal="85" workbookViewId="0">
      <pane ySplit="1" topLeftCell="A231" activePane="bottomLeft" state="frozen"/>
      <selection pane="bottomLeft" activeCell="H258" sqref="H258"/>
    </sheetView>
  </sheetViews>
  <sheetFormatPr baseColWidth="10" defaultRowHeight="13.2" x14ac:dyDescent="0.25"/>
  <cols>
    <col min="1" max="1" width="7.88671875" customWidth="1"/>
    <col min="2" max="2" width="20.5546875" customWidth="1"/>
    <col min="3" max="3" width="10" customWidth="1"/>
    <col min="4" max="4" width="13.6640625" customWidth="1"/>
    <col min="5" max="5" width="17.5546875" customWidth="1"/>
    <col min="6" max="6" width="12" customWidth="1"/>
    <col min="7" max="7" width="18" customWidth="1"/>
    <col min="8" max="8" width="18.109375" customWidth="1"/>
    <col min="9" max="9" width="17.6640625" customWidth="1"/>
    <col min="10" max="10" width="21.33203125" customWidth="1"/>
    <col min="11" max="11" width="19" customWidth="1"/>
    <col min="12" max="12" width="22.6640625" customWidth="1"/>
    <col min="13" max="13" width="47.44140625" customWidth="1"/>
    <col min="14" max="14" width="11.44140625" customWidth="1"/>
    <col min="15" max="15" width="26.6640625" customWidth="1"/>
    <col min="16" max="16" width="11.6640625" customWidth="1"/>
    <col min="17" max="17" width="45.44140625" customWidth="1"/>
    <col min="18" max="18" width="8.5546875" customWidth="1"/>
    <col min="19" max="19" width="46.33203125" customWidth="1"/>
    <col min="20" max="20" width="41" customWidth="1"/>
    <col min="21" max="21" width="5.5546875" customWidth="1"/>
    <col min="22" max="22" width="23.109375" customWidth="1"/>
    <col min="23" max="23" width="12" customWidth="1"/>
    <col min="24" max="24" width="34.6640625" customWidth="1"/>
    <col min="25" max="25" width="29" customWidth="1"/>
    <col min="26" max="26" width="12" customWidth="1"/>
    <col min="27" max="27" width="52.109375" customWidth="1"/>
    <col min="28" max="28" width="10.44140625" customWidth="1"/>
    <col min="29" max="29" width="13.109375" customWidth="1"/>
    <col min="30" max="30" width="9.77734375" customWidth="1"/>
    <col min="31" max="31" width="12.33203125" customWidth="1"/>
    <col min="32" max="32" width="10.33203125" customWidth="1"/>
    <col min="33" max="33" width="8.44140625" customWidth="1"/>
    <col min="34" max="34" width="92.44140625" customWidth="1"/>
    <col min="35" max="256" width="8.88671875" customWidth="1"/>
  </cols>
  <sheetData>
    <row r="1" spans="1:34" ht="25.05" customHeight="1" x14ac:dyDescent="0.25">
      <c r="A1" s="1" t="s">
        <v>33</v>
      </c>
      <c r="B1" s="1" t="s">
        <v>0</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23</v>
      </c>
      <c r="Z1" s="1" t="s">
        <v>24</v>
      </c>
      <c r="AA1" s="1" t="s">
        <v>25</v>
      </c>
      <c r="AB1" s="1" t="s">
        <v>26</v>
      </c>
      <c r="AC1" s="1" t="s">
        <v>27</v>
      </c>
      <c r="AD1" s="1" t="s">
        <v>28</v>
      </c>
      <c r="AE1" s="1" t="s">
        <v>29</v>
      </c>
      <c r="AF1" s="1" t="s">
        <v>30</v>
      </c>
      <c r="AG1" s="1" t="s">
        <v>31</v>
      </c>
      <c r="AH1" s="1" t="s">
        <v>32</v>
      </c>
    </row>
    <row r="2" spans="1:34" x14ac:dyDescent="0.25">
      <c r="A2" s="36" t="s">
        <v>36</v>
      </c>
      <c r="B2" s="36" t="s">
        <v>53</v>
      </c>
      <c r="C2" s="37" t="s">
        <v>34</v>
      </c>
      <c r="D2" s="3">
        <v>44751.715682870374</v>
      </c>
      <c r="E2" s="36" t="s">
        <v>37</v>
      </c>
      <c r="F2" s="37" t="s">
        <v>38</v>
      </c>
      <c r="G2" s="36" t="s">
        <v>39</v>
      </c>
      <c r="H2" s="36" t="s">
        <v>40</v>
      </c>
      <c r="I2" s="36" t="s">
        <v>41</v>
      </c>
      <c r="J2" s="36" t="s">
        <v>42</v>
      </c>
      <c r="K2" s="37" t="s">
        <v>43</v>
      </c>
      <c r="L2" s="36" t="s">
        <v>44</v>
      </c>
      <c r="M2" s="36" t="s">
        <v>45</v>
      </c>
      <c r="N2" s="37"/>
      <c r="O2" s="36" t="s">
        <v>46</v>
      </c>
      <c r="P2" s="5"/>
      <c r="Q2" s="36" t="s">
        <v>47</v>
      </c>
      <c r="R2" s="36" t="s">
        <v>48</v>
      </c>
      <c r="S2" s="36" t="s">
        <v>49</v>
      </c>
      <c r="T2" s="36" t="s">
        <v>50</v>
      </c>
      <c r="U2" s="37" t="s">
        <v>51</v>
      </c>
      <c r="V2" s="36" t="s">
        <v>37</v>
      </c>
      <c r="W2" s="36"/>
      <c r="X2" s="36"/>
      <c r="Y2" s="36"/>
      <c r="Z2" s="37"/>
      <c r="AA2" s="36"/>
      <c r="AB2" s="37" t="s">
        <v>35</v>
      </c>
      <c r="AC2" s="3">
        <v>44751.715717592589</v>
      </c>
      <c r="AD2" s="37" t="s">
        <v>35</v>
      </c>
      <c r="AE2" s="3">
        <v>44751.71570601852</v>
      </c>
      <c r="AF2" s="6">
        <v>44754.729675925926</v>
      </c>
      <c r="AG2" s="7">
        <v>44754.729675925926</v>
      </c>
      <c r="AH2" s="36" t="s">
        <v>52</v>
      </c>
    </row>
    <row r="3" spans="1:34" x14ac:dyDescent="0.25">
      <c r="A3" s="36" t="s">
        <v>36</v>
      </c>
      <c r="B3" s="36" t="s">
        <v>64</v>
      </c>
      <c r="C3" s="37" t="s">
        <v>54</v>
      </c>
      <c r="D3" s="3">
        <v>44754.446342592593</v>
      </c>
      <c r="E3" s="36" t="s">
        <v>37</v>
      </c>
      <c r="F3" s="37" t="s">
        <v>55</v>
      </c>
      <c r="G3" s="36" t="s">
        <v>56</v>
      </c>
      <c r="H3" s="36" t="s">
        <v>57</v>
      </c>
      <c r="I3" s="36" t="s">
        <v>58</v>
      </c>
      <c r="J3" s="36" t="s">
        <v>59</v>
      </c>
      <c r="K3" s="37"/>
      <c r="L3" s="36"/>
      <c r="M3" s="36" t="s">
        <v>45</v>
      </c>
      <c r="N3" s="37"/>
      <c r="O3" s="36" t="s">
        <v>60</v>
      </c>
      <c r="P3" s="5"/>
      <c r="Q3" s="36" t="s">
        <v>61</v>
      </c>
      <c r="R3" s="36" t="s">
        <v>62</v>
      </c>
      <c r="S3" s="36" t="s">
        <v>61</v>
      </c>
      <c r="T3" s="36" t="s">
        <v>61</v>
      </c>
      <c r="U3" s="37" t="s">
        <v>51</v>
      </c>
      <c r="V3" s="36" t="s">
        <v>37</v>
      </c>
      <c r="W3" s="36"/>
      <c r="X3" s="36"/>
      <c r="Y3" s="36"/>
      <c r="Z3" s="37"/>
      <c r="AA3" s="36"/>
      <c r="AB3" s="37" t="s">
        <v>35</v>
      </c>
      <c r="AC3" s="3">
        <v>44754.44636574074</v>
      </c>
      <c r="AD3" s="37" t="s">
        <v>35</v>
      </c>
      <c r="AE3" s="3">
        <v>44754.44636574074</v>
      </c>
      <c r="AF3" s="6">
        <v>44754.446342592593</v>
      </c>
      <c r="AG3" s="7">
        <v>44754.446342592593</v>
      </c>
      <c r="AH3" s="36" t="s">
        <v>63</v>
      </c>
    </row>
    <row r="4" spans="1:34" x14ac:dyDescent="0.25">
      <c r="A4" s="36" t="s">
        <v>36</v>
      </c>
      <c r="B4" s="36" t="s">
        <v>64</v>
      </c>
      <c r="C4" s="37" t="s">
        <v>65</v>
      </c>
      <c r="D4" s="3">
        <v>44754.447129629632</v>
      </c>
      <c r="E4" s="36" t="s">
        <v>37</v>
      </c>
      <c r="F4" s="37" t="s">
        <v>55</v>
      </c>
      <c r="G4" s="36" t="s">
        <v>56</v>
      </c>
      <c r="H4" s="36" t="s">
        <v>57</v>
      </c>
      <c r="I4" s="36" t="s">
        <v>58</v>
      </c>
      <c r="J4" s="36" t="s">
        <v>59</v>
      </c>
      <c r="K4" s="37"/>
      <c r="L4" s="36"/>
      <c r="M4" s="36" t="s">
        <v>45</v>
      </c>
      <c r="N4" s="37"/>
      <c r="O4" s="36" t="s">
        <v>46</v>
      </c>
      <c r="P4" s="5"/>
      <c r="Q4" s="36" t="s">
        <v>66</v>
      </c>
      <c r="R4" s="36" t="s">
        <v>48</v>
      </c>
      <c r="S4" s="36" t="s">
        <v>66</v>
      </c>
      <c r="T4" s="36" t="s">
        <v>66</v>
      </c>
      <c r="U4" s="37" t="s">
        <v>51</v>
      </c>
      <c r="V4" s="36" t="s">
        <v>37</v>
      </c>
      <c r="W4" s="36"/>
      <c r="X4" s="36"/>
      <c r="Y4" s="36"/>
      <c r="Z4" s="37"/>
      <c r="AA4" s="36"/>
      <c r="AB4" s="37" t="s">
        <v>35</v>
      </c>
      <c r="AC4" s="3">
        <v>44754.447141203702</v>
      </c>
      <c r="AD4" s="37" t="s">
        <v>35</v>
      </c>
      <c r="AE4" s="3">
        <v>44754.447141203702</v>
      </c>
      <c r="AF4" s="6">
        <v>44754.446342592593</v>
      </c>
      <c r="AG4" s="7">
        <v>44754.446342592593</v>
      </c>
      <c r="AH4" s="36" t="s">
        <v>63</v>
      </c>
    </row>
    <row r="5" spans="1:34" x14ac:dyDescent="0.25">
      <c r="A5" s="36" t="s">
        <v>36</v>
      </c>
      <c r="B5" s="36" t="s">
        <v>64</v>
      </c>
      <c r="C5" s="37" t="s">
        <v>67</v>
      </c>
      <c r="D5" s="3">
        <v>44754.447650462964</v>
      </c>
      <c r="E5" s="36" t="s">
        <v>37</v>
      </c>
      <c r="F5" s="37" t="s">
        <v>68</v>
      </c>
      <c r="G5" s="36" t="s">
        <v>56</v>
      </c>
      <c r="H5" s="36" t="s">
        <v>57</v>
      </c>
      <c r="I5" s="36" t="s">
        <v>69</v>
      </c>
      <c r="J5" s="36" t="s">
        <v>59</v>
      </c>
      <c r="K5" s="37"/>
      <c r="L5" s="36"/>
      <c r="M5" s="36" t="s">
        <v>45</v>
      </c>
      <c r="N5" s="37"/>
      <c r="O5" s="36" t="s">
        <v>70</v>
      </c>
      <c r="P5" s="5"/>
      <c r="Q5" s="36" t="s">
        <v>71</v>
      </c>
      <c r="R5" s="36" t="s">
        <v>62</v>
      </c>
      <c r="S5" s="36" t="s">
        <v>71</v>
      </c>
      <c r="T5" s="36" t="s">
        <v>71</v>
      </c>
      <c r="U5" s="37" t="s">
        <v>51</v>
      </c>
      <c r="V5" s="36" t="s">
        <v>37</v>
      </c>
      <c r="W5" s="36"/>
      <c r="X5" s="36"/>
      <c r="Y5" s="36"/>
      <c r="Z5" s="37"/>
      <c r="AA5" s="36"/>
      <c r="AB5" s="37" t="s">
        <v>35</v>
      </c>
      <c r="AC5" s="3">
        <v>44754.447662037041</v>
      </c>
      <c r="AD5" s="37" t="s">
        <v>35</v>
      </c>
      <c r="AE5" s="3">
        <v>44754.447662037041</v>
      </c>
      <c r="AF5" s="6">
        <v>44754.446342592593</v>
      </c>
      <c r="AG5" s="7">
        <v>44754.446342592593</v>
      </c>
      <c r="AH5" s="36" t="s">
        <v>63</v>
      </c>
    </row>
    <row r="6" spans="1:34" x14ac:dyDescent="0.25">
      <c r="A6" s="36" t="s">
        <v>36</v>
      </c>
      <c r="B6" s="36" t="s">
        <v>83</v>
      </c>
      <c r="C6" s="37" t="s">
        <v>72</v>
      </c>
      <c r="D6" s="3">
        <v>44755.035960648151</v>
      </c>
      <c r="E6" s="36" t="s">
        <v>37</v>
      </c>
      <c r="F6" s="37" t="s">
        <v>73</v>
      </c>
      <c r="G6" s="36" t="s">
        <v>74</v>
      </c>
      <c r="H6" s="36" t="s">
        <v>75</v>
      </c>
      <c r="I6" s="36" t="s">
        <v>76</v>
      </c>
      <c r="J6" s="36" t="s">
        <v>77</v>
      </c>
      <c r="K6" s="37" t="s">
        <v>78</v>
      </c>
      <c r="L6" s="36" t="s">
        <v>79</v>
      </c>
      <c r="M6" s="36" t="s">
        <v>45</v>
      </c>
      <c r="N6" s="37"/>
      <c r="O6" s="36" t="s">
        <v>46</v>
      </c>
      <c r="P6" s="5"/>
      <c r="Q6" s="36" t="s">
        <v>80</v>
      </c>
      <c r="R6" s="36" t="s">
        <v>62</v>
      </c>
      <c r="S6" s="36" t="s">
        <v>81</v>
      </c>
      <c r="T6" s="36"/>
      <c r="U6" s="37" t="s">
        <v>51</v>
      </c>
      <c r="V6" s="36" t="s">
        <v>37</v>
      </c>
      <c r="W6" s="36"/>
      <c r="X6" s="36"/>
      <c r="Y6" s="36"/>
      <c r="Z6" s="37"/>
      <c r="AA6" s="36"/>
      <c r="AB6" s="37" t="s">
        <v>35</v>
      </c>
      <c r="AC6" s="3">
        <v>44755.03597222222</v>
      </c>
      <c r="AD6" s="37" t="s">
        <v>35</v>
      </c>
      <c r="AE6" s="3">
        <v>44755.03597222222</v>
      </c>
      <c r="AF6" s="6">
        <v>44758.398425925923</v>
      </c>
      <c r="AG6" s="7">
        <v>44758.398425925923</v>
      </c>
      <c r="AH6" s="36" t="s">
        <v>82</v>
      </c>
    </row>
    <row r="7" spans="1:34" x14ac:dyDescent="0.25">
      <c r="A7" s="36" t="s">
        <v>36</v>
      </c>
      <c r="B7" s="36" t="s">
        <v>64</v>
      </c>
      <c r="C7" s="37" t="s">
        <v>84</v>
      </c>
      <c r="D7" s="3">
        <v>44763.510810185187</v>
      </c>
      <c r="E7" s="36" t="s">
        <v>37</v>
      </c>
      <c r="F7" s="37" t="s">
        <v>85</v>
      </c>
      <c r="G7" s="36" t="s">
        <v>86</v>
      </c>
      <c r="H7" s="36" t="s">
        <v>87</v>
      </c>
      <c r="I7" s="36" t="s">
        <v>88</v>
      </c>
      <c r="J7" s="36" t="s">
        <v>89</v>
      </c>
      <c r="K7" s="37" t="s">
        <v>90</v>
      </c>
      <c r="L7" s="36" t="s">
        <v>91</v>
      </c>
      <c r="M7" s="36" t="s">
        <v>45</v>
      </c>
      <c r="N7" s="37" t="s">
        <v>92</v>
      </c>
      <c r="O7" s="36" t="s">
        <v>46</v>
      </c>
      <c r="P7" s="5"/>
      <c r="Q7" s="36" t="s">
        <v>93</v>
      </c>
      <c r="R7" s="36" t="s">
        <v>62</v>
      </c>
      <c r="S7" s="36" t="s">
        <v>94</v>
      </c>
      <c r="T7" s="36" t="s">
        <v>95</v>
      </c>
      <c r="U7" s="37" t="s">
        <v>51</v>
      </c>
      <c r="V7" s="36" t="s">
        <v>37</v>
      </c>
      <c r="W7" s="36"/>
      <c r="X7" s="36"/>
      <c r="Y7" s="36"/>
      <c r="Z7" s="37"/>
      <c r="AA7" s="36"/>
      <c r="AB7" s="37" t="s">
        <v>35</v>
      </c>
      <c r="AC7" s="3">
        <v>44763.51090277778</v>
      </c>
      <c r="AD7" s="37" t="s">
        <v>35</v>
      </c>
      <c r="AE7" s="3">
        <v>44763.51090277778</v>
      </c>
      <c r="AF7" s="6">
        <v>44767.451898148145</v>
      </c>
      <c r="AG7" s="7">
        <v>44767.451898148145</v>
      </c>
      <c r="AH7" s="36" t="s">
        <v>96</v>
      </c>
    </row>
    <row r="8" spans="1:34" x14ac:dyDescent="0.25">
      <c r="A8" s="36" t="s">
        <v>36</v>
      </c>
      <c r="B8" s="36" t="s">
        <v>109</v>
      </c>
      <c r="C8" s="37" t="s">
        <v>97</v>
      </c>
      <c r="D8" s="3">
        <v>44763.533263888887</v>
      </c>
      <c r="E8" s="36" t="s">
        <v>37</v>
      </c>
      <c r="F8" s="37" t="s">
        <v>98</v>
      </c>
      <c r="G8" s="36" t="s">
        <v>99</v>
      </c>
      <c r="H8" s="36" t="s">
        <v>100</v>
      </c>
      <c r="I8" s="36" t="s">
        <v>101</v>
      </c>
      <c r="J8" s="36" t="s">
        <v>102</v>
      </c>
      <c r="K8" s="37"/>
      <c r="L8" s="36" t="s">
        <v>103</v>
      </c>
      <c r="M8" s="36" t="s">
        <v>45</v>
      </c>
      <c r="N8" s="37" t="s">
        <v>104</v>
      </c>
      <c r="O8" s="36" t="s">
        <v>105</v>
      </c>
      <c r="P8" s="5"/>
      <c r="Q8" s="36" t="s">
        <v>106</v>
      </c>
      <c r="R8" s="36" t="s">
        <v>62</v>
      </c>
      <c r="S8" s="36" t="s">
        <v>106</v>
      </c>
      <c r="T8" s="36" t="s">
        <v>107</v>
      </c>
      <c r="U8" s="37" t="s">
        <v>51</v>
      </c>
      <c r="V8" s="36" t="s">
        <v>37</v>
      </c>
      <c r="W8" s="36"/>
      <c r="X8" s="36"/>
      <c r="Y8" s="36"/>
      <c r="Z8" s="37"/>
      <c r="AA8" s="36"/>
      <c r="AB8" s="37" t="s">
        <v>35</v>
      </c>
      <c r="AC8" s="3">
        <v>44763.533275462964</v>
      </c>
      <c r="AD8" s="37" t="s">
        <v>35</v>
      </c>
      <c r="AE8" s="3">
        <v>44763.533275462964</v>
      </c>
      <c r="AF8" s="6">
        <v>44767.451203703706</v>
      </c>
      <c r="AG8" s="7">
        <v>44767.451203703706</v>
      </c>
      <c r="AH8" s="36" t="s">
        <v>108</v>
      </c>
    </row>
    <row r="9" spans="1:34" x14ac:dyDescent="0.25">
      <c r="A9" s="36" t="s">
        <v>36</v>
      </c>
      <c r="B9" s="36" t="s">
        <v>109</v>
      </c>
      <c r="C9" s="37" t="s">
        <v>110</v>
      </c>
      <c r="D9" s="3">
        <v>44767.905648148146</v>
      </c>
      <c r="E9" s="36" t="s">
        <v>37</v>
      </c>
      <c r="F9" s="37" t="s">
        <v>111</v>
      </c>
      <c r="G9" s="36" t="s">
        <v>112</v>
      </c>
      <c r="H9" s="36" t="s">
        <v>113</v>
      </c>
      <c r="I9" s="36" t="s">
        <v>114</v>
      </c>
      <c r="J9" s="36" t="s">
        <v>115</v>
      </c>
      <c r="K9" s="37" t="s">
        <v>116</v>
      </c>
      <c r="L9" s="36" t="s">
        <v>117</v>
      </c>
      <c r="M9" s="36" t="s">
        <v>45</v>
      </c>
      <c r="N9" s="37"/>
      <c r="O9" s="36" t="s">
        <v>105</v>
      </c>
      <c r="P9" s="5"/>
      <c r="Q9" s="36" t="s">
        <v>118</v>
      </c>
      <c r="R9" s="36" t="s">
        <v>62</v>
      </c>
      <c r="S9" s="36" t="s">
        <v>119</v>
      </c>
      <c r="T9" s="36" t="s">
        <v>120</v>
      </c>
      <c r="U9" s="37" t="s">
        <v>51</v>
      </c>
      <c r="V9" s="36" t="s">
        <v>37</v>
      </c>
      <c r="W9" s="36"/>
      <c r="X9" s="36"/>
      <c r="Y9" s="36"/>
      <c r="Z9" s="37"/>
      <c r="AA9" s="36"/>
      <c r="AB9" s="37" t="s">
        <v>35</v>
      </c>
      <c r="AC9" s="3">
        <v>44767.905671296299</v>
      </c>
      <c r="AD9" s="37" t="s">
        <v>35</v>
      </c>
      <c r="AE9" s="3">
        <v>44767.905671296299</v>
      </c>
      <c r="AF9" s="6">
        <v>44774.422731481478</v>
      </c>
      <c r="AG9" s="7">
        <v>44774.422731481478</v>
      </c>
      <c r="AH9" s="36" t="s">
        <v>121</v>
      </c>
    </row>
    <row r="10" spans="1:34" x14ac:dyDescent="0.25">
      <c r="A10" s="36" t="s">
        <v>36</v>
      </c>
      <c r="B10" s="36" t="s">
        <v>64</v>
      </c>
      <c r="C10" s="37" t="s">
        <v>122</v>
      </c>
      <c r="D10" s="3">
        <v>44768.575150462966</v>
      </c>
      <c r="E10" s="36" t="s">
        <v>37</v>
      </c>
      <c r="F10" s="37" t="s">
        <v>123</v>
      </c>
      <c r="G10" s="36" t="s">
        <v>124</v>
      </c>
      <c r="H10" s="36" t="s">
        <v>125</v>
      </c>
      <c r="I10" s="36" t="s">
        <v>126</v>
      </c>
      <c r="J10" s="36" t="s">
        <v>127</v>
      </c>
      <c r="K10" s="37" t="s">
        <v>128</v>
      </c>
      <c r="L10" s="36" t="s">
        <v>129</v>
      </c>
      <c r="M10" s="36" t="s">
        <v>45</v>
      </c>
      <c r="N10" s="37"/>
      <c r="O10" s="36" t="s">
        <v>105</v>
      </c>
      <c r="P10" s="5"/>
      <c r="Q10" s="36" t="s">
        <v>130</v>
      </c>
      <c r="R10" s="36" t="s">
        <v>48</v>
      </c>
      <c r="S10" s="36" t="s">
        <v>131</v>
      </c>
      <c r="T10" s="36" t="s">
        <v>132</v>
      </c>
      <c r="U10" s="37" t="s">
        <v>51</v>
      </c>
      <c r="V10" s="36" t="s">
        <v>37</v>
      </c>
      <c r="W10" s="36"/>
      <c r="X10" s="36"/>
      <c r="Y10" s="36"/>
      <c r="Z10" s="37"/>
      <c r="AA10" s="36"/>
      <c r="AB10" s="37" t="s">
        <v>35</v>
      </c>
      <c r="AC10" s="3">
        <v>44768.575162037036</v>
      </c>
      <c r="AD10" s="37" t="s">
        <v>35</v>
      </c>
      <c r="AE10" s="3">
        <v>44768.575150462966</v>
      </c>
      <c r="AF10" s="6">
        <v>44774.580370370371</v>
      </c>
      <c r="AG10" s="7">
        <v>44774.580370370371</v>
      </c>
      <c r="AH10" s="36" t="s">
        <v>133</v>
      </c>
    </row>
    <row r="11" spans="1:34" x14ac:dyDescent="0.25">
      <c r="A11" s="36" t="s">
        <v>36</v>
      </c>
      <c r="B11" s="36" t="s">
        <v>64</v>
      </c>
      <c r="C11" s="37" t="s">
        <v>134</v>
      </c>
      <c r="D11" s="3">
        <v>44775.697592592594</v>
      </c>
      <c r="E11" s="36" t="s">
        <v>37</v>
      </c>
      <c r="F11" s="37" t="s">
        <v>135</v>
      </c>
      <c r="G11" s="36" t="s">
        <v>136</v>
      </c>
      <c r="H11" s="36" t="s">
        <v>137</v>
      </c>
      <c r="I11" s="36" t="s">
        <v>138</v>
      </c>
      <c r="J11" s="36" t="s">
        <v>139</v>
      </c>
      <c r="K11" s="37" t="s">
        <v>140</v>
      </c>
      <c r="L11" s="36" t="s">
        <v>141</v>
      </c>
      <c r="M11" s="36" t="s">
        <v>45</v>
      </c>
      <c r="N11" s="37" t="s">
        <v>142</v>
      </c>
      <c r="O11" s="36" t="s">
        <v>105</v>
      </c>
      <c r="P11" s="5"/>
      <c r="Q11" s="36" t="s">
        <v>143</v>
      </c>
      <c r="R11" s="36" t="s">
        <v>62</v>
      </c>
      <c r="S11" s="36" t="s">
        <v>143</v>
      </c>
      <c r="T11" s="36" t="s">
        <v>144</v>
      </c>
      <c r="U11" s="37" t="s">
        <v>51</v>
      </c>
      <c r="V11" s="36" t="s">
        <v>37</v>
      </c>
      <c r="W11" s="36"/>
      <c r="X11" s="36"/>
      <c r="Y11" s="36"/>
      <c r="Z11" s="37"/>
      <c r="AA11" s="36"/>
      <c r="AB11" s="37" t="s">
        <v>35</v>
      </c>
      <c r="AC11" s="3">
        <v>44775.697615740741</v>
      </c>
      <c r="AD11" s="37" t="s">
        <v>35</v>
      </c>
      <c r="AE11" s="3">
        <v>44775.697615740741</v>
      </c>
      <c r="AF11" s="6">
        <v>44790.455370370371</v>
      </c>
      <c r="AG11" s="7">
        <v>44790.455370370371</v>
      </c>
      <c r="AH11" s="36" t="s">
        <v>145</v>
      </c>
    </row>
    <row r="12" spans="1:34" x14ac:dyDescent="0.25">
      <c r="A12" s="36" t="s">
        <v>36</v>
      </c>
      <c r="B12" s="36" t="s">
        <v>159</v>
      </c>
      <c r="C12" s="37" t="s">
        <v>146</v>
      </c>
      <c r="D12" s="3">
        <v>44780.539444444446</v>
      </c>
      <c r="E12" s="36" t="s">
        <v>37</v>
      </c>
      <c r="F12" s="37" t="s">
        <v>147</v>
      </c>
      <c r="G12" s="36" t="s">
        <v>148</v>
      </c>
      <c r="H12" s="36" t="s">
        <v>149</v>
      </c>
      <c r="I12" s="36" t="s">
        <v>150</v>
      </c>
      <c r="J12" s="36" t="s">
        <v>151</v>
      </c>
      <c r="K12" s="37" t="s">
        <v>152</v>
      </c>
      <c r="L12" s="36" t="s">
        <v>153</v>
      </c>
      <c r="M12" s="36" t="s">
        <v>154</v>
      </c>
      <c r="N12" s="37"/>
      <c r="O12" s="36" t="s">
        <v>105</v>
      </c>
      <c r="P12" s="5"/>
      <c r="Q12" s="36" t="s">
        <v>155</v>
      </c>
      <c r="R12" s="36" t="s">
        <v>62</v>
      </c>
      <c r="S12" s="36" t="s">
        <v>156</v>
      </c>
      <c r="T12" s="36" t="s">
        <v>157</v>
      </c>
      <c r="U12" s="37" t="s">
        <v>51</v>
      </c>
      <c r="V12" s="36" t="s">
        <v>37</v>
      </c>
      <c r="W12" s="36"/>
      <c r="X12" s="36"/>
      <c r="Y12" s="36"/>
      <c r="Z12" s="37"/>
      <c r="AA12" s="36"/>
      <c r="AB12" s="37" t="s">
        <v>35</v>
      </c>
      <c r="AC12" s="3">
        <v>44780.539456018516</v>
      </c>
      <c r="AD12" s="37" t="s">
        <v>35</v>
      </c>
      <c r="AE12" s="3">
        <v>44780.539456018516</v>
      </c>
      <c r="AF12" s="6">
        <v>44790.468564814815</v>
      </c>
      <c r="AG12" s="7">
        <v>44790.468564814815</v>
      </c>
      <c r="AH12" s="36" t="s">
        <v>158</v>
      </c>
    </row>
    <row r="13" spans="1:34" x14ac:dyDescent="0.25">
      <c r="A13" s="36" t="s">
        <v>36</v>
      </c>
      <c r="B13" s="36" t="s">
        <v>64</v>
      </c>
      <c r="C13" s="37" t="s">
        <v>160</v>
      </c>
      <c r="D13" s="3">
        <v>44829.651180555556</v>
      </c>
      <c r="E13" s="36" t="s">
        <v>37</v>
      </c>
      <c r="F13" s="37" t="s">
        <v>161</v>
      </c>
      <c r="G13" s="36" t="s">
        <v>162</v>
      </c>
      <c r="H13" s="36" t="s">
        <v>163</v>
      </c>
      <c r="I13" s="36" t="s">
        <v>164</v>
      </c>
      <c r="J13" s="36" t="s">
        <v>165</v>
      </c>
      <c r="K13" s="37" t="s">
        <v>166</v>
      </c>
      <c r="L13" s="36" t="s">
        <v>167</v>
      </c>
      <c r="M13" s="36" t="s">
        <v>45</v>
      </c>
      <c r="N13" s="37"/>
      <c r="O13" s="36" t="s">
        <v>46</v>
      </c>
      <c r="P13" s="5"/>
      <c r="Q13" s="36" t="s">
        <v>168</v>
      </c>
      <c r="R13" s="36" t="s">
        <v>48</v>
      </c>
      <c r="S13" s="36" t="s">
        <v>169</v>
      </c>
      <c r="T13" s="36" t="s">
        <v>170</v>
      </c>
      <c r="U13" s="37" t="s">
        <v>51</v>
      </c>
      <c r="V13" s="36" t="s">
        <v>37</v>
      </c>
      <c r="W13" s="36"/>
      <c r="X13" s="36"/>
      <c r="Y13" s="36"/>
      <c r="Z13" s="37"/>
      <c r="AA13" s="36"/>
      <c r="AB13" s="37" t="s">
        <v>35</v>
      </c>
      <c r="AC13" s="3">
        <v>44829.651226851849</v>
      </c>
      <c r="AD13" s="37" t="s">
        <v>35</v>
      </c>
      <c r="AE13" s="3">
        <v>44829.65121527778</v>
      </c>
      <c r="AF13" s="6">
        <v>44844.549305555556</v>
      </c>
      <c r="AG13" s="7">
        <v>44844.549305555556</v>
      </c>
      <c r="AH13" s="36" t="s">
        <v>171</v>
      </c>
    </row>
    <row r="14" spans="1:34" x14ac:dyDescent="0.25">
      <c r="A14" s="36" t="s">
        <v>36</v>
      </c>
      <c r="B14" s="36" t="s">
        <v>64</v>
      </c>
      <c r="C14" s="37" t="s">
        <v>172</v>
      </c>
      <c r="D14" s="3">
        <v>44831.024930555555</v>
      </c>
      <c r="E14" s="36" t="s">
        <v>37</v>
      </c>
      <c r="F14" s="37" t="s">
        <v>173</v>
      </c>
      <c r="G14" s="36" t="s">
        <v>174</v>
      </c>
      <c r="H14" s="36" t="s">
        <v>175</v>
      </c>
      <c r="I14" s="36" t="s">
        <v>176</v>
      </c>
      <c r="J14" s="36" t="s">
        <v>177</v>
      </c>
      <c r="K14" s="37" t="s">
        <v>178</v>
      </c>
      <c r="L14" s="36" t="s">
        <v>179</v>
      </c>
      <c r="M14" s="36" t="s">
        <v>45</v>
      </c>
      <c r="N14" s="37"/>
      <c r="O14" s="36" t="s">
        <v>105</v>
      </c>
      <c r="P14" s="5"/>
      <c r="Q14" s="36" t="s">
        <v>180</v>
      </c>
      <c r="R14" s="36" t="s">
        <v>62</v>
      </c>
      <c r="S14" s="36" t="s">
        <v>180</v>
      </c>
      <c r="T14" s="36" t="s">
        <v>181</v>
      </c>
      <c r="U14" s="37" t="s">
        <v>51</v>
      </c>
      <c r="V14" s="36" t="s">
        <v>37</v>
      </c>
      <c r="W14" s="36"/>
      <c r="X14" s="36"/>
      <c r="Y14" s="36"/>
      <c r="Z14" s="37"/>
      <c r="AA14" s="36"/>
      <c r="AB14" s="37" t="s">
        <v>35</v>
      </c>
      <c r="AC14" s="3">
        <v>44831.024942129632</v>
      </c>
      <c r="AD14" s="37" t="s">
        <v>35</v>
      </c>
      <c r="AE14" s="3">
        <v>44831.024942129632</v>
      </c>
      <c r="AF14" s="6">
        <v>44844.552083333336</v>
      </c>
      <c r="AG14" s="7">
        <v>44844.552083333336</v>
      </c>
      <c r="AH14" s="36" t="s">
        <v>182</v>
      </c>
    </row>
    <row r="15" spans="1:34" x14ac:dyDescent="0.25">
      <c r="A15" s="36" t="s">
        <v>36</v>
      </c>
      <c r="B15" s="36" t="s">
        <v>64</v>
      </c>
      <c r="C15" s="37" t="s">
        <v>183</v>
      </c>
      <c r="D15" s="3">
        <v>44833.511770833335</v>
      </c>
      <c r="E15" s="36" t="s">
        <v>37</v>
      </c>
      <c r="F15" s="37" t="s">
        <v>184</v>
      </c>
      <c r="G15" s="36" t="s">
        <v>185</v>
      </c>
      <c r="H15" s="36" t="s">
        <v>186</v>
      </c>
      <c r="I15" s="36" t="s">
        <v>187</v>
      </c>
      <c r="J15" s="36" t="s">
        <v>188</v>
      </c>
      <c r="K15" s="37" t="s">
        <v>189</v>
      </c>
      <c r="L15" s="36" t="s">
        <v>190</v>
      </c>
      <c r="M15" s="36" t="s">
        <v>45</v>
      </c>
      <c r="N15" s="37"/>
      <c r="O15" s="36" t="s">
        <v>46</v>
      </c>
      <c r="P15" s="5"/>
      <c r="Q15" s="36" t="s">
        <v>191</v>
      </c>
      <c r="R15" s="36" t="s">
        <v>48</v>
      </c>
      <c r="S15" s="36" t="s">
        <v>192</v>
      </c>
      <c r="T15" s="36" t="s">
        <v>193</v>
      </c>
      <c r="U15" s="37" t="s">
        <v>51</v>
      </c>
      <c r="V15" s="36" t="s">
        <v>37</v>
      </c>
      <c r="W15" s="36"/>
      <c r="X15" s="36"/>
      <c r="Y15" s="36"/>
      <c r="Z15" s="37"/>
      <c r="AA15" s="36"/>
      <c r="AB15" s="37" t="s">
        <v>35</v>
      </c>
      <c r="AC15" s="3">
        <v>44833.511793981481</v>
      </c>
      <c r="AD15" s="37" t="s">
        <v>35</v>
      </c>
      <c r="AE15" s="3">
        <v>44833.511782407404</v>
      </c>
      <c r="AF15" s="6">
        <v>44844.554861111108</v>
      </c>
      <c r="AG15" s="7">
        <v>44844.554861111108</v>
      </c>
      <c r="AH15" s="36" t="s">
        <v>194</v>
      </c>
    </row>
    <row r="16" spans="1:34" x14ac:dyDescent="0.25">
      <c r="A16" s="36" t="s">
        <v>36</v>
      </c>
      <c r="B16" s="36" t="s">
        <v>64</v>
      </c>
      <c r="C16" s="37" t="s">
        <v>195</v>
      </c>
      <c r="D16" s="3">
        <v>44833.511782407404</v>
      </c>
      <c r="E16" s="36" t="s">
        <v>37</v>
      </c>
      <c r="F16" s="37" t="s">
        <v>184</v>
      </c>
      <c r="G16" s="36" t="s">
        <v>185</v>
      </c>
      <c r="H16" s="36" t="s">
        <v>186</v>
      </c>
      <c r="I16" s="36" t="s">
        <v>187</v>
      </c>
      <c r="J16" s="36" t="s">
        <v>188</v>
      </c>
      <c r="K16" s="37" t="s">
        <v>189</v>
      </c>
      <c r="L16" s="36" t="s">
        <v>190</v>
      </c>
      <c r="M16" s="36" t="s">
        <v>45</v>
      </c>
      <c r="N16" s="37"/>
      <c r="O16" s="36" t="s">
        <v>46</v>
      </c>
      <c r="P16" s="5"/>
      <c r="Q16" s="36" t="s">
        <v>191</v>
      </c>
      <c r="R16" s="36" t="s">
        <v>48</v>
      </c>
      <c r="S16" s="36" t="s">
        <v>192</v>
      </c>
      <c r="T16" s="36" t="s">
        <v>193</v>
      </c>
      <c r="U16" s="37" t="s">
        <v>51</v>
      </c>
      <c r="V16" s="36" t="s">
        <v>37</v>
      </c>
      <c r="W16" s="36"/>
      <c r="X16" s="36"/>
      <c r="Y16" s="36"/>
      <c r="Z16" s="37"/>
      <c r="AA16" s="36"/>
      <c r="AB16" s="37" t="s">
        <v>35</v>
      </c>
      <c r="AC16" s="3">
        <v>44833.511805555558</v>
      </c>
      <c r="AD16" s="37" t="s">
        <v>35</v>
      </c>
      <c r="AE16" s="3">
        <v>44833.511793981481</v>
      </c>
      <c r="AF16" s="6">
        <v>44844.554861111108</v>
      </c>
      <c r="AG16" s="7">
        <v>44844.554861111108</v>
      </c>
      <c r="AH16" s="36" t="s">
        <v>194</v>
      </c>
    </row>
    <row r="17" spans="1:34" x14ac:dyDescent="0.25">
      <c r="A17" s="36" t="s">
        <v>36</v>
      </c>
      <c r="B17" s="36" t="s">
        <v>64</v>
      </c>
      <c r="C17" s="37" t="s">
        <v>196</v>
      </c>
      <c r="D17" s="3">
        <v>44833.511805555558</v>
      </c>
      <c r="E17" s="36" t="s">
        <v>37</v>
      </c>
      <c r="F17" s="37" t="s">
        <v>184</v>
      </c>
      <c r="G17" s="36" t="s">
        <v>185</v>
      </c>
      <c r="H17" s="36" t="s">
        <v>186</v>
      </c>
      <c r="I17" s="36" t="s">
        <v>187</v>
      </c>
      <c r="J17" s="36" t="s">
        <v>188</v>
      </c>
      <c r="K17" s="37" t="s">
        <v>189</v>
      </c>
      <c r="L17" s="36" t="s">
        <v>190</v>
      </c>
      <c r="M17" s="36" t="s">
        <v>45</v>
      </c>
      <c r="N17" s="37"/>
      <c r="O17" s="36" t="s">
        <v>46</v>
      </c>
      <c r="P17" s="5"/>
      <c r="Q17" s="36" t="s">
        <v>191</v>
      </c>
      <c r="R17" s="36" t="s">
        <v>48</v>
      </c>
      <c r="S17" s="36" t="s">
        <v>192</v>
      </c>
      <c r="T17" s="36" t="s">
        <v>193</v>
      </c>
      <c r="U17" s="37" t="s">
        <v>51</v>
      </c>
      <c r="V17" s="36" t="s">
        <v>37</v>
      </c>
      <c r="W17" s="36"/>
      <c r="X17" s="36"/>
      <c r="Y17" s="36"/>
      <c r="Z17" s="37"/>
      <c r="AA17" s="36"/>
      <c r="AB17" s="37" t="s">
        <v>35</v>
      </c>
      <c r="AC17" s="3">
        <v>44833.511828703704</v>
      </c>
      <c r="AD17" s="37" t="s">
        <v>35</v>
      </c>
      <c r="AE17" s="3">
        <v>44833.511817129627</v>
      </c>
      <c r="AF17" s="6">
        <v>44844.554861111108</v>
      </c>
      <c r="AG17" s="7">
        <v>44844.554861111108</v>
      </c>
      <c r="AH17" s="36" t="s">
        <v>194</v>
      </c>
    </row>
    <row r="18" spans="1:34" x14ac:dyDescent="0.25">
      <c r="A18" s="36" t="s">
        <v>36</v>
      </c>
      <c r="B18" s="36" t="s">
        <v>64</v>
      </c>
      <c r="C18" s="37" t="s">
        <v>197</v>
      </c>
      <c r="D18" s="3">
        <v>44833.511817129627</v>
      </c>
      <c r="E18" s="36" t="s">
        <v>37</v>
      </c>
      <c r="F18" s="37" t="s">
        <v>184</v>
      </c>
      <c r="G18" s="36" t="s">
        <v>185</v>
      </c>
      <c r="H18" s="36" t="s">
        <v>186</v>
      </c>
      <c r="I18" s="36" t="s">
        <v>187</v>
      </c>
      <c r="J18" s="36" t="s">
        <v>188</v>
      </c>
      <c r="K18" s="37" t="s">
        <v>189</v>
      </c>
      <c r="L18" s="36" t="s">
        <v>190</v>
      </c>
      <c r="M18" s="36" t="s">
        <v>45</v>
      </c>
      <c r="N18" s="37"/>
      <c r="O18" s="36" t="s">
        <v>46</v>
      </c>
      <c r="P18" s="5"/>
      <c r="Q18" s="36" t="s">
        <v>191</v>
      </c>
      <c r="R18" s="36" t="s">
        <v>48</v>
      </c>
      <c r="S18" s="36" t="s">
        <v>192</v>
      </c>
      <c r="T18" s="36" t="s">
        <v>193</v>
      </c>
      <c r="U18" s="37" t="s">
        <v>51</v>
      </c>
      <c r="V18" s="36" t="s">
        <v>37</v>
      </c>
      <c r="W18" s="36"/>
      <c r="X18" s="36"/>
      <c r="Y18" s="36"/>
      <c r="Z18" s="37"/>
      <c r="AA18" s="36"/>
      <c r="AB18" s="37" t="s">
        <v>35</v>
      </c>
      <c r="AC18" s="3">
        <v>44833.511840277781</v>
      </c>
      <c r="AD18" s="37" t="s">
        <v>35</v>
      </c>
      <c r="AE18" s="3">
        <v>44833.511828703704</v>
      </c>
      <c r="AF18" s="6">
        <v>44844.554861111108</v>
      </c>
      <c r="AG18" s="7">
        <v>44844.554861111108</v>
      </c>
      <c r="AH18" s="36" t="s">
        <v>194</v>
      </c>
    </row>
    <row r="19" spans="1:34" x14ac:dyDescent="0.25">
      <c r="A19" s="36" t="s">
        <v>36</v>
      </c>
      <c r="B19" s="36" t="s">
        <v>64</v>
      </c>
      <c r="C19" s="37" t="s">
        <v>198</v>
      </c>
      <c r="D19" s="3">
        <v>44833.511828703704</v>
      </c>
      <c r="E19" s="36" t="s">
        <v>37</v>
      </c>
      <c r="F19" s="37" t="s">
        <v>184</v>
      </c>
      <c r="G19" s="36" t="s">
        <v>185</v>
      </c>
      <c r="H19" s="36" t="s">
        <v>186</v>
      </c>
      <c r="I19" s="36" t="s">
        <v>187</v>
      </c>
      <c r="J19" s="36" t="s">
        <v>188</v>
      </c>
      <c r="K19" s="37" t="s">
        <v>189</v>
      </c>
      <c r="L19" s="36" t="s">
        <v>190</v>
      </c>
      <c r="M19" s="36" t="s">
        <v>45</v>
      </c>
      <c r="N19" s="37"/>
      <c r="O19" s="36" t="s">
        <v>46</v>
      </c>
      <c r="P19" s="5"/>
      <c r="Q19" s="36" t="s">
        <v>191</v>
      </c>
      <c r="R19" s="36" t="s">
        <v>48</v>
      </c>
      <c r="S19" s="36" t="s">
        <v>192</v>
      </c>
      <c r="T19" s="36" t="s">
        <v>193</v>
      </c>
      <c r="U19" s="37" t="s">
        <v>51</v>
      </c>
      <c r="V19" s="36" t="s">
        <v>37</v>
      </c>
      <c r="W19" s="36"/>
      <c r="X19" s="36"/>
      <c r="Y19" s="36"/>
      <c r="Z19" s="37"/>
      <c r="AA19" s="36"/>
      <c r="AB19" s="37" t="s">
        <v>35</v>
      </c>
      <c r="AC19" s="3">
        <v>44833.511840277781</v>
      </c>
      <c r="AD19" s="37" t="s">
        <v>35</v>
      </c>
      <c r="AE19" s="3">
        <v>44833.511840277781</v>
      </c>
      <c r="AF19" s="6">
        <v>44844.554861111108</v>
      </c>
      <c r="AG19" s="7">
        <v>44844.554861111108</v>
      </c>
      <c r="AH19" s="36" t="s">
        <v>194</v>
      </c>
    </row>
    <row r="20" spans="1:34" x14ac:dyDescent="0.25">
      <c r="A20" s="36" t="s">
        <v>36</v>
      </c>
      <c r="B20" s="36" t="s">
        <v>64</v>
      </c>
      <c r="C20" s="37" t="s">
        <v>199</v>
      </c>
      <c r="D20" s="3">
        <v>44833.511840277781</v>
      </c>
      <c r="E20" s="36" t="s">
        <v>37</v>
      </c>
      <c r="F20" s="37" t="s">
        <v>184</v>
      </c>
      <c r="G20" s="36" t="s">
        <v>185</v>
      </c>
      <c r="H20" s="36" t="s">
        <v>186</v>
      </c>
      <c r="I20" s="36" t="s">
        <v>187</v>
      </c>
      <c r="J20" s="36" t="s">
        <v>188</v>
      </c>
      <c r="K20" s="37" t="s">
        <v>189</v>
      </c>
      <c r="L20" s="36" t="s">
        <v>190</v>
      </c>
      <c r="M20" s="36" t="s">
        <v>45</v>
      </c>
      <c r="N20" s="37"/>
      <c r="O20" s="36" t="s">
        <v>46</v>
      </c>
      <c r="P20" s="5"/>
      <c r="Q20" s="36" t="s">
        <v>191</v>
      </c>
      <c r="R20" s="36" t="s">
        <v>48</v>
      </c>
      <c r="S20" s="36" t="s">
        <v>192</v>
      </c>
      <c r="T20" s="36" t="s">
        <v>193</v>
      </c>
      <c r="U20" s="37" t="s">
        <v>51</v>
      </c>
      <c r="V20" s="36" t="s">
        <v>37</v>
      </c>
      <c r="W20" s="36"/>
      <c r="X20" s="36"/>
      <c r="Y20" s="36"/>
      <c r="Z20" s="37"/>
      <c r="AA20" s="36"/>
      <c r="AB20" s="37" t="s">
        <v>35</v>
      </c>
      <c r="AC20" s="3">
        <v>44833.511863425927</v>
      </c>
      <c r="AD20" s="37" t="s">
        <v>35</v>
      </c>
      <c r="AE20" s="3">
        <v>44833.51185185185</v>
      </c>
      <c r="AF20" s="6">
        <v>44844.554861111108</v>
      </c>
      <c r="AG20" s="7">
        <v>44844.554861111108</v>
      </c>
      <c r="AH20" s="36" t="s">
        <v>194</v>
      </c>
    </row>
    <row r="21" spans="1:34" x14ac:dyDescent="0.25">
      <c r="A21" s="36" t="s">
        <v>36</v>
      </c>
      <c r="B21" s="36" t="s">
        <v>64</v>
      </c>
      <c r="C21" s="37" t="s">
        <v>200</v>
      </c>
      <c r="D21" s="3">
        <v>44833.51185185185</v>
      </c>
      <c r="E21" s="36" t="s">
        <v>37</v>
      </c>
      <c r="F21" s="37" t="s">
        <v>184</v>
      </c>
      <c r="G21" s="36" t="s">
        <v>185</v>
      </c>
      <c r="H21" s="36" t="s">
        <v>186</v>
      </c>
      <c r="I21" s="36" t="s">
        <v>187</v>
      </c>
      <c r="J21" s="36" t="s">
        <v>188</v>
      </c>
      <c r="K21" s="37" t="s">
        <v>189</v>
      </c>
      <c r="L21" s="36" t="s">
        <v>190</v>
      </c>
      <c r="M21" s="36" t="s">
        <v>45</v>
      </c>
      <c r="N21" s="37"/>
      <c r="O21" s="36" t="s">
        <v>46</v>
      </c>
      <c r="P21" s="5"/>
      <c r="Q21" s="36" t="s">
        <v>191</v>
      </c>
      <c r="R21" s="36" t="s">
        <v>48</v>
      </c>
      <c r="S21" s="36" t="s">
        <v>192</v>
      </c>
      <c r="T21" s="36" t="s">
        <v>193</v>
      </c>
      <c r="U21" s="37" t="s">
        <v>51</v>
      </c>
      <c r="V21" s="36" t="s">
        <v>37</v>
      </c>
      <c r="W21" s="36"/>
      <c r="X21" s="36"/>
      <c r="Y21" s="36"/>
      <c r="Z21" s="37"/>
      <c r="AA21" s="36"/>
      <c r="AB21" s="37" t="s">
        <v>35</v>
      </c>
      <c r="AC21" s="3">
        <v>44833.511874999997</v>
      </c>
      <c r="AD21" s="37" t="s">
        <v>35</v>
      </c>
      <c r="AE21" s="3">
        <v>44833.511863425927</v>
      </c>
      <c r="AF21" s="6">
        <v>44844.554861111108</v>
      </c>
      <c r="AG21" s="7">
        <v>44844.554861111108</v>
      </c>
      <c r="AH21" s="36" t="s">
        <v>194</v>
      </c>
    </row>
    <row r="22" spans="1:34" x14ac:dyDescent="0.25">
      <c r="A22" s="36" t="s">
        <v>36</v>
      </c>
      <c r="B22" s="36" t="s">
        <v>64</v>
      </c>
      <c r="C22" s="37" t="s">
        <v>201</v>
      </c>
      <c r="D22" s="3">
        <v>44833.511863425927</v>
      </c>
      <c r="E22" s="36" t="s">
        <v>37</v>
      </c>
      <c r="F22" s="37" t="s">
        <v>184</v>
      </c>
      <c r="G22" s="36" t="s">
        <v>185</v>
      </c>
      <c r="H22" s="36" t="s">
        <v>186</v>
      </c>
      <c r="I22" s="36" t="s">
        <v>187</v>
      </c>
      <c r="J22" s="36" t="s">
        <v>188</v>
      </c>
      <c r="K22" s="37" t="s">
        <v>189</v>
      </c>
      <c r="L22" s="36" t="s">
        <v>190</v>
      </c>
      <c r="M22" s="36" t="s">
        <v>45</v>
      </c>
      <c r="N22" s="37"/>
      <c r="O22" s="36" t="s">
        <v>46</v>
      </c>
      <c r="P22" s="5"/>
      <c r="Q22" s="36" t="s">
        <v>191</v>
      </c>
      <c r="R22" s="36" t="s">
        <v>48</v>
      </c>
      <c r="S22" s="36" t="s">
        <v>192</v>
      </c>
      <c r="T22" s="36" t="s">
        <v>193</v>
      </c>
      <c r="U22" s="37" t="s">
        <v>51</v>
      </c>
      <c r="V22" s="36" t="s">
        <v>37</v>
      </c>
      <c r="W22" s="36"/>
      <c r="X22" s="36"/>
      <c r="Y22" s="36"/>
      <c r="Z22" s="37"/>
      <c r="AA22" s="36"/>
      <c r="AB22" s="37" t="s">
        <v>35</v>
      </c>
      <c r="AC22" s="3">
        <v>44833.51190972222</v>
      </c>
      <c r="AD22" s="37" t="s">
        <v>35</v>
      </c>
      <c r="AE22" s="3">
        <v>44833.511886574073</v>
      </c>
      <c r="AF22" s="6">
        <v>44844.554861111108</v>
      </c>
      <c r="AG22" s="7">
        <v>44844.554861111108</v>
      </c>
      <c r="AH22" s="36" t="s">
        <v>194</v>
      </c>
    </row>
    <row r="23" spans="1:34" x14ac:dyDescent="0.25">
      <c r="A23" s="36" t="s">
        <v>36</v>
      </c>
      <c r="B23" s="36" t="s">
        <v>64</v>
      </c>
      <c r="C23" s="37" t="s">
        <v>202</v>
      </c>
      <c r="D23" s="3">
        <v>44841.727870370371</v>
      </c>
      <c r="E23" s="36" t="s">
        <v>37</v>
      </c>
      <c r="F23" s="37" t="s">
        <v>203</v>
      </c>
      <c r="G23" s="36" t="s">
        <v>204</v>
      </c>
      <c r="H23" s="36" t="s">
        <v>205</v>
      </c>
      <c r="I23" s="36" t="s">
        <v>206</v>
      </c>
      <c r="J23" s="36" t="s">
        <v>207</v>
      </c>
      <c r="K23" s="37" t="s">
        <v>208</v>
      </c>
      <c r="L23" s="36" t="s">
        <v>209</v>
      </c>
      <c r="M23" s="36" t="s">
        <v>45</v>
      </c>
      <c r="N23" s="37" t="s">
        <v>210</v>
      </c>
      <c r="O23" s="36" t="s">
        <v>211</v>
      </c>
      <c r="P23" s="5">
        <v>580</v>
      </c>
      <c r="Q23" s="36" t="s">
        <v>212</v>
      </c>
      <c r="R23" s="36" t="s">
        <v>62</v>
      </c>
      <c r="S23" s="36" t="s">
        <v>213</v>
      </c>
      <c r="T23" s="36" t="s">
        <v>214</v>
      </c>
      <c r="U23" s="37" t="s">
        <v>51</v>
      </c>
      <c r="V23" s="36" t="s">
        <v>37</v>
      </c>
      <c r="W23" s="36"/>
      <c r="X23" s="36"/>
      <c r="Y23" s="36"/>
      <c r="Z23" s="37"/>
      <c r="AA23" s="36"/>
      <c r="AB23" s="37" t="s">
        <v>35</v>
      </c>
      <c r="AC23" s="3">
        <v>44841.727905092594</v>
      </c>
      <c r="AD23" s="37" t="s">
        <v>35</v>
      </c>
      <c r="AE23" s="3">
        <v>44841.727893518517</v>
      </c>
      <c r="AF23" s="6">
        <v>44856.425000000003</v>
      </c>
      <c r="AG23" s="7">
        <v>44856.425000000003</v>
      </c>
      <c r="AH23" s="36" t="s">
        <v>215</v>
      </c>
    </row>
    <row r="24" spans="1:34" x14ac:dyDescent="0.25">
      <c r="A24" s="36" t="s">
        <v>36</v>
      </c>
      <c r="B24" s="36" t="s">
        <v>64</v>
      </c>
      <c r="C24" s="37" t="s">
        <v>216</v>
      </c>
      <c r="D24" s="3">
        <v>44856.632592592592</v>
      </c>
      <c r="E24" s="36" t="s">
        <v>37</v>
      </c>
      <c r="F24" s="37" t="s">
        <v>217</v>
      </c>
      <c r="G24" s="36" t="s">
        <v>218</v>
      </c>
      <c r="H24" s="36" t="s">
        <v>219</v>
      </c>
      <c r="I24" s="36" t="s">
        <v>220</v>
      </c>
      <c r="J24" s="36" t="s">
        <v>221</v>
      </c>
      <c r="K24" s="37" t="s">
        <v>222</v>
      </c>
      <c r="L24" s="36" t="s">
        <v>223</v>
      </c>
      <c r="M24" s="36" t="s">
        <v>154</v>
      </c>
      <c r="N24" s="37"/>
      <c r="O24" s="36" t="s">
        <v>105</v>
      </c>
      <c r="P24" s="5"/>
      <c r="Q24" s="36" t="s">
        <v>224</v>
      </c>
      <c r="R24" s="36" t="s">
        <v>62</v>
      </c>
      <c r="S24" s="36" t="s">
        <v>225</v>
      </c>
      <c r="T24" s="36" t="s">
        <v>226</v>
      </c>
      <c r="U24" s="37" t="s">
        <v>51</v>
      </c>
      <c r="V24" s="36" t="s">
        <v>37</v>
      </c>
      <c r="W24" s="36"/>
      <c r="X24" s="36"/>
      <c r="Y24" s="36"/>
      <c r="Z24" s="37"/>
      <c r="AA24" s="36"/>
      <c r="AB24" s="37" t="s">
        <v>35</v>
      </c>
      <c r="AC24" s="3">
        <v>44856.632604166669</v>
      </c>
      <c r="AD24" s="37" t="s">
        <v>35</v>
      </c>
      <c r="AE24" s="3">
        <v>44856.632604166669</v>
      </c>
      <c r="AF24" s="6">
        <v>44873.470833333333</v>
      </c>
      <c r="AG24" s="7">
        <v>44873.470833333333</v>
      </c>
      <c r="AH24" s="36" t="s">
        <v>227</v>
      </c>
    </row>
    <row r="25" spans="1:34" x14ac:dyDescent="0.25">
      <c r="A25" s="36" t="s">
        <v>36</v>
      </c>
      <c r="B25" s="36" t="s">
        <v>64</v>
      </c>
      <c r="C25" s="37" t="s">
        <v>228</v>
      </c>
      <c r="D25" s="3">
        <v>44860.619467592594</v>
      </c>
      <c r="E25" s="36" t="s">
        <v>37</v>
      </c>
      <c r="F25" s="37" t="s">
        <v>229</v>
      </c>
      <c r="G25" s="36" t="s">
        <v>230</v>
      </c>
      <c r="H25" s="36" t="s">
        <v>231</v>
      </c>
      <c r="I25" s="36" t="s">
        <v>232</v>
      </c>
      <c r="J25" s="36" t="s">
        <v>233</v>
      </c>
      <c r="K25" s="37" t="s">
        <v>229</v>
      </c>
      <c r="L25" s="36" t="s">
        <v>234</v>
      </c>
      <c r="M25" s="36" t="s">
        <v>45</v>
      </c>
      <c r="N25" s="37" t="s">
        <v>235</v>
      </c>
      <c r="O25" s="36" t="s">
        <v>60</v>
      </c>
      <c r="P25" s="5"/>
      <c r="Q25" s="36" t="s">
        <v>236</v>
      </c>
      <c r="R25" s="36" t="s">
        <v>62</v>
      </c>
      <c r="S25" s="36" t="s">
        <v>237</v>
      </c>
      <c r="T25" s="36" t="s">
        <v>238</v>
      </c>
      <c r="U25" s="37" t="s">
        <v>51</v>
      </c>
      <c r="V25" s="36" t="s">
        <v>37</v>
      </c>
      <c r="W25" s="36"/>
      <c r="X25" s="36"/>
      <c r="Y25" s="36"/>
      <c r="Z25" s="37"/>
      <c r="AA25" s="36"/>
      <c r="AB25" s="37" t="s">
        <v>35</v>
      </c>
      <c r="AC25" s="3">
        <v>44860.619502314818</v>
      </c>
      <c r="AD25" s="37" t="s">
        <v>35</v>
      </c>
      <c r="AE25" s="3">
        <v>44860.619490740741</v>
      </c>
      <c r="AF25" s="6">
        <v>44875</v>
      </c>
      <c r="AG25" s="7">
        <v>44875</v>
      </c>
      <c r="AH25" s="36" t="s">
        <v>239</v>
      </c>
    </row>
    <row r="26" spans="1:34" x14ac:dyDescent="0.25">
      <c r="A26" s="36" t="s">
        <v>36</v>
      </c>
      <c r="B26" s="36" t="s">
        <v>64</v>
      </c>
      <c r="C26" s="37" t="s">
        <v>240</v>
      </c>
      <c r="D26" s="3">
        <v>44865.595381944448</v>
      </c>
      <c r="E26" s="36" t="s">
        <v>37</v>
      </c>
      <c r="F26" s="37" t="s">
        <v>241</v>
      </c>
      <c r="G26" s="36" t="s">
        <v>242</v>
      </c>
      <c r="H26" s="36" t="s">
        <v>243</v>
      </c>
      <c r="I26" s="36" t="s">
        <v>244</v>
      </c>
      <c r="J26" s="36" t="s">
        <v>245</v>
      </c>
      <c r="K26" s="37" t="s">
        <v>246</v>
      </c>
      <c r="L26" s="36" t="s">
        <v>247</v>
      </c>
      <c r="M26" s="36" t="s">
        <v>45</v>
      </c>
      <c r="N26" s="37"/>
      <c r="O26" s="36" t="s">
        <v>46</v>
      </c>
      <c r="P26" s="5"/>
      <c r="Q26" s="36" t="s">
        <v>248</v>
      </c>
      <c r="R26" s="36" t="s">
        <v>48</v>
      </c>
      <c r="S26" s="36" t="s">
        <v>249</v>
      </c>
      <c r="T26" s="36" t="s">
        <v>250</v>
      </c>
      <c r="U26" s="37" t="s">
        <v>51</v>
      </c>
      <c r="V26" s="36" t="s">
        <v>37</v>
      </c>
      <c r="W26" s="36"/>
      <c r="X26" s="36"/>
      <c r="Y26" s="36"/>
      <c r="Z26" s="37"/>
      <c r="AA26" s="36"/>
      <c r="AB26" s="37" t="s">
        <v>35</v>
      </c>
      <c r="AC26" s="3">
        <v>44865.595416666663</v>
      </c>
      <c r="AD26" s="37" t="s">
        <v>35</v>
      </c>
      <c r="AE26" s="3">
        <v>44865.595405092594</v>
      </c>
      <c r="AF26" s="6">
        <v>44873.468055555553</v>
      </c>
      <c r="AG26" s="7">
        <v>44873.468055555553</v>
      </c>
      <c r="AH26" s="36" t="s">
        <v>251</v>
      </c>
    </row>
    <row r="27" spans="1:34" x14ac:dyDescent="0.25">
      <c r="A27" s="36" t="s">
        <v>36</v>
      </c>
      <c r="B27" s="36" t="s">
        <v>64</v>
      </c>
      <c r="C27" s="37" t="s">
        <v>252</v>
      </c>
      <c r="D27" s="3">
        <v>44865.595416666663</v>
      </c>
      <c r="E27" s="36" t="s">
        <v>37</v>
      </c>
      <c r="F27" s="37" t="s">
        <v>241</v>
      </c>
      <c r="G27" s="36" t="s">
        <v>242</v>
      </c>
      <c r="H27" s="36" t="s">
        <v>243</v>
      </c>
      <c r="I27" s="36" t="s">
        <v>244</v>
      </c>
      <c r="J27" s="36" t="s">
        <v>245</v>
      </c>
      <c r="K27" s="37" t="s">
        <v>246</v>
      </c>
      <c r="L27" s="36" t="s">
        <v>247</v>
      </c>
      <c r="M27" s="36" t="s">
        <v>45</v>
      </c>
      <c r="N27" s="37"/>
      <c r="O27" s="36" t="s">
        <v>46</v>
      </c>
      <c r="P27" s="5"/>
      <c r="Q27" s="36" t="s">
        <v>248</v>
      </c>
      <c r="R27" s="36" t="s">
        <v>48</v>
      </c>
      <c r="S27" s="36" t="s">
        <v>249</v>
      </c>
      <c r="T27" s="36" t="s">
        <v>250</v>
      </c>
      <c r="U27" s="37" t="s">
        <v>51</v>
      </c>
      <c r="V27" s="36" t="s">
        <v>37</v>
      </c>
      <c r="W27" s="36"/>
      <c r="X27" s="36"/>
      <c r="Y27" s="36"/>
      <c r="Z27" s="37"/>
      <c r="AA27" s="36"/>
      <c r="AB27" s="37" t="s">
        <v>35</v>
      </c>
      <c r="AC27" s="3">
        <v>44865.59542824074</v>
      </c>
      <c r="AD27" s="37" t="s">
        <v>35</v>
      </c>
      <c r="AE27" s="3">
        <v>44865.595416666663</v>
      </c>
      <c r="AF27" s="6">
        <v>44873.468055555553</v>
      </c>
      <c r="AG27" s="7">
        <v>44873.468055555553</v>
      </c>
      <c r="AH27" s="36" t="s">
        <v>251</v>
      </c>
    </row>
    <row r="28" spans="1:34" x14ac:dyDescent="0.25">
      <c r="A28" s="36" t="s">
        <v>36</v>
      </c>
      <c r="B28" s="36" t="s">
        <v>64</v>
      </c>
      <c r="C28" s="37" t="s">
        <v>253</v>
      </c>
      <c r="D28" s="3">
        <v>44865.713587962964</v>
      </c>
      <c r="E28" s="36" t="s">
        <v>37</v>
      </c>
      <c r="F28" s="37" t="s">
        <v>254</v>
      </c>
      <c r="G28" s="36" t="s">
        <v>255</v>
      </c>
      <c r="H28" s="36" t="s">
        <v>256</v>
      </c>
      <c r="I28" s="36" t="s">
        <v>257</v>
      </c>
      <c r="J28" s="36" t="s">
        <v>258</v>
      </c>
      <c r="K28" s="37" t="s">
        <v>259</v>
      </c>
      <c r="L28" s="36" t="s">
        <v>260</v>
      </c>
      <c r="M28" s="36" t="s">
        <v>154</v>
      </c>
      <c r="N28" s="37"/>
      <c r="O28" s="36" t="s">
        <v>46</v>
      </c>
      <c r="P28" s="5"/>
      <c r="Q28" s="36" t="s">
        <v>261</v>
      </c>
      <c r="R28" s="36" t="s">
        <v>48</v>
      </c>
      <c r="S28" s="36" t="s">
        <v>262</v>
      </c>
      <c r="T28" s="36" t="s">
        <v>263</v>
      </c>
      <c r="U28" s="37" t="s">
        <v>51</v>
      </c>
      <c r="V28" s="36" t="s">
        <v>37</v>
      </c>
      <c r="W28" s="36"/>
      <c r="X28" s="36"/>
      <c r="Y28" s="36"/>
      <c r="Z28" s="37"/>
      <c r="AA28" s="36"/>
      <c r="AB28" s="37" t="s">
        <v>35</v>
      </c>
      <c r="AC28" s="3">
        <v>44865.713599537034</v>
      </c>
      <c r="AD28" s="37" t="s">
        <v>35</v>
      </c>
      <c r="AE28" s="3">
        <v>44865.713599537034</v>
      </c>
      <c r="AF28" s="6">
        <v>44873.493055555555</v>
      </c>
      <c r="AG28" s="7">
        <v>44873.493055555555</v>
      </c>
      <c r="AH28" s="36" t="s">
        <v>264</v>
      </c>
    </row>
    <row r="29" spans="1:34" x14ac:dyDescent="0.25">
      <c r="A29" s="36" t="s">
        <v>36</v>
      </c>
      <c r="B29" s="36" t="s">
        <v>64</v>
      </c>
      <c r="C29" s="37" t="s">
        <v>265</v>
      </c>
      <c r="D29" s="3">
        <v>44866.668749999997</v>
      </c>
      <c r="E29" s="36" t="s">
        <v>37</v>
      </c>
      <c r="F29" s="37" t="s">
        <v>266</v>
      </c>
      <c r="G29" s="36" t="s">
        <v>267</v>
      </c>
      <c r="H29" s="36" t="s">
        <v>268</v>
      </c>
      <c r="I29" s="36" t="s">
        <v>269</v>
      </c>
      <c r="J29" s="36" t="s">
        <v>270</v>
      </c>
      <c r="K29" s="37" t="s">
        <v>271</v>
      </c>
      <c r="L29" s="36" t="s">
        <v>272</v>
      </c>
      <c r="M29" s="36" t="s">
        <v>45</v>
      </c>
      <c r="N29" s="37"/>
      <c r="O29" s="36" t="s">
        <v>46</v>
      </c>
      <c r="P29" s="5"/>
      <c r="Q29" s="36" t="s">
        <v>273</v>
      </c>
      <c r="R29" s="36" t="s">
        <v>48</v>
      </c>
      <c r="S29" s="36" t="s">
        <v>273</v>
      </c>
      <c r="T29" s="36" t="s">
        <v>274</v>
      </c>
      <c r="U29" s="37" t="s">
        <v>51</v>
      </c>
      <c r="V29" s="36" t="s">
        <v>37</v>
      </c>
      <c r="W29" s="36"/>
      <c r="X29" s="36"/>
      <c r="Y29" s="36"/>
      <c r="Z29" s="37"/>
      <c r="AA29" s="36"/>
      <c r="AB29" s="37" t="s">
        <v>35</v>
      </c>
      <c r="AC29" s="3">
        <v>44866.66878472222</v>
      </c>
      <c r="AD29" s="37" t="s">
        <v>35</v>
      </c>
      <c r="AE29" s="3">
        <v>44866.668761574074</v>
      </c>
      <c r="AF29" s="6">
        <v>44873.479166666664</v>
      </c>
      <c r="AG29" s="7">
        <v>44873.479166666664</v>
      </c>
      <c r="AH29" s="36" t="s">
        <v>275</v>
      </c>
    </row>
    <row r="30" spans="1:34" x14ac:dyDescent="0.25">
      <c r="A30" s="36" t="s">
        <v>36</v>
      </c>
      <c r="B30" s="36" t="s">
        <v>64</v>
      </c>
      <c r="C30" s="37" t="s">
        <v>276</v>
      </c>
      <c r="D30" s="3">
        <v>44866.773958333331</v>
      </c>
      <c r="E30" s="36" t="s">
        <v>37</v>
      </c>
      <c r="F30" s="37" t="s">
        <v>266</v>
      </c>
      <c r="G30" s="36" t="s">
        <v>267</v>
      </c>
      <c r="H30" s="36" t="s">
        <v>268</v>
      </c>
      <c r="I30" s="36" t="s">
        <v>269</v>
      </c>
      <c r="J30" s="36" t="s">
        <v>270</v>
      </c>
      <c r="K30" s="37" t="s">
        <v>271</v>
      </c>
      <c r="L30" s="36" t="s">
        <v>272</v>
      </c>
      <c r="M30" s="36" t="s">
        <v>45</v>
      </c>
      <c r="N30" s="37"/>
      <c r="O30" s="36" t="s">
        <v>46</v>
      </c>
      <c r="P30" s="5"/>
      <c r="Q30" s="36" t="s">
        <v>273</v>
      </c>
      <c r="R30" s="36" t="s">
        <v>48</v>
      </c>
      <c r="S30" s="36" t="s">
        <v>273</v>
      </c>
      <c r="T30" s="36" t="s">
        <v>274</v>
      </c>
      <c r="U30" s="37" t="s">
        <v>51</v>
      </c>
      <c r="V30" s="36" t="s">
        <v>37</v>
      </c>
      <c r="W30" s="36"/>
      <c r="X30" s="36"/>
      <c r="Y30" s="36"/>
      <c r="Z30" s="37"/>
      <c r="AA30" s="36"/>
      <c r="AB30" s="37" t="s">
        <v>35</v>
      </c>
      <c r="AC30" s="3">
        <v>44866.773969907408</v>
      </c>
      <c r="AD30" s="37" t="s">
        <v>35</v>
      </c>
      <c r="AE30" s="3">
        <v>44866.773958333331</v>
      </c>
      <c r="AF30" s="6">
        <v>44873.479166666664</v>
      </c>
      <c r="AG30" s="7">
        <v>44873.479166666664</v>
      </c>
      <c r="AH30" s="36" t="s">
        <v>275</v>
      </c>
    </row>
    <row r="31" spans="1:34" x14ac:dyDescent="0.25">
      <c r="A31" s="36" t="s">
        <v>36</v>
      </c>
      <c r="B31" s="36" t="s">
        <v>64</v>
      </c>
      <c r="C31" s="37" t="s">
        <v>277</v>
      </c>
      <c r="D31" s="3">
        <v>44868.713067129633</v>
      </c>
      <c r="E31" s="36" t="s">
        <v>37</v>
      </c>
      <c r="F31" s="37" t="s">
        <v>203</v>
      </c>
      <c r="G31" s="36" t="s">
        <v>204</v>
      </c>
      <c r="H31" s="36" t="s">
        <v>205</v>
      </c>
      <c r="I31" s="36" t="s">
        <v>206</v>
      </c>
      <c r="J31" s="36" t="s">
        <v>207</v>
      </c>
      <c r="K31" s="37" t="s">
        <v>208</v>
      </c>
      <c r="L31" s="36" t="s">
        <v>209</v>
      </c>
      <c r="M31" s="36" t="s">
        <v>45</v>
      </c>
      <c r="N31" s="37" t="s">
        <v>210</v>
      </c>
      <c r="O31" s="36" t="s">
        <v>105</v>
      </c>
      <c r="P31" s="5">
        <v>300</v>
      </c>
      <c r="Q31" s="36" t="s">
        <v>278</v>
      </c>
      <c r="R31" s="36" t="s">
        <v>48</v>
      </c>
      <c r="S31" s="36" t="s">
        <v>279</v>
      </c>
      <c r="T31" s="36" t="s">
        <v>280</v>
      </c>
      <c r="U31" s="37" t="s">
        <v>51</v>
      </c>
      <c r="V31" s="36" t="s">
        <v>37</v>
      </c>
      <c r="W31" s="36"/>
      <c r="X31" s="36"/>
      <c r="Y31" s="36"/>
      <c r="Z31" s="37"/>
      <c r="AA31" s="36"/>
      <c r="AB31" s="37" t="s">
        <v>35</v>
      </c>
      <c r="AC31" s="3">
        <v>44868.713090277779</v>
      </c>
      <c r="AD31" s="37" t="s">
        <v>35</v>
      </c>
      <c r="AE31" s="3">
        <v>44868.713078703702</v>
      </c>
      <c r="AF31" s="6">
        <v>44883.443055555559</v>
      </c>
      <c r="AG31" s="7">
        <v>44883.443055555559</v>
      </c>
      <c r="AH31" s="36" t="s">
        <v>215</v>
      </c>
    </row>
    <row r="32" spans="1:34" x14ac:dyDescent="0.25">
      <c r="A32" s="36" t="s">
        <v>36</v>
      </c>
      <c r="B32" s="36" t="s">
        <v>109</v>
      </c>
      <c r="C32" s="37" t="s">
        <v>281</v>
      </c>
      <c r="D32" s="3">
        <v>44869.611041666663</v>
      </c>
      <c r="E32" s="36" t="s">
        <v>37</v>
      </c>
      <c r="F32" s="37" t="s">
        <v>282</v>
      </c>
      <c r="G32" s="36" t="s">
        <v>283</v>
      </c>
      <c r="H32" s="36" t="s">
        <v>284</v>
      </c>
      <c r="I32" s="36" t="s">
        <v>285</v>
      </c>
      <c r="J32" s="36" t="s">
        <v>286</v>
      </c>
      <c r="K32" s="37" t="s">
        <v>287</v>
      </c>
      <c r="L32" s="36" t="s">
        <v>288</v>
      </c>
      <c r="M32" s="36" t="s">
        <v>45</v>
      </c>
      <c r="N32" s="37" t="s">
        <v>289</v>
      </c>
      <c r="O32" s="36" t="s">
        <v>46</v>
      </c>
      <c r="P32" s="5"/>
      <c r="Q32" s="36" t="s">
        <v>290</v>
      </c>
      <c r="R32" s="36" t="s">
        <v>48</v>
      </c>
      <c r="S32" s="36" t="s">
        <v>291</v>
      </c>
      <c r="T32" s="36" t="s">
        <v>292</v>
      </c>
      <c r="U32" s="37" t="s">
        <v>51</v>
      </c>
      <c r="V32" s="36" t="s">
        <v>37</v>
      </c>
      <c r="W32" s="36"/>
      <c r="X32" s="36"/>
      <c r="Y32" s="36"/>
      <c r="Z32" s="37"/>
      <c r="AA32" s="36"/>
      <c r="AB32" s="37" t="s">
        <v>35</v>
      </c>
      <c r="AC32" s="3">
        <v>44869.611064814817</v>
      </c>
      <c r="AD32" s="37" t="s">
        <v>35</v>
      </c>
      <c r="AE32" s="3">
        <v>44869.61105324074</v>
      </c>
      <c r="AF32" s="6">
        <v>44883.492361111108</v>
      </c>
      <c r="AG32" s="7">
        <v>44883.492361111108</v>
      </c>
      <c r="AH32" s="36" t="s">
        <v>293</v>
      </c>
    </row>
    <row r="33" spans="1:34" x14ac:dyDescent="0.25">
      <c r="A33" s="36" t="s">
        <v>36</v>
      </c>
      <c r="B33" s="36" t="s">
        <v>306</v>
      </c>
      <c r="C33" s="37" t="s">
        <v>294</v>
      </c>
      <c r="D33" s="3">
        <v>44871.299513888887</v>
      </c>
      <c r="E33" s="36" t="s">
        <v>37</v>
      </c>
      <c r="F33" s="37" t="s">
        <v>295</v>
      </c>
      <c r="G33" s="36" t="s">
        <v>296</v>
      </c>
      <c r="H33" s="36" t="s">
        <v>297</v>
      </c>
      <c r="I33" s="36" t="s">
        <v>298</v>
      </c>
      <c r="J33" s="36" t="s">
        <v>299</v>
      </c>
      <c r="K33" s="37" t="s">
        <v>300</v>
      </c>
      <c r="L33" s="36" t="s">
        <v>301</v>
      </c>
      <c r="M33" s="36" t="s">
        <v>45</v>
      </c>
      <c r="N33" s="37" t="s">
        <v>302</v>
      </c>
      <c r="O33" s="36" t="s">
        <v>46</v>
      </c>
      <c r="P33" s="5"/>
      <c r="Q33" s="36" t="s">
        <v>303</v>
      </c>
      <c r="R33" s="36" t="s">
        <v>48</v>
      </c>
      <c r="S33" s="36" t="s">
        <v>304</v>
      </c>
      <c r="T33" s="36" t="s">
        <v>304</v>
      </c>
      <c r="U33" s="37" t="s">
        <v>51</v>
      </c>
      <c r="V33" s="36" t="s">
        <v>37</v>
      </c>
      <c r="W33" s="36"/>
      <c r="X33" s="36"/>
      <c r="Y33" s="36"/>
      <c r="Z33" s="37"/>
      <c r="AA33" s="36"/>
      <c r="AB33" s="37" t="s">
        <v>35</v>
      </c>
      <c r="AC33" s="3">
        <v>44871.299537037034</v>
      </c>
      <c r="AD33" s="37" t="s">
        <v>35</v>
      </c>
      <c r="AE33" s="3">
        <v>44871.299525462964</v>
      </c>
      <c r="AF33" s="6">
        <v>44886.51666666667</v>
      </c>
      <c r="AG33" s="7">
        <v>44886.51666666667</v>
      </c>
      <c r="AH33" s="36" t="s">
        <v>305</v>
      </c>
    </row>
    <row r="34" spans="1:34" x14ac:dyDescent="0.25">
      <c r="A34" s="36" t="s">
        <v>36</v>
      </c>
      <c r="B34" s="36" t="s">
        <v>306</v>
      </c>
      <c r="C34" s="37" t="s">
        <v>307</v>
      </c>
      <c r="D34" s="3">
        <v>44873.396990740737</v>
      </c>
      <c r="E34" s="36" t="s">
        <v>37</v>
      </c>
      <c r="F34" s="37" t="s">
        <v>308</v>
      </c>
      <c r="G34" s="36" t="s">
        <v>309</v>
      </c>
      <c r="H34" s="36" t="s">
        <v>310</v>
      </c>
      <c r="I34" s="36" t="s">
        <v>311</v>
      </c>
      <c r="J34" s="36" t="s">
        <v>312</v>
      </c>
      <c r="K34" s="37" t="s">
        <v>313</v>
      </c>
      <c r="L34" s="36" t="s">
        <v>314</v>
      </c>
      <c r="M34" s="36" t="s">
        <v>45</v>
      </c>
      <c r="N34" s="37" t="s">
        <v>315</v>
      </c>
      <c r="O34" s="36" t="s">
        <v>105</v>
      </c>
      <c r="P34" s="5">
        <v>378.5</v>
      </c>
      <c r="Q34" s="36" t="s">
        <v>316</v>
      </c>
      <c r="R34" s="36" t="s">
        <v>48</v>
      </c>
      <c r="S34" s="36" t="s">
        <v>317</v>
      </c>
      <c r="T34" s="36" t="s">
        <v>318</v>
      </c>
      <c r="U34" s="37" t="s">
        <v>51</v>
      </c>
      <c r="V34" s="36" t="s">
        <v>37</v>
      </c>
      <c r="W34" s="36"/>
      <c r="X34" s="36"/>
      <c r="Y34" s="36"/>
      <c r="Z34" s="37"/>
      <c r="AA34" s="36"/>
      <c r="AB34" s="37" t="s">
        <v>35</v>
      </c>
      <c r="AC34" s="3">
        <v>44873.397002314814</v>
      </c>
      <c r="AD34" s="37" t="s">
        <v>35</v>
      </c>
      <c r="AE34" s="3">
        <v>44873.397002314814</v>
      </c>
      <c r="AF34" s="6">
        <v>44888.736111111109</v>
      </c>
      <c r="AG34" s="7">
        <v>44888.736111111109</v>
      </c>
      <c r="AH34" s="36" t="s">
        <v>319</v>
      </c>
    </row>
    <row r="35" spans="1:34" x14ac:dyDescent="0.25">
      <c r="A35" s="36" t="s">
        <v>36</v>
      </c>
      <c r="B35" s="36" t="s">
        <v>159</v>
      </c>
      <c r="C35" s="37" t="s">
        <v>320</v>
      </c>
      <c r="D35" s="3">
        <v>44875.433009259257</v>
      </c>
      <c r="E35" s="36" t="s">
        <v>37</v>
      </c>
      <c r="F35" s="37" t="s">
        <v>321</v>
      </c>
      <c r="G35" s="36" t="s">
        <v>322</v>
      </c>
      <c r="H35" s="36" t="s">
        <v>323</v>
      </c>
      <c r="I35" s="36" t="s">
        <v>324</v>
      </c>
      <c r="J35" s="36" t="s">
        <v>325</v>
      </c>
      <c r="K35" s="37" t="s">
        <v>326</v>
      </c>
      <c r="L35" s="36" t="s">
        <v>327</v>
      </c>
      <c r="M35" s="36" t="s">
        <v>45</v>
      </c>
      <c r="N35" s="37"/>
      <c r="O35" s="36" t="s">
        <v>46</v>
      </c>
      <c r="P35" s="5"/>
      <c r="Q35" s="36" t="s">
        <v>328</v>
      </c>
      <c r="R35" s="36" t="s">
        <v>62</v>
      </c>
      <c r="S35" s="36" t="s">
        <v>329</v>
      </c>
      <c r="T35" s="36" t="s">
        <v>330</v>
      </c>
      <c r="U35" s="37" t="s">
        <v>51</v>
      </c>
      <c r="V35" s="36" t="s">
        <v>37</v>
      </c>
      <c r="W35" s="36"/>
      <c r="X35" s="36"/>
      <c r="Y35" s="36"/>
      <c r="Z35" s="37"/>
      <c r="AA35" s="36"/>
      <c r="AB35" s="37" t="s">
        <v>35</v>
      </c>
      <c r="AC35" s="3">
        <v>44875.433032407411</v>
      </c>
      <c r="AD35" s="37" t="s">
        <v>35</v>
      </c>
      <c r="AE35" s="3">
        <v>44875.433020833334</v>
      </c>
      <c r="AF35" s="6">
        <v>44893.374305555553</v>
      </c>
      <c r="AG35" s="7">
        <v>44893.374305555553</v>
      </c>
      <c r="AH35" s="36" t="s">
        <v>331</v>
      </c>
    </row>
    <row r="36" spans="1:34" x14ac:dyDescent="0.25">
      <c r="A36" s="36" t="s">
        <v>36</v>
      </c>
      <c r="B36" s="36" t="s">
        <v>159</v>
      </c>
      <c r="C36" s="37" t="s">
        <v>332</v>
      </c>
      <c r="D36" s="3">
        <v>44875.433020833334</v>
      </c>
      <c r="E36" s="36" t="s">
        <v>37</v>
      </c>
      <c r="F36" s="37" t="s">
        <v>321</v>
      </c>
      <c r="G36" s="36" t="s">
        <v>322</v>
      </c>
      <c r="H36" s="36" t="s">
        <v>323</v>
      </c>
      <c r="I36" s="36" t="s">
        <v>324</v>
      </c>
      <c r="J36" s="36" t="s">
        <v>325</v>
      </c>
      <c r="K36" s="37" t="s">
        <v>326</v>
      </c>
      <c r="L36" s="36" t="s">
        <v>327</v>
      </c>
      <c r="M36" s="36" t="s">
        <v>45</v>
      </c>
      <c r="N36" s="37"/>
      <c r="O36" s="36" t="s">
        <v>46</v>
      </c>
      <c r="P36" s="5"/>
      <c r="Q36" s="36" t="s">
        <v>328</v>
      </c>
      <c r="R36" s="36" t="s">
        <v>62</v>
      </c>
      <c r="S36" s="36" t="s">
        <v>329</v>
      </c>
      <c r="T36" s="36" t="s">
        <v>330</v>
      </c>
      <c r="U36" s="37" t="s">
        <v>51</v>
      </c>
      <c r="V36" s="36" t="s">
        <v>37</v>
      </c>
      <c r="W36" s="36"/>
      <c r="X36" s="36"/>
      <c r="Y36" s="36"/>
      <c r="Z36" s="37"/>
      <c r="AA36" s="36"/>
      <c r="AB36" s="37" t="s">
        <v>35</v>
      </c>
      <c r="AC36" s="3">
        <v>44875.433032407411</v>
      </c>
      <c r="AD36" s="37" t="s">
        <v>35</v>
      </c>
      <c r="AE36" s="3">
        <v>44875.433032407411</v>
      </c>
      <c r="AF36" s="6">
        <v>44893.374305555553</v>
      </c>
      <c r="AG36" s="7">
        <v>44893.374305555553</v>
      </c>
      <c r="AH36" s="36" t="s">
        <v>331</v>
      </c>
    </row>
    <row r="37" spans="1:34" x14ac:dyDescent="0.25">
      <c r="A37" s="36" t="s">
        <v>36</v>
      </c>
      <c r="B37" s="36" t="s">
        <v>159</v>
      </c>
      <c r="C37" s="37" t="s">
        <v>333</v>
      </c>
      <c r="D37" s="3">
        <v>44875.433032407411</v>
      </c>
      <c r="E37" s="36" t="s">
        <v>37</v>
      </c>
      <c r="F37" s="37" t="s">
        <v>321</v>
      </c>
      <c r="G37" s="36" t="s">
        <v>322</v>
      </c>
      <c r="H37" s="36" t="s">
        <v>323</v>
      </c>
      <c r="I37" s="36" t="s">
        <v>324</v>
      </c>
      <c r="J37" s="36" t="s">
        <v>325</v>
      </c>
      <c r="K37" s="37" t="s">
        <v>326</v>
      </c>
      <c r="L37" s="36" t="s">
        <v>327</v>
      </c>
      <c r="M37" s="36" t="s">
        <v>45</v>
      </c>
      <c r="N37" s="37"/>
      <c r="O37" s="36" t="s">
        <v>46</v>
      </c>
      <c r="P37" s="5"/>
      <c r="Q37" s="36" t="s">
        <v>328</v>
      </c>
      <c r="R37" s="36" t="s">
        <v>62</v>
      </c>
      <c r="S37" s="36" t="s">
        <v>329</v>
      </c>
      <c r="T37" s="36" t="s">
        <v>330</v>
      </c>
      <c r="U37" s="37" t="s">
        <v>51</v>
      </c>
      <c r="V37" s="36" t="s">
        <v>37</v>
      </c>
      <c r="W37" s="36"/>
      <c r="X37" s="36"/>
      <c r="Y37" s="36"/>
      <c r="Z37" s="37"/>
      <c r="AA37" s="36"/>
      <c r="AB37" s="37" t="s">
        <v>35</v>
      </c>
      <c r="AC37" s="3">
        <v>44875.43304398148</v>
      </c>
      <c r="AD37" s="37" t="s">
        <v>35</v>
      </c>
      <c r="AE37" s="3">
        <v>44875.43304398148</v>
      </c>
      <c r="AF37" s="6">
        <v>44893.374305555553</v>
      </c>
      <c r="AG37" s="7">
        <v>44893.374305555553</v>
      </c>
      <c r="AH37" s="36" t="s">
        <v>331</v>
      </c>
    </row>
    <row r="38" spans="1:34" x14ac:dyDescent="0.25">
      <c r="A38" s="36" t="s">
        <v>36</v>
      </c>
      <c r="B38" s="36" t="s">
        <v>347</v>
      </c>
      <c r="C38" s="37" t="s">
        <v>334</v>
      </c>
      <c r="D38" s="3">
        <v>44899.642824074072</v>
      </c>
      <c r="E38" s="36" t="s">
        <v>37</v>
      </c>
      <c r="F38" s="37" t="s">
        <v>335</v>
      </c>
      <c r="G38" s="36" t="s">
        <v>336</v>
      </c>
      <c r="H38" s="36" t="s">
        <v>337</v>
      </c>
      <c r="I38" s="36" t="s">
        <v>338</v>
      </c>
      <c r="J38" s="36" t="s">
        <v>339</v>
      </c>
      <c r="K38" s="37" t="s">
        <v>340</v>
      </c>
      <c r="L38" s="36" t="s">
        <v>341</v>
      </c>
      <c r="M38" s="36" t="s">
        <v>45</v>
      </c>
      <c r="N38" s="37" t="s">
        <v>342</v>
      </c>
      <c r="O38" s="36" t="s">
        <v>60</v>
      </c>
      <c r="P38" s="5">
        <v>700</v>
      </c>
      <c r="Q38" s="36" t="s">
        <v>343</v>
      </c>
      <c r="R38" s="36" t="s">
        <v>48</v>
      </c>
      <c r="S38" s="36" t="s">
        <v>344</v>
      </c>
      <c r="T38" s="36" t="s">
        <v>345</v>
      </c>
      <c r="U38" s="37" t="s">
        <v>51</v>
      </c>
      <c r="V38" s="36" t="s">
        <v>37</v>
      </c>
      <c r="W38" s="36"/>
      <c r="X38" s="36"/>
      <c r="Y38" s="36"/>
      <c r="Z38" s="37"/>
      <c r="AA38" s="36"/>
      <c r="AB38" s="37" t="s">
        <v>35</v>
      </c>
      <c r="AC38" s="3">
        <v>44899.642847222225</v>
      </c>
      <c r="AD38" s="37" t="s">
        <v>35</v>
      </c>
      <c r="AE38" s="3">
        <v>44899.642847222225</v>
      </c>
      <c r="AF38" s="6">
        <v>44914.761111111111</v>
      </c>
      <c r="AG38" s="7">
        <v>44914.761111111111</v>
      </c>
      <c r="AH38" s="36" t="s">
        <v>346</v>
      </c>
    </row>
    <row r="39" spans="1:34" x14ac:dyDescent="0.25">
      <c r="A39" s="36" t="s">
        <v>36</v>
      </c>
      <c r="B39" s="36" t="s">
        <v>64</v>
      </c>
      <c r="C39" s="37" t="s">
        <v>348</v>
      </c>
      <c r="D39" s="3">
        <v>44905.43849537037</v>
      </c>
      <c r="E39" s="36" t="s">
        <v>37</v>
      </c>
      <c r="F39" s="37" t="s">
        <v>349</v>
      </c>
      <c r="G39" s="36" t="s">
        <v>350</v>
      </c>
      <c r="H39" s="36" t="s">
        <v>351</v>
      </c>
      <c r="I39" s="36" t="s">
        <v>352</v>
      </c>
      <c r="J39" s="36" t="s">
        <v>353</v>
      </c>
      <c r="K39" s="37" t="s">
        <v>354</v>
      </c>
      <c r="L39" s="36" t="s">
        <v>355</v>
      </c>
      <c r="M39" s="36" t="s">
        <v>45</v>
      </c>
      <c r="N39" s="37" t="s">
        <v>356</v>
      </c>
      <c r="O39" s="36" t="s">
        <v>46</v>
      </c>
      <c r="P39" s="5"/>
      <c r="Q39" s="36" t="s">
        <v>357</v>
      </c>
      <c r="R39" s="36" t="s">
        <v>48</v>
      </c>
      <c r="S39" s="36" t="s">
        <v>358</v>
      </c>
      <c r="T39" s="36" t="s">
        <v>359</v>
      </c>
      <c r="U39" s="37" t="s">
        <v>51</v>
      </c>
      <c r="V39" s="36" t="s">
        <v>37</v>
      </c>
      <c r="W39" s="36"/>
      <c r="X39" s="36"/>
      <c r="Y39" s="36"/>
      <c r="Z39" s="37"/>
      <c r="AA39" s="36"/>
      <c r="AB39" s="37" t="s">
        <v>35</v>
      </c>
      <c r="AC39" s="3">
        <v>44905.438518518517</v>
      </c>
      <c r="AD39" s="37" t="s">
        <v>35</v>
      </c>
      <c r="AE39" s="3">
        <v>44905.438518518517</v>
      </c>
      <c r="AF39" s="6">
        <v>44920.010497685187</v>
      </c>
      <c r="AG39" s="7">
        <v>44920.010497685187</v>
      </c>
      <c r="AH39" s="36" t="s">
        <v>360</v>
      </c>
    </row>
    <row r="40" spans="1:34" x14ac:dyDescent="0.25">
      <c r="A40" s="36" t="s">
        <v>36</v>
      </c>
      <c r="B40" s="36" t="s">
        <v>64</v>
      </c>
      <c r="C40" s="37" t="s">
        <v>361</v>
      </c>
      <c r="D40" s="3">
        <v>44908.512766203705</v>
      </c>
      <c r="E40" s="36" t="s">
        <v>37</v>
      </c>
      <c r="F40" s="37" t="s">
        <v>362</v>
      </c>
      <c r="G40" s="36" t="s">
        <v>363</v>
      </c>
      <c r="H40" s="36" t="s">
        <v>364</v>
      </c>
      <c r="I40" s="36" t="s">
        <v>365</v>
      </c>
      <c r="J40" s="36" t="s">
        <v>366</v>
      </c>
      <c r="K40" s="37" t="s">
        <v>367</v>
      </c>
      <c r="L40" s="36" t="s">
        <v>368</v>
      </c>
      <c r="M40" s="36" t="s">
        <v>45</v>
      </c>
      <c r="N40" s="37" t="s">
        <v>369</v>
      </c>
      <c r="O40" s="36" t="s">
        <v>105</v>
      </c>
      <c r="P40" s="5"/>
      <c r="Q40" s="36" t="s">
        <v>370</v>
      </c>
      <c r="R40" s="36" t="s">
        <v>62</v>
      </c>
      <c r="S40" s="36" t="s">
        <v>371</v>
      </c>
      <c r="T40" s="36" t="s">
        <v>372</v>
      </c>
      <c r="U40" s="37" t="s">
        <v>51</v>
      </c>
      <c r="V40" s="36" t="s">
        <v>37</v>
      </c>
      <c r="W40" s="36"/>
      <c r="X40" s="36"/>
      <c r="Y40" s="36"/>
      <c r="Z40" s="37"/>
      <c r="AA40" s="36"/>
      <c r="AB40" s="37" t="s">
        <v>35</v>
      </c>
      <c r="AC40" s="3">
        <v>44908.512777777774</v>
      </c>
      <c r="AD40" s="37" t="s">
        <v>35</v>
      </c>
      <c r="AE40" s="3">
        <v>44908.512766203705</v>
      </c>
      <c r="AF40" s="6">
        <v>44922.49722222222</v>
      </c>
      <c r="AG40" s="7">
        <v>44922.49722222222</v>
      </c>
      <c r="AH40" s="36" t="s">
        <v>373</v>
      </c>
    </row>
    <row r="41" spans="1:34" x14ac:dyDescent="0.25">
      <c r="A41" s="36" t="s">
        <v>36</v>
      </c>
      <c r="B41" s="36" t="s">
        <v>387</v>
      </c>
      <c r="C41" s="37" t="s">
        <v>374</v>
      </c>
      <c r="D41" s="3">
        <v>44913.900833333333</v>
      </c>
      <c r="E41" s="36" t="s">
        <v>37</v>
      </c>
      <c r="F41" s="37" t="s">
        <v>375</v>
      </c>
      <c r="G41" s="36" t="s">
        <v>376</v>
      </c>
      <c r="H41" s="36" t="s">
        <v>377</v>
      </c>
      <c r="I41" s="36" t="s">
        <v>378</v>
      </c>
      <c r="J41" s="36" t="s">
        <v>379</v>
      </c>
      <c r="K41" s="37" t="s">
        <v>380</v>
      </c>
      <c r="L41" s="36" t="s">
        <v>381</v>
      </c>
      <c r="M41" s="36" t="s">
        <v>45</v>
      </c>
      <c r="N41" s="37" t="s">
        <v>382</v>
      </c>
      <c r="O41" s="36" t="s">
        <v>105</v>
      </c>
      <c r="P41" s="5"/>
      <c r="Q41" s="36" t="s">
        <v>383</v>
      </c>
      <c r="R41" s="36" t="s">
        <v>62</v>
      </c>
      <c r="S41" s="36" t="s">
        <v>384</v>
      </c>
      <c r="T41" s="36" t="s">
        <v>385</v>
      </c>
      <c r="U41" s="37" t="s">
        <v>51</v>
      </c>
      <c r="V41" s="36" t="s">
        <v>37</v>
      </c>
      <c r="W41" s="36"/>
      <c r="X41" s="36"/>
      <c r="Y41" s="36"/>
      <c r="Z41" s="37"/>
      <c r="AA41" s="36"/>
      <c r="AB41" s="37" t="s">
        <v>35</v>
      </c>
      <c r="AC41" s="3">
        <v>44913.900902777779</v>
      </c>
      <c r="AD41" s="37" t="s">
        <v>35</v>
      </c>
      <c r="AE41" s="3">
        <v>44913.900879629633</v>
      </c>
      <c r="AF41" s="6">
        <v>44928.4375</v>
      </c>
      <c r="AG41" s="7">
        <v>44928.4375</v>
      </c>
      <c r="AH41" s="36" t="s">
        <v>386</v>
      </c>
    </row>
    <row r="42" spans="1:34" x14ac:dyDescent="0.25">
      <c r="A42" s="36" t="s">
        <v>36</v>
      </c>
      <c r="B42" s="36" t="s">
        <v>64</v>
      </c>
      <c r="C42" s="37" t="s">
        <v>388</v>
      </c>
      <c r="D42" s="3">
        <v>44924.507592592592</v>
      </c>
      <c r="E42" s="36" t="s">
        <v>37</v>
      </c>
      <c r="F42" s="37" t="s">
        <v>389</v>
      </c>
      <c r="G42" s="36" t="s">
        <v>390</v>
      </c>
      <c r="H42" s="36" t="s">
        <v>391</v>
      </c>
      <c r="I42" s="36" t="s">
        <v>392</v>
      </c>
      <c r="J42" s="36" t="s">
        <v>393</v>
      </c>
      <c r="K42" s="37" t="s">
        <v>394</v>
      </c>
      <c r="L42" s="36"/>
      <c r="M42" s="36" t="s">
        <v>45</v>
      </c>
      <c r="N42" s="37" t="s">
        <v>395</v>
      </c>
      <c r="O42" s="36" t="s">
        <v>211</v>
      </c>
      <c r="P42" s="5">
        <v>267</v>
      </c>
      <c r="Q42" s="36" t="s">
        <v>396</v>
      </c>
      <c r="R42" s="36" t="s">
        <v>62</v>
      </c>
      <c r="S42" s="36" t="s">
        <v>397</v>
      </c>
      <c r="T42" s="36" t="s">
        <v>398</v>
      </c>
      <c r="U42" s="37" t="s">
        <v>51</v>
      </c>
      <c r="V42" s="36" t="s">
        <v>37</v>
      </c>
      <c r="W42" s="36"/>
      <c r="X42" s="36"/>
      <c r="Y42" s="36"/>
      <c r="Z42" s="37"/>
      <c r="AA42" s="36"/>
      <c r="AB42" s="37" t="s">
        <v>35</v>
      </c>
      <c r="AC42" s="3">
        <v>44924.507615740738</v>
      </c>
      <c r="AD42" s="37" t="s">
        <v>35</v>
      </c>
      <c r="AE42" s="3">
        <v>44924.507615740738</v>
      </c>
      <c r="AF42" s="6">
        <v>44939.745138888888</v>
      </c>
      <c r="AG42" s="7">
        <v>44939.745138888888</v>
      </c>
      <c r="AH42" s="36" t="s">
        <v>399</v>
      </c>
    </row>
    <row r="43" spans="1:34" x14ac:dyDescent="0.25">
      <c r="A43" s="36" t="s">
        <v>36</v>
      </c>
      <c r="B43" s="36" t="s">
        <v>64</v>
      </c>
      <c r="C43" s="37" t="s">
        <v>400</v>
      </c>
      <c r="D43" s="3">
        <v>44928.447442129633</v>
      </c>
      <c r="E43" s="36" t="s">
        <v>37</v>
      </c>
      <c r="F43" s="37" t="s">
        <v>401</v>
      </c>
      <c r="G43" s="36" t="s">
        <v>402</v>
      </c>
      <c r="H43" s="36" t="s">
        <v>403</v>
      </c>
      <c r="I43" s="36" t="s">
        <v>404</v>
      </c>
      <c r="J43" s="36" t="s">
        <v>405</v>
      </c>
      <c r="K43" s="37" t="s">
        <v>406</v>
      </c>
      <c r="L43" s="36" t="s">
        <v>407</v>
      </c>
      <c r="M43" s="36" t="s">
        <v>154</v>
      </c>
      <c r="N43" s="37"/>
      <c r="O43" s="36" t="s">
        <v>46</v>
      </c>
      <c r="P43" s="5"/>
      <c r="Q43" s="36" t="s">
        <v>408</v>
      </c>
      <c r="R43" s="36" t="s">
        <v>48</v>
      </c>
      <c r="S43" s="36" t="s">
        <v>409</v>
      </c>
      <c r="T43" s="36" t="s">
        <v>410</v>
      </c>
      <c r="U43" s="37" t="s">
        <v>51</v>
      </c>
      <c r="V43" s="36" t="s">
        <v>37</v>
      </c>
      <c r="W43" s="36"/>
      <c r="X43" s="36"/>
      <c r="Y43" s="36"/>
      <c r="Z43" s="37"/>
      <c r="AA43" s="36"/>
      <c r="AB43" s="37" t="s">
        <v>35</v>
      </c>
      <c r="AC43" s="3">
        <v>44928.447465277779</v>
      </c>
      <c r="AD43" s="37" t="s">
        <v>35</v>
      </c>
      <c r="AE43" s="3">
        <v>44928.447453703702</v>
      </c>
      <c r="AF43" s="6">
        <v>44943.865277777775</v>
      </c>
      <c r="AG43" s="7">
        <v>44943.865277777775</v>
      </c>
      <c r="AH43" s="36" t="s">
        <v>411</v>
      </c>
    </row>
    <row r="44" spans="1:34" x14ac:dyDescent="0.25">
      <c r="A44" s="36" t="s">
        <v>36</v>
      </c>
      <c r="B44" s="36" t="s">
        <v>64</v>
      </c>
      <c r="C44" s="37" t="s">
        <v>412</v>
      </c>
      <c r="D44" s="3">
        <v>44939.70484953704</v>
      </c>
      <c r="E44" s="36" t="s">
        <v>37</v>
      </c>
      <c r="F44" s="37" t="s">
        <v>413</v>
      </c>
      <c r="G44" s="36" t="s">
        <v>402</v>
      </c>
      <c r="H44" s="36" t="s">
        <v>414</v>
      </c>
      <c r="I44" s="36" t="s">
        <v>415</v>
      </c>
      <c r="J44" s="36" t="s">
        <v>416</v>
      </c>
      <c r="K44" s="37" t="s">
        <v>417</v>
      </c>
      <c r="L44" s="36" t="s">
        <v>418</v>
      </c>
      <c r="M44" s="36" t="s">
        <v>45</v>
      </c>
      <c r="N44" s="37"/>
      <c r="O44" s="36" t="s">
        <v>105</v>
      </c>
      <c r="P44" s="5"/>
      <c r="Q44" s="36" t="s">
        <v>419</v>
      </c>
      <c r="R44" s="36" t="s">
        <v>48</v>
      </c>
      <c r="S44" s="36" t="s">
        <v>420</v>
      </c>
      <c r="T44" s="36" t="s">
        <v>421</v>
      </c>
      <c r="U44" s="37" t="s">
        <v>51</v>
      </c>
      <c r="V44" s="36" t="s">
        <v>37</v>
      </c>
      <c r="W44" s="36"/>
      <c r="X44" s="36"/>
      <c r="Y44" s="36"/>
      <c r="Z44" s="37"/>
      <c r="AA44" s="36"/>
      <c r="AB44" s="37" t="s">
        <v>35</v>
      </c>
      <c r="AC44" s="3">
        <v>44939.704884259256</v>
      </c>
      <c r="AD44" s="37" t="s">
        <v>35</v>
      </c>
      <c r="AE44" s="3">
        <v>44939.704884259256</v>
      </c>
      <c r="AF44" s="6">
        <v>44954.009722222225</v>
      </c>
      <c r="AG44" s="7">
        <v>44954.009722222225</v>
      </c>
      <c r="AH44" s="36" t="s">
        <v>422</v>
      </c>
    </row>
    <row r="45" spans="1:34" x14ac:dyDescent="0.25">
      <c r="A45" s="36" t="s">
        <v>36</v>
      </c>
      <c r="B45" s="36" t="s">
        <v>64</v>
      </c>
      <c r="C45" s="37" t="s">
        <v>423</v>
      </c>
      <c r="D45" s="3">
        <v>44944.511469907404</v>
      </c>
      <c r="E45" s="36" t="s">
        <v>37</v>
      </c>
      <c r="F45" s="37" t="s">
        <v>425</v>
      </c>
      <c r="G45" s="36" t="s">
        <v>426</v>
      </c>
      <c r="H45" s="36" t="s">
        <v>427</v>
      </c>
      <c r="I45" s="36" t="s">
        <v>428</v>
      </c>
      <c r="J45" s="36" t="s">
        <v>429</v>
      </c>
      <c r="K45" s="37" t="s">
        <v>430</v>
      </c>
      <c r="L45" s="36" t="s">
        <v>431</v>
      </c>
      <c r="M45" s="36" t="s">
        <v>154</v>
      </c>
      <c r="N45" s="37" t="s">
        <v>432</v>
      </c>
      <c r="O45" s="36" t="s">
        <v>46</v>
      </c>
      <c r="P45" s="5"/>
      <c r="Q45" s="36" t="s">
        <v>433</v>
      </c>
      <c r="R45" s="36" t="s">
        <v>62</v>
      </c>
      <c r="S45" s="36" t="s">
        <v>434</v>
      </c>
      <c r="T45" s="36" t="s">
        <v>435</v>
      </c>
      <c r="U45" s="37" t="s">
        <v>51</v>
      </c>
      <c r="V45" s="36" t="s">
        <v>37</v>
      </c>
      <c r="W45" s="36"/>
      <c r="X45" s="36"/>
      <c r="Y45" s="36"/>
      <c r="Z45" s="37"/>
      <c r="AA45" s="36"/>
      <c r="AB45" s="37" t="s">
        <v>424</v>
      </c>
      <c r="AC45" s="3">
        <v>2</v>
      </c>
      <c r="AD45" s="37" t="s">
        <v>35</v>
      </c>
      <c r="AE45" s="3">
        <v>44944.511481481481</v>
      </c>
      <c r="AF45" s="6">
        <v>44928.724305555559</v>
      </c>
      <c r="AG45" s="7">
        <v>44928.724305555559</v>
      </c>
      <c r="AH45" s="36" t="s">
        <v>436</v>
      </c>
    </row>
    <row r="46" spans="1:34" x14ac:dyDescent="0.25">
      <c r="A46" s="36" t="s">
        <v>36</v>
      </c>
      <c r="B46" s="36" t="s">
        <v>64</v>
      </c>
      <c r="C46" s="37" t="s">
        <v>437</v>
      </c>
      <c r="D46" s="3">
        <v>44944.632997685185</v>
      </c>
      <c r="E46" s="36" t="s">
        <v>37</v>
      </c>
      <c r="F46" s="37" t="s">
        <v>438</v>
      </c>
      <c r="G46" s="36" t="s">
        <v>439</v>
      </c>
      <c r="H46" s="36" t="s">
        <v>440</v>
      </c>
      <c r="I46" s="36" t="s">
        <v>441</v>
      </c>
      <c r="J46" s="36" t="s">
        <v>442</v>
      </c>
      <c r="K46" s="37"/>
      <c r="L46" s="36" t="s">
        <v>443</v>
      </c>
      <c r="M46" s="36" t="s">
        <v>45</v>
      </c>
      <c r="N46" s="37" t="s">
        <v>444</v>
      </c>
      <c r="O46" s="36" t="s">
        <v>46</v>
      </c>
      <c r="P46" s="5"/>
      <c r="Q46" s="36" t="s">
        <v>445</v>
      </c>
      <c r="R46" s="36" t="s">
        <v>62</v>
      </c>
      <c r="S46" s="36" t="s">
        <v>446</v>
      </c>
      <c r="T46" s="36" t="s">
        <v>447</v>
      </c>
      <c r="U46" s="37" t="s">
        <v>51</v>
      </c>
      <c r="V46" s="36" t="s">
        <v>37</v>
      </c>
      <c r="W46" s="36"/>
      <c r="X46" s="36"/>
      <c r="Y46" s="36"/>
      <c r="Z46" s="37"/>
      <c r="AA46" s="36"/>
      <c r="AB46" s="37" t="s">
        <v>35</v>
      </c>
      <c r="AC46" s="3">
        <v>44944.633009259262</v>
      </c>
      <c r="AD46" s="37" t="s">
        <v>35</v>
      </c>
      <c r="AE46" s="3">
        <v>44944.633009259262</v>
      </c>
      <c r="AF46" s="6">
        <v>44928.731249999997</v>
      </c>
      <c r="AG46" s="7">
        <v>44928.731249999997</v>
      </c>
      <c r="AH46" s="36" t="s">
        <v>448</v>
      </c>
    </row>
    <row r="47" spans="1:34" x14ac:dyDescent="0.25">
      <c r="A47" s="36" t="s">
        <v>36</v>
      </c>
      <c r="B47" s="36" t="s">
        <v>64</v>
      </c>
      <c r="C47" s="37" t="s">
        <v>449</v>
      </c>
      <c r="D47" s="3">
        <v>44948.678738425922</v>
      </c>
      <c r="E47" s="36" t="s">
        <v>37</v>
      </c>
      <c r="F47" s="37" t="s">
        <v>450</v>
      </c>
      <c r="G47" s="36" t="s">
        <v>451</v>
      </c>
      <c r="H47" s="36" t="s">
        <v>426</v>
      </c>
      <c r="I47" s="36" t="s">
        <v>452</v>
      </c>
      <c r="J47" s="36" t="s">
        <v>453</v>
      </c>
      <c r="K47" s="37" t="s">
        <v>454</v>
      </c>
      <c r="L47" s="36" t="s">
        <v>455</v>
      </c>
      <c r="M47" s="36" t="s">
        <v>45</v>
      </c>
      <c r="N47" s="37" t="s">
        <v>456</v>
      </c>
      <c r="O47" s="36" t="s">
        <v>105</v>
      </c>
      <c r="P47" s="5"/>
      <c r="Q47" s="36" t="s">
        <v>457</v>
      </c>
      <c r="R47" s="36" t="s">
        <v>62</v>
      </c>
      <c r="S47" s="36" t="s">
        <v>458</v>
      </c>
      <c r="T47" s="36" t="s">
        <v>459</v>
      </c>
      <c r="U47" s="37" t="s">
        <v>51</v>
      </c>
      <c r="V47" s="36" t="s">
        <v>37</v>
      </c>
      <c r="W47" s="36"/>
      <c r="X47" s="36"/>
      <c r="Y47" s="36"/>
      <c r="Z47" s="37"/>
      <c r="AA47" s="36"/>
      <c r="AB47" s="37" t="s">
        <v>35</v>
      </c>
      <c r="AC47" s="3">
        <v>44948.678784722222</v>
      </c>
      <c r="AD47" s="37" t="s">
        <v>35</v>
      </c>
      <c r="AE47" s="3">
        <v>44948.678773148145</v>
      </c>
      <c r="AF47" s="6">
        <v>44963.640277777777</v>
      </c>
      <c r="AG47" s="7">
        <v>44963.640277777777</v>
      </c>
      <c r="AH47" s="36" t="s">
        <v>460</v>
      </c>
    </row>
    <row r="48" spans="1:34" x14ac:dyDescent="0.25">
      <c r="A48" s="36" t="s">
        <v>36</v>
      </c>
      <c r="B48" s="36" t="s">
        <v>64</v>
      </c>
      <c r="C48" s="37" t="s">
        <v>461</v>
      </c>
      <c r="D48" s="3">
        <v>44950.678993055553</v>
      </c>
      <c r="E48" s="36" t="s">
        <v>37</v>
      </c>
      <c r="F48" s="37" t="s">
        <v>462</v>
      </c>
      <c r="G48" s="36" t="s">
        <v>463</v>
      </c>
      <c r="H48" s="36" t="s">
        <v>464</v>
      </c>
      <c r="I48" s="36" t="s">
        <v>465</v>
      </c>
      <c r="J48" s="36" t="s">
        <v>466</v>
      </c>
      <c r="K48" s="37" t="s">
        <v>467</v>
      </c>
      <c r="L48" s="36" t="s">
        <v>468</v>
      </c>
      <c r="M48" s="36" t="s">
        <v>154</v>
      </c>
      <c r="N48" s="37" t="s">
        <v>469</v>
      </c>
      <c r="O48" s="36" t="s">
        <v>105</v>
      </c>
      <c r="P48" s="5"/>
      <c r="Q48" s="36" t="s">
        <v>470</v>
      </c>
      <c r="R48" s="36" t="s">
        <v>62</v>
      </c>
      <c r="S48" s="36" t="s">
        <v>470</v>
      </c>
      <c r="T48" s="36" t="s">
        <v>471</v>
      </c>
      <c r="U48" s="37" t="s">
        <v>51</v>
      </c>
      <c r="V48" s="36" t="s">
        <v>37</v>
      </c>
      <c r="W48" s="36"/>
      <c r="X48" s="36"/>
      <c r="Y48" s="36"/>
      <c r="Z48" s="37"/>
      <c r="AA48" s="36"/>
      <c r="AB48" s="37" t="s">
        <v>35</v>
      </c>
      <c r="AC48" s="3">
        <v>44950.679016203707</v>
      </c>
      <c r="AD48" s="37" t="s">
        <v>35</v>
      </c>
      <c r="AE48" s="3">
        <v>44950.67900462963</v>
      </c>
      <c r="AF48" s="6">
        <v>44965.657638888886</v>
      </c>
      <c r="AG48" s="7">
        <v>44965.657638888886</v>
      </c>
      <c r="AH48" s="36" t="s">
        <v>448</v>
      </c>
    </row>
    <row r="49" spans="1:34" x14ac:dyDescent="0.25">
      <c r="A49" s="36" t="s">
        <v>36</v>
      </c>
      <c r="B49" s="36" t="s">
        <v>159</v>
      </c>
      <c r="C49" s="37" t="s">
        <v>472</v>
      </c>
      <c r="D49" s="3">
        <v>44951.441805555558</v>
      </c>
      <c r="E49" s="36" t="s">
        <v>37</v>
      </c>
      <c r="F49" s="37" t="s">
        <v>473</v>
      </c>
      <c r="G49" s="36" t="s">
        <v>474</v>
      </c>
      <c r="H49" s="36" t="s">
        <v>475</v>
      </c>
      <c r="I49" s="36" t="s">
        <v>476</v>
      </c>
      <c r="J49" s="36" t="s">
        <v>477</v>
      </c>
      <c r="K49" s="37" t="s">
        <v>478</v>
      </c>
      <c r="L49" s="36" t="s">
        <v>479</v>
      </c>
      <c r="M49" s="36" t="s">
        <v>154</v>
      </c>
      <c r="N49" s="37" t="s">
        <v>480</v>
      </c>
      <c r="O49" s="36" t="s">
        <v>105</v>
      </c>
      <c r="P49" s="5"/>
      <c r="Q49" s="36" t="s">
        <v>481</v>
      </c>
      <c r="R49" s="36" t="s">
        <v>62</v>
      </c>
      <c r="S49" s="36" t="s">
        <v>482</v>
      </c>
      <c r="T49" s="36" t="s">
        <v>483</v>
      </c>
      <c r="U49" s="37" t="s">
        <v>51</v>
      </c>
      <c r="V49" s="36" t="s">
        <v>37</v>
      </c>
      <c r="W49" s="36"/>
      <c r="X49" s="36"/>
      <c r="Y49" s="36"/>
      <c r="Z49" s="37"/>
      <c r="AA49" s="36"/>
      <c r="AB49" s="37" t="s">
        <v>35</v>
      </c>
      <c r="AC49" s="3">
        <v>44951.441840277781</v>
      </c>
      <c r="AD49" s="37" t="s">
        <v>35</v>
      </c>
      <c r="AE49" s="3">
        <v>44951.441828703704</v>
      </c>
      <c r="AF49" s="6">
        <v>44966.736111111109</v>
      </c>
      <c r="AG49" s="7">
        <v>44966.736111111109</v>
      </c>
      <c r="AH49" s="36" t="s">
        <v>484</v>
      </c>
    </row>
    <row r="50" spans="1:34" x14ac:dyDescent="0.25">
      <c r="A50" s="36" t="s">
        <v>36</v>
      </c>
      <c r="B50" s="36" t="s">
        <v>159</v>
      </c>
      <c r="C50" s="37" t="s">
        <v>485</v>
      </c>
      <c r="D50" s="3">
        <v>44951.441828703704</v>
      </c>
      <c r="E50" s="36" t="s">
        <v>37</v>
      </c>
      <c r="F50" s="37" t="s">
        <v>473</v>
      </c>
      <c r="G50" s="36" t="s">
        <v>474</v>
      </c>
      <c r="H50" s="36" t="s">
        <v>475</v>
      </c>
      <c r="I50" s="36" t="s">
        <v>476</v>
      </c>
      <c r="J50" s="36" t="s">
        <v>477</v>
      </c>
      <c r="K50" s="37" t="s">
        <v>478</v>
      </c>
      <c r="L50" s="36" t="s">
        <v>479</v>
      </c>
      <c r="M50" s="36" t="s">
        <v>154</v>
      </c>
      <c r="N50" s="37" t="s">
        <v>480</v>
      </c>
      <c r="O50" s="36" t="s">
        <v>105</v>
      </c>
      <c r="P50" s="5"/>
      <c r="Q50" s="36" t="s">
        <v>481</v>
      </c>
      <c r="R50" s="36" t="s">
        <v>62</v>
      </c>
      <c r="S50" s="36" t="s">
        <v>482</v>
      </c>
      <c r="T50" s="36" t="s">
        <v>483</v>
      </c>
      <c r="U50" s="37" t="s">
        <v>51</v>
      </c>
      <c r="V50" s="36" t="s">
        <v>37</v>
      </c>
      <c r="W50" s="36"/>
      <c r="X50" s="36"/>
      <c r="Y50" s="36"/>
      <c r="Z50" s="37"/>
      <c r="AA50" s="36"/>
      <c r="AB50" s="37" t="s">
        <v>35</v>
      </c>
      <c r="AC50" s="3">
        <v>44951.44189814815</v>
      </c>
      <c r="AD50" s="37" t="s">
        <v>35</v>
      </c>
      <c r="AE50" s="3">
        <v>44951.441851851851</v>
      </c>
      <c r="AF50" s="6">
        <v>44966.736111111109</v>
      </c>
      <c r="AG50" s="7">
        <v>44966.736111111109</v>
      </c>
      <c r="AH50" s="36" t="s">
        <v>484</v>
      </c>
    </row>
    <row r="51" spans="1:34" x14ac:dyDescent="0.25">
      <c r="A51" s="36" t="s">
        <v>36</v>
      </c>
      <c r="B51" s="36" t="s">
        <v>159</v>
      </c>
      <c r="C51" s="37" t="s">
        <v>486</v>
      </c>
      <c r="D51" s="3">
        <v>44957.458194444444</v>
      </c>
      <c r="E51" s="36" t="s">
        <v>37</v>
      </c>
      <c r="F51" s="37" t="s">
        <v>487</v>
      </c>
      <c r="G51" s="36" t="s">
        <v>488</v>
      </c>
      <c r="H51" s="36" t="s">
        <v>489</v>
      </c>
      <c r="I51" s="36" t="s">
        <v>490</v>
      </c>
      <c r="J51" s="36" t="s">
        <v>491</v>
      </c>
      <c r="K51" s="37"/>
      <c r="L51" s="36" t="s">
        <v>492</v>
      </c>
      <c r="M51" s="36" t="s">
        <v>45</v>
      </c>
      <c r="N51" s="37"/>
      <c r="O51" s="36" t="s">
        <v>105</v>
      </c>
      <c r="P51" s="5"/>
      <c r="Q51" s="36" t="s">
        <v>493</v>
      </c>
      <c r="R51" s="36" t="s">
        <v>62</v>
      </c>
      <c r="S51" s="36" t="s">
        <v>494</v>
      </c>
      <c r="T51" s="36" t="s">
        <v>493</v>
      </c>
      <c r="U51" s="37" t="s">
        <v>51</v>
      </c>
      <c r="V51" s="36" t="s">
        <v>37</v>
      </c>
      <c r="W51" s="36"/>
      <c r="X51" s="36"/>
      <c r="Y51" s="36"/>
      <c r="Z51" s="37"/>
      <c r="AA51" s="36"/>
      <c r="AB51" s="37" t="s">
        <v>35</v>
      </c>
      <c r="AC51" s="3">
        <v>44957.458229166667</v>
      </c>
      <c r="AD51" s="37" t="s">
        <v>35</v>
      </c>
      <c r="AE51" s="3">
        <v>44957.45821759259</v>
      </c>
      <c r="AF51" s="8"/>
      <c r="AG51" s="8"/>
      <c r="AH51" s="36"/>
    </row>
    <row r="52" spans="1:34" x14ac:dyDescent="0.25">
      <c r="A52" s="36" t="s">
        <v>36</v>
      </c>
      <c r="B52" s="36" t="s">
        <v>83</v>
      </c>
      <c r="C52" s="37" t="s">
        <v>495</v>
      </c>
      <c r="D52" s="3">
        <v>44960.73574074074</v>
      </c>
      <c r="E52" s="36" t="s">
        <v>37</v>
      </c>
      <c r="F52" s="37" t="s">
        <v>496</v>
      </c>
      <c r="G52" s="36" t="s">
        <v>497</v>
      </c>
      <c r="H52" s="36" t="s">
        <v>498</v>
      </c>
      <c r="I52" s="36" t="s">
        <v>499</v>
      </c>
      <c r="J52" s="36" t="s">
        <v>500</v>
      </c>
      <c r="K52" s="37" t="s">
        <v>501</v>
      </c>
      <c r="L52" s="36" t="s">
        <v>502</v>
      </c>
      <c r="M52" s="36" t="s">
        <v>154</v>
      </c>
      <c r="N52" s="37" t="s">
        <v>503</v>
      </c>
      <c r="O52" s="36" t="s">
        <v>211</v>
      </c>
      <c r="P52" s="5">
        <v>16</v>
      </c>
      <c r="Q52" s="36" t="s">
        <v>504</v>
      </c>
      <c r="R52" s="36" t="s">
        <v>62</v>
      </c>
      <c r="S52" s="36" t="s">
        <v>505</v>
      </c>
      <c r="T52" s="36" t="s">
        <v>506</v>
      </c>
      <c r="U52" s="37" t="s">
        <v>51</v>
      </c>
      <c r="V52" s="36" t="s">
        <v>37</v>
      </c>
      <c r="W52" s="36"/>
      <c r="X52" s="36"/>
      <c r="Y52" s="36"/>
      <c r="Z52" s="37"/>
      <c r="AA52" s="36"/>
      <c r="AB52" s="37" t="s">
        <v>35</v>
      </c>
      <c r="AC52" s="3">
        <v>44960.735775462963</v>
      </c>
      <c r="AD52" s="37" t="s">
        <v>35</v>
      </c>
      <c r="AE52" s="3">
        <v>44960.735763888886</v>
      </c>
      <c r="AF52" s="6">
        <v>44975.73</v>
      </c>
      <c r="AG52" s="7">
        <v>44975.73</v>
      </c>
      <c r="AH52" s="36" t="s">
        <v>788</v>
      </c>
    </row>
    <row r="53" spans="1:34" x14ac:dyDescent="0.25">
      <c r="A53" s="36" t="s">
        <v>36</v>
      </c>
      <c r="B53" s="36" t="s">
        <v>64</v>
      </c>
      <c r="C53" s="37" t="s">
        <v>507</v>
      </c>
      <c r="D53" s="3">
        <v>44965.703541666669</v>
      </c>
      <c r="E53" s="36" t="s">
        <v>37</v>
      </c>
      <c r="F53" s="37" t="s">
        <v>508</v>
      </c>
      <c r="G53" s="36" t="s">
        <v>509</v>
      </c>
      <c r="H53" s="36" t="s">
        <v>510</v>
      </c>
      <c r="I53" s="36" t="s">
        <v>511</v>
      </c>
      <c r="J53" s="36" t="s">
        <v>512</v>
      </c>
      <c r="K53" s="37" t="s">
        <v>513</v>
      </c>
      <c r="L53" s="36" t="s">
        <v>514</v>
      </c>
      <c r="M53" s="36" t="s">
        <v>45</v>
      </c>
      <c r="N53" s="37" t="s">
        <v>515</v>
      </c>
      <c r="O53" s="36" t="s">
        <v>46</v>
      </c>
      <c r="P53" s="5">
        <v>267</v>
      </c>
      <c r="Q53" s="36" t="s">
        <v>516</v>
      </c>
      <c r="R53" s="36" t="s">
        <v>48</v>
      </c>
      <c r="S53" s="36" t="s">
        <v>517</v>
      </c>
      <c r="T53" s="36" t="s">
        <v>518</v>
      </c>
      <c r="U53" s="37" t="s">
        <v>51</v>
      </c>
      <c r="V53" s="36" t="s">
        <v>37</v>
      </c>
      <c r="W53" s="36"/>
      <c r="X53" s="36"/>
      <c r="Y53" s="36"/>
      <c r="Z53" s="37"/>
      <c r="AA53" s="36"/>
      <c r="AB53" s="37" t="s">
        <v>35</v>
      </c>
      <c r="AC53" s="3">
        <v>44965.703564814816</v>
      </c>
      <c r="AD53" s="37" t="s">
        <v>35</v>
      </c>
      <c r="AE53" s="3">
        <v>44965.703564814816</v>
      </c>
      <c r="AF53" s="6">
        <v>44980.968055555553</v>
      </c>
      <c r="AG53" s="7">
        <v>44980.968055555553</v>
      </c>
      <c r="AH53" s="36" t="s">
        <v>789</v>
      </c>
    </row>
    <row r="54" spans="1:34" x14ac:dyDescent="0.25">
      <c r="A54" s="36" t="s">
        <v>36</v>
      </c>
      <c r="B54" s="36" t="s">
        <v>64</v>
      </c>
      <c r="C54" s="37" t="s">
        <v>519</v>
      </c>
      <c r="D54" s="3">
        <v>44965.703541666669</v>
      </c>
      <c r="E54" s="36" t="s">
        <v>37</v>
      </c>
      <c r="F54" s="37" t="s">
        <v>508</v>
      </c>
      <c r="G54" s="36" t="s">
        <v>509</v>
      </c>
      <c r="H54" s="36" t="s">
        <v>510</v>
      </c>
      <c r="I54" s="36" t="s">
        <v>511</v>
      </c>
      <c r="J54" s="36" t="s">
        <v>512</v>
      </c>
      <c r="K54" s="37" t="s">
        <v>513</v>
      </c>
      <c r="L54" s="36" t="s">
        <v>514</v>
      </c>
      <c r="M54" s="36" t="s">
        <v>45</v>
      </c>
      <c r="N54" s="37" t="s">
        <v>515</v>
      </c>
      <c r="O54" s="36" t="s">
        <v>46</v>
      </c>
      <c r="P54" s="5">
        <v>267</v>
      </c>
      <c r="Q54" s="36" t="s">
        <v>516</v>
      </c>
      <c r="R54" s="36" t="s">
        <v>48</v>
      </c>
      <c r="S54" s="36" t="s">
        <v>517</v>
      </c>
      <c r="T54" s="36" t="s">
        <v>518</v>
      </c>
      <c r="U54" s="37" t="s">
        <v>51</v>
      </c>
      <c r="V54" s="36" t="s">
        <v>37</v>
      </c>
      <c r="W54" s="36"/>
      <c r="X54" s="36"/>
      <c r="Y54" s="36"/>
      <c r="Z54" s="37"/>
      <c r="AA54" s="36"/>
      <c r="AB54" s="37" t="s">
        <v>35</v>
      </c>
      <c r="AC54" s="3">
        <v>44965.703564814816</v>
      </c>
      <c r="AD54" s="37" t="s">
        <v>35</v>
      </c>
      <c r="AE54" s="3">
        <v>44965.703564814816</v>
      </c>
      <c r="AF54" s="6">
        <v>44980.968055555553</v>
      </c>
      <c r="AG54" s="7">
        <v>44980.968055555553</v>
      </c>
      <c r="AH54" s="36" t="s">
        <v>789</v>
      </c>
    </row>
    <row r="55" spans="1:34" x14ac:dyDescent="0.25">
      <c r="A55" s="36" t="s">
        <v>36</v>
      </c>
      <c r="B55" s="36" t="s">
        <v>64</v>
      </c>
      <c r="C55" s="37" t="s">
        <v>520</v>
      </c>
      <c r="D55" s="3">
        <v>44965.703564814816</v>
      </c>
      <c r="E55" s="36" t="s">
        <v>37</v>
      </c>
      <c r="F55" s="37" t="s">
        <v>508</v>
      </c>
      <c r="G55" s="36" t="s">
        <v>509</v>
      </c>
      <c r="H55" s="36" t="s">
        <v>510</v>
      </c>
      <c r="I55" s="36" t="s">
        <v>511</v>
      </c>
      <c r="J55" s="36" t="s">
        <v>512</v>
      </c>
      <c r="K55" s="37" t="s">
        <v>513</v>
      </c>
      <c r="L55" s="36" t="s">
        <v>514</v>
      </c>
      <c r="M55" s="36" t="s">
        <v>45</v>
      </c>
      <c r="N55" s="37" t="s">
        <v>515</v>
      </c>
      <c r="O55" s="36" t="s">
        <v>46</v>
      </c>
      <c r="P55" s="5">
        <v>267</v>
      </c>
      <c r="Q55" s="36" t="s">
        <v>516</v>
      </c>
      <c r="R55" s="36" t="s">
        <v>48</v>
      </c>
      <c r="S55" s="36" t="s">
        <v>517</v>
      </c>
      <c r="T55" s="36" t="s">
        <v>518</v>
      </c>
      <c r="U55" s="37" t="s">
        <v>51</v>
      </c>
      <c r="V55" s="36" t="s">
        <v>37</v>
      </c>
      <c r="W55" s="36"/>
      <c r="X55" s="36"/>
      <c r="Y55" s="36"/>
      <c r="Z55" s="37"/>
      <c r="AA55" s="36"/>
      <c r="AB55" s="37" t="s">
        <v>35</v>
      </c>
      <c r="AC55" s="3">
        <v>44965.703576388885</v>
      </c>
      <c r="AD55" s="37" t="s">
        <v>35</v>
      </c>
      <c r="AE55" s="3">
        <v>44965.703576388885</v>
      </c>
      <c r="AF55" s="6">
        <v>44980.968055555553</v>
      </c>
      <c r="AG55" s="7">
        <v>44980.968055555553</v>
      </c>
      <c r="AH55" s="36" t="s">
        <v>789</v>
      </c>
    </row>
    <row r="56" spans="1:34" x14ac:dyDescent="0.25">
      <c r="A56" s="36" t="s">
        <v>36</v>
      </c>
      <c r="B56" s="36" t="s">
        <v>64</v>
      </c>
      <c r="C56" s="37" t="s">
        <v>537</v>
      </c>
      <c r="D56" s="3">
        <v>44972.528553240743</v>
      </c>
      <c r="E56" s="36" t="s">
        <v>37</v>
      </c>
      <c r="F56" s="37" t="s">
        <v>538</v>
      </c>
      <c r="G56" s="36" t="s">
        <v>86</v>
      </c>
      <c r="H56" s="36" t="s">
        <v>539</v>
      </c>
      <c r="I56" s="36" t="s">
        <v>540</v>
      </c>
      <c r="J56" s="36" t="s">
        <v>541</v>
      </c>
      <c r="K56" s="37" t="s">
        <v>542</v>
      </c>
      <c r="L56" s="36" t="s">
        <v>543</v>
      </c>
      <c r="M56" s="36" t="s">
        <v>45</v>
      </c>
      <c r="N56" s="37" t="s">
        <v>544</v>
      </c>
      <c r="O56" s="36" t="s">
        <v>105</v>
      </c>
      <c r="P56" s="5"/>
      <c r="Q56" s="36" t="s">
        <v>545</v>
      </c>
      <c r="R56" s="36" t="s">
        <v>62</v>
      </c>
      <c r="S56" s="36" t="s">
        <v>546</v>
      </c>
      <c r="T56" s="36" t="s">
        <v>547</v>
      </c>
      <c r="U56" s="37" t="s">
        <v>51</v>
      </c>
      <c r="V56" s="36" t="s">
        <v>37</v>
      </c>
      <c r="W56" s="36"/>
      <c r="X56" s="36"/>
      <c r="Y56" s="36"/>
      <c r="Z56" s="37"/>
      <c r="AA56" s="36"/>
      <c r="AB56" s="37" t="s">
        <v>35</v>
      </c>
      <c r="AC56" s="3">
        <v>44972.528599537036</v>
      </c>
      <c r="AD56" s="37" t="s">
        <v>35</v>
      </c>
      <c r="AE56" s="3">
        <v>44972.528587962966</v>
      </c>
      <c r="AF56" s="6">
        <v>44987.4</v>
      </c>
      <c r="AG56" s="7">
        <v>44987.4</v>
      </c>
      <c r="AH56" s="36" t="s">
        <v>548</v>
      </c>
    </row>
    <row r="57" spans="1:34" x14ac:dyDescent="0.25">
      <c r="A57" s="36" t="s">
        <v>36</v>
      </c>
      <c r="B57" s="36" t="s">
        <v>64</v>
      </c>
      <c r="C57" s="37" t="s">
        <v>549</v>
      </c>
      <c r="D57" s="3">
        <v>44972.549618055556</v>
      </c>
      <c r="E57" s="36" t="s">
        <v>37</v>
      </c>
      <c r="F57" s="37" t="s">
        <v>538</v>
      </c>
      <c r="G57" s="36" t="s">
        <v>86</v>
      </c>
      <c r="H57" s="36" t="s">
        <v>539</v>
      </c>
      <c r="I57" s="36" t="s">
        <v>540</v>
      </c>
      <c r="J57" s="36" t="s">
        <v>541</v>
      </c>
      <c r="K57" s="37" t="s">
        <v>542</v>
      </c>
      <c r="L57" s="36" t="s">
        <v>543</v>
      </c>
      <c r="M57" s="36" t="s">
        <v>45</v>
      </c>
      <c r="N57" s="37" t="s">
        <v>544</v>
      </c>
      <c r="O57" s="36" t="s">
        <v>105</v>
      </c>
      <c r="P57" s="5"/>
      <c r="Q57" s="36" t="s">
        <v>545</v>
      </c>
      <c r="R57" s="36" t="s">
        <v>62</v>
      </c>
      <c r="S57" s="36" t="s">
        <v>546</v>
      </c>
      <c r="T57" s="36" t="s">
        <v>547</v>
      </c>
      <c r="U57" s="37" t="s">
        <v>51</v>
      </c>
      <c r="V57" s="36" t="s">
        <v>37</v>
      </c>
      <c r="W57" s="36"/>
      <c r="X57" s="36"/>
      <c r="Y57" s="36"/>
      <c r="Z57" s="37"/>
      <c r="AA57" s="36"/>
      <c r="AB57" s="37" t="s">
        <v>35</v>
      </c>
      <c r="AC57" s="3">
        <v>44972.549641203703</v>
      </c>
      <c r="AD57" s="37" t="s">
        <v>35</v>
      </c>
      <c r="AE57" s="3">
        <v>44972.549629629626</v>
      </c>
      <c r="AF57" s="6">
        <v>44987.4</v>
      </c>
      <c r="AG57" s="7">
        <v>44987.4</v>
      </c>
      <c r="AH57" s="36" t="s">
        <v>548</v>
      </c>
    </row>
    <row r="58" spans="1:34" x14ac:dyDescent="0.25">
      <c r="A58" s="36" t="s">
        <v>36</v>
      </c>
      <c r="B58" s="36" t="s">
        <v>64</v>
      </c>
      <c r="C58" s="37" t="s">
        <v>550</v>
      </c>
      <c r="D58" s="3">
        <v>44972.570104166669</v>
      </c>
      <c r="E58" s="36" t="s">
        <v>37</v>
      </c>
      <c r="F58" s="37" t="s">
        <v>551</v>
      </c>
      <c r="G58" s="36" t="s">
        <v>552</v>
      </c>
      <c r="H58" s="36" t="s">
        <v>553</v>
      </c>
      <c r="I58" s="36" t="s">
        <v>554</v>
      </c>
      <c r="J58" s="36" t="s">
        <v>555</v>
      </c>
      <c r="K58" s="37" t="s">
        <v>556</v>
      </c>
      <c r="L58" s="36" t="s">
        <v>557</v>
      </c>
      <c r="M58" s="36" t="s">
        <v>154</v>
      </c>
      <c r="N58" s="37"/>
      <c r="O58" s="36" t="s">
        <v>105</v>
      </c>
      <c r="P58" s="5">
        <v>580</v>
      </c>
      <c r="Q58" s="36" t="s">
        <v>558</v>
      </c>
      <c r="R58" s="36" t="s">
        <v>62</v>
      </c>
      <c r="S58" s="36" t="s">
        <v>559</v>
      </c>
      <c r="T58" s="36" t="s">
        <v>547</v>
      </c>
      <c r="U58" s="37" t="s">
        <v>51</v>
      </c>
      <c r="V58" s="36" t="s">
        <v>37</v>
      </c>
      <c r="W58" s="36"/>
      <c r="X58" s="36"/>
      <c r="Y58" s="36"/>
      <c r="Z58" s="37"/>
      <c r="AA58" s="36"/>
      <c r="AB58" s="37" t="s">
        <v>35</v>
      </c>
      <c r="AC58" s="3">
        <v>44972.570127314815</v>
      </c>
      <c r="AD58" s="37" t="s">
        <v>35</v>
      </c>
      <c r="AE58" s="3">
        <v>44972.570115740738</v>
      </c>
      <c r="AF58" s="6">
        <v>44987.504166666666</v>
      </c>
      <c r="AG58" s="7">
        <v>44987.504166666666</v>
      </c>
      <c r="AH58" s="36" t="s">
        <v>560</v>
      </c>
    </row>
    <row r="59" spans="1:34" x14ac:dyDescent="0.25">
      <c r="A59" s="36" t="s">
        <v>36</v>
      </c>
      <c r="B59" s="36" t="s">
        <v>64</v>
      </c>
      <c r="C59" s="37" t="s">
        <v>561</v>
      </c>
      <c r="D59" s="3">
        <v>44973.397905092592</v>
      </c>
      <c r="E59" s="36" t="s">
        <v>37</v>
      </c>
      <c r="F59" s="37" t="s">
        <v>562</v>
      </c>
      <c r="G59" s="36" t="s">
        <v>563</v>
      </c>
      <c r="H59" s="36" t="s">
        <v>564</v>
      </c>
      <c r="I59" s="36" t="s">
        <v>565</v>
      </c>
      <c r="J59" s="36" t="s">
        <v>566</v>
      </c>
      <c r="K59" s="37" t="s">
        <v>567</v>
      </c>
      <c r="L59" s="36" t="s">
        <v>568</v>
      </c>
      <c r="M59" s="36" t="s">
        <v>45</v>
      </c>
      <c r="N59" s="37"/>
      <c r="O59" s="36" t="s">
        <v>46</v>
      </c>
      <c r="P59" s="5"/>
      <c r="Q59" s="36" t="s">
        <v>569</v>
      </c>
      <c r="R59" s="36" t="s">
        <v>62</v>
      </c>
      <c r="S59" s="36" t="s">
        <v>569</v>
      </c>
      <c r="T59" s="36" t="s">
        <v>570</v>
      </c>
      <c r="U59" s="37" t="s">
        <v>51</v>
      </c>
      <c r="V59" s="36" t="s">
        <v>37</v>
      </c>
      <c r="W59" s="36"/>
      <c r="X59" s="36"/>
      <c r="Y59" s="36"/>
      <c r="Z59" s="37"/>
      <c r="AA59" s="36"/>
      <c r="AB59" s="37" t="s">
        <v>35</v>
      </c>
      <c r="AC59" s="3">
        <v>44973.397916666669</v>
      </c>
      <c r="AD59" s="37" t="s">
        <v>35</v>
      </c>
      <c r="AE59" s="3">
        <v>44973.397916666669</v>
      </c>
      <c r="AF59" s="6">
        <v>44988.504861111112</v>
      </c>
      <c r="AG59" s="7">
        <v>44988.504861111112</v>
      </c>
      <c r="AH59" s="36" t="s">
        <v>571</v>
      </c>
    </row>
    <row r="60" spans="1:34" x14ac:dyDescent="0.25">
      <c r="A60" s="36" t="s">
        <v>36</v>
      </c>
      <c r="B60" s="36" t="s">
        <v>159</v>
      </c>
      <c r="C60" s="37" t="s">
        <v>572</v>
      </c>
      <c r="D60" s="3">
        <v>44975.505208333336</v>
      </c>
      <c r="E60" s="36" t="s">
        <v>37</v>
      </c>
      <c r="F60" s="37" t="s">
        <v>487</v>
      </c>
      <c r="G60" s="36" t="s">
        <v>488</v>
      </c>
      <c r="H60" s="36" t="s">
        <v>489</v>
      </c>
      <c r="I60" s="36" t="s">
        <v>573</v>
      </c>
      <c r="J60" s="36" t="s">
        <v>491</v>
      </c>
      <c r="K60" s="37" t="s">
        <v>574</v>
      </c>
      <c r="L60" s="36" t="s">
        <v>575</v>
      </c>
      <c r="M60" s="36" t="s">
        <v>45</v>
      </c>
      <c r="N60" s="37"/>
      <c r="O60" s="36" t="s">
        <v>105</v>
      </c>
      <c r="P60" s="5"/>
      <c r="Q60" s="36" t="s">
        <v>493</v>
      </c>
      <c r="R60" s="36" t="s">
        <v>62</v>
      </c>
      <c r="S60" s="36" t="s">
        <v>493</v>
      </c>
      <c r="T60" s="36" t="s">
        <v>576</v>
      </c>
      <c r="U60" s="37" t="s">
        <v>51</v>
      </c>
      <c r="V60" s="36" t="s">
        <v>37</v>
      </c>
      <c r="W60" s="36"/>
      <c r="X60" s="36"/>
      <c r="Y60" s="36"/>
      <c r="Z60" s="37"/>
      <c r="AA60" s="36"/>
      <c r="AB60" s="37" t="s">
        <v>35</v>
      </c>
      <c r="AC60" s="3">
        <v>44975.505231481482</v>
      </c>
      <c r="AD60" s="37" t="s">
        <v>35</v>
      </c>
      <c r="AE60" s="3">
        <v>44975.505219907405</v>
      </c>
      <c r="AF60" s="6">
        <v>44990.975694444445</v>
      </c>
      <c r="AG60" s="7">
        <v>44990.975694444445</v>
      </c>
      <c r="AH60" s="36" t="s">
        <v>577</v>
      </c>
    </row>
    <row r="61" spans="1:34" x14ac:dyDescent="0.25">
      <c r="A61" s="36" t="s">
        <v>36</v>
      </c>
      <c r="B61" s="36" t="s">
        <v>159</v>
      </c>
      <c r="C61" s="37" t="s">
        <v>578</v>
      </c>
      <c r="D61" s="3">
        <v>44975.505231481482</v>
      </c>
      <c r="E61" s="36" t="s">
        <v>37</v>
      </c>
      <c r="F61" s="37" t="s">
        <v>487</v>
      </c>
      <c r="G61" s="36" t="s">
        <v>488</v>
      </c>
      <c r="H61" s="36" t="s">
        <v>489</v>
      </c>
      <c r="I61" s="36" t="s">
        <v>573</v>
      </c>
      <c r="J61" s="36" t="s">
        <v>491</v>
      </c>
      <c r="K61" s="37" t="s">
        <v>574</v>
      </c>
      <c r="L61" s="36" t="s">
        <v>575</v>
      </c>
      <c r="M61" s="36" t="s">
        <v>45</v>
      </c>
      <c r="N61" s="37"/>
      <c r="O61" s="36" t="s">
        <v>105</v>
      </c>
      <c r="P61" s="5"/>
      <c r="Q61" s="36" t="s">
        <v>493</v>
      </c>
      <c r="R61" s="36" t="s">
        <v>62</v>
      </c>
      <c r="S61" s="36" t="s">
        <v>493</v>
      </c>
      <c r="T61" s="36" t="s">
        <v>576</v>
      </c>
      <c r="U61" s="37" t="s">
        <v>51</v>
      </c>
      <c r="V61" s="36" t="s">
        <v>37</v>
      </c>
      <c r="W61" s="36"/>
      <c r="X61" s="36"/>
      <c r="Y61" s="36"/>
      <c r="Z61" s="37"/>
      <c r="AA61" s="36"/>
      <c r="AB61" s="37" t="s">
        <v>35</v>
      </c>
      <c r="AC61" s="3">
        <v>44975.505254629628</v>
      </c>
      <c r="AD61" s="37" t="s">
        <v>35</v>
      </c>
      <c r="AE61" s="3">
        <v>44975.505254629628</v>
      </c>
      <c r="AF61" s="6">
        <v>44990.975694444445</v>
      </c>
      <c r="AG61" s="7">
        <v>44990.975694444445</v>
      </c>
      <c r="AH61" s="36" t="s">
        <v>577</v>
      </c>
    </row>
    <row r="62" spans="1:34" x14ac:dyDescent="0.25">
      <c r="A62" s="36" t="s">
        <v>36</v>
      </c>
      <c r="B62" s="36" t="s">
        <v>159</v>
      </c>
      <c r="C62" s="37" t="s">
        <v>579</v>
      </c>
      <c r="D62" s="3">
        <v>44975.505231481482</v>
      </c>
      <c r="E62" s="36" t="s">
        <v>37</v>
      </c>
      <c r="F62" s="37" t="s">
        <v>487</v>
      </c>
      <c r="G62" s="36" t="s">
        <v>488</v>
      </c>
      <c r="H62" s="36" t="s">
        <v>489</v>
      </c>
      <c r="I62" s="36" t="s">
        <v>573</v>
      </c>
      <c r="J62" s="36" t="s">
        <v>491</v>
      </c>
      <c r="K62" s="37" t="s">
        <v>574</v>
      </c>
      <c r="L62" s="36" t="s">
        <v>575</v>
      </c>
      <c r="M62" s="36" t="s">
        <v>45</v>
      </c>
      <c r="N62" s="37"/>
      <c r="O62" s="36" t="s">
        <v>105</v>
      </c>
      <c r="P62" s="5"/>
      <c r="Q62" s="36" t="s">
        <v>493</v>
      </c>
      <c r="R62" s="36" t="s">
        <v>62</v>
      </c>
      <c r="S62" s="36" t="s">
        <v>493</v>
      </c>
      <c r="T62" s="36" t="s">
        <v>576</v>
      </c>
      <c r="U62" s="37" t="s">
        <v>51</v>
      </c>
      <c r="V62" s="36" t="s">
        <v>37</v>
      </c>
      <c r="W62" s="36"/>
      <c r="X62" s="36"/>
      <c r="Y62" s="36"/>
      <c r="Z62" s="37"/>
      <c r="AA62" s="36"/>
      <c r="AB62" s="37" t="s">
        <v>35</v>
      </c>
      <c r="AC62" s="3">
        <v>44975.505254629628</v>
      </c>
      <c r="AD62" s="37" t="s">
        <v>35</v>
      </c>
      <c r="AE62" s="3">
        <v>44975.505231481482</v>
      </c>
      <c r="AF62" s="6">
        <v>44990.975694444445</v>
      </c>
      <c r="AG62" s="7">
        <v>44990.975694444445</v>
      </c>
      <c r="AH62" s="36" t="s">
        <v>577</v>
      </c>
    </row>
    <row r="63" spans="1:34" x14ac:dyDescent="0.25">
      <c r="A63" s="36" t="s">
        <v>36</v>
      </c>
      <c r="B63" s="36" t="s">
        <v>64</v>
      </c>
      <c r="C63" s="37" t="s">
        <v>580</v>
      </c>
      <c r="D63" s="3">
        <v>44975.55740740741</v>
      </c>
      <c r="E63" s="36" t="s">
        <v>37</v>
      </c>
      <c r="F63" s="37" t="s">
        <v>389</v>
      </c>
      <c r="G63" s="36" t="s">
        <v>390</v>
      </c>
      <c r="H63" s="36" t="s">
        <v>391</v>
      </c>
      <c r="I63" s="36" t="s">
        <v>392</v>
      </c>
      <c r="J63" s="36" t="s">
        <v>393</v>
      </c>
      <c r="K63" s="37" t="s">
        <v>394</v>
      </c>
      <c r="L63" s="36" t="s">
        <v>581</v>
      </c>
      <c r="M63" s="36" t="s">
        <v>45</v>
      </c>
      <c r="N63" s="37"/>
      <c r="O63" s="36" t="s">
        <v>211</v>
      </c>
      <c r="P63" s="5"/>
      <c r="Q63" s="36" t="s">
        <v>582</v>
      </c>
      <c r="R63" s="36" t="s">
        <v>62</v>
      </c>
      <c r="S63" s="36" t="s">
        <v>582</v>
      </c>
      <c r="T63" s="36" t="s">
        <v>583</v>
      </c>
      <c r="U63" s="37" t="s">
        <v>51</v>
      </c>
      <c r="V63" s="36" t="s">
        <v>37</v>
      </c>
      <c r="W63" s="36"/>
      <c r="X63" s="36"/>
      <c r="Y63" s="36"/>
      <c r="Z63" s="37"/>
      <c r="AA63" s="36"/>
      <c r="AB63" s="37" t="s">
        <v>35</v>
      </c>
      <c r="AC63" s="3">
        <v>44975.55741898148</v>
      </c>
      <c r="AD63" s="37" t="s">
        <v>35</v>
      </c>
      <c r="AE63" s="3">
        <v>44975.55741898148</v>
      </c>
      <c r="AF63" s="6">
        <v>44990.981249999997</v>
      </c>
      <c r="AG63" s="7">
        <v>44990.981249999997</v>
      </c>
      <c r="AH63" s="36" t="s">
        <v>584</v>
      </c>
    </row>
    <row r="64" spans="1:34" x14ac:dyDescent="0.25">
      <c r="A64" s="36" t="s">
        <v>36</v>
      </c>
      <c r="B64" s="36" t="s">
        <v>64</v>
      </c>
      <c r="C64" s="37" t="s">
        <v>585</v>
      </c>
      <c r="D64" s="3">
        <v>44977.550949074073</v>
      </c>
      <c r="E64" s="36" t="s">
        <v>37</v>
      </c>
      <c r="F64" s="37" t="s">
        <v>586</v>
      </c>
      <c r="G64" s="36" t="s">
        <v>587</v>
      </c>
      <c r="H64" s="36" t="s">
        <v>588</v>
      </c>
      <c r="I64" s="36" t="s">
        <v>589</v>
      </c>
      <c r="J64" s="36" t="s">
        <v>590</v>
      </c>
      <c r="K64" s="37" t="s">
        <v>591</v>
      </c>
      <c r="L64" s="36" t="s">
        <v>592</v>
      </c>
      <c r="M64" s="36" t="s">
        <v>154</v>
      </c>
      <c r="N64" s="37" t="s">
        <v>593</v>
      </c>
      <c r="O64" s="36" t="s">
        <v>105</v>
      </c>
      <c r="P64" s="5"/>
      <c r="Q64" s="36" t="s">
        <v>594</v>
      </c>
      <c r="R64" s="36" t="s">
        <v>62</v>
      </c>
      <c r="S64" s="36" t="s">
        <v>594</v>
      </c>
      <c r="T64" s="36" t="s">
        <v>595</v>
      </c>
      <c r="U64" s="37" t="s">
        <v>51</v>
      </c>
      <c r="V64" s="36" t="s">
        <v>37</v>
      </c>
      <c r="W64" s="36"/>
      <c r="X64" s="36"/>
      <c r="Y64" s="36"/>
      <c r="Z64" s="37"/>
      <c r="AA64" s="36"/>
      <c r="AB64" s="37" t="s">
        <v>35</v>
      </c>
      <c r="AC64" s="3">
        <v>44977.55096064815</v>
      </c>
      <c r="AD64" s="37" t="s">
        <v>35</v>
      </c>
      <c r="AE64" s="3">
        <v>44977.55096064815</v>
      </c>
      <c r="AF64" s="6">
        <v>44964.37222222222</v>
      </c>
      <c r="AG64" s="7">
        <v>44964.37222222222</v>
      </c>
      <c r="AH64" s="36" t="s">
        <v>596</v>
      </c>
    </row>
    <row r="65" spans="1:34" x14ac:dyDescent="0.25">
      <c r="A65" s="36" t="s">
        <v>36</v>
      </c>
      <c r="B65" s="36" t="s">
        <v>64</v>
      </c>
      <c r="C65" s="37" t="s">
        <v>597</v>
      </c>
      <c r="D65" s="3">
        <v>44980.48914351852</v>
      </c>
      <c r="E65" s="36" t="s">
        <v>37</v>
      </c>
      <c r="F65" s="37" t="s">
        <v>598</v>
      </c>
      <c r="G65" s="36" t="s">
        <v>599</v>
      </c>
      <c r="H65" s="36" t="s">
        <v>600</v>
      </c>
      <c r="I65" s="36" t="s">
        <v>601</v>
      </c>
      <c r="J65" s="36" t="s">
        <v>602</v>
      </c>
      <c r="K65" s="37" t="s">
        <v>603</v>
      </c>
      <c r="L65" s="36" t="s">
        <v>604</v>
      </c>
      <c r="M65" s="36" t="s">
        <v>45</v>
      </c>
      <c r="N65" s="37"/>
      <c r="O65" s="36" t="s">
        <v>46</v>
      </c>
      <c r="P65" s="5"/>
      <c r="Q65" s="36" t="s">
        <v>605</v>
      </c>
      <c r="R65" s="36" t="s">
        <v>62</v>
      </c>
      <c r="S65" s="36" t="s">
        <v>605</v>
      </c>
      <c r="T65" s="36" t="s">
        <v>605</v>
      </c>
      <c r="U65" s="37" t="s">
        <v>51</v>
      </c>
      <c r="V65" s="36" t="s">
        <v>37</v>
      </c>
      <c r="W65" s="36"/>
      <c r="X65" s="36"/>
      <c r="Y65" s="36"/>
      <c r="Z65" s="37"/>
      <c r="AA65" s="36"/>
      <c r="AB65" s="37" t="s">
        <v>35</v>
      </c>
      <c r="AC65" s="3">
        <v>44980.489166666666</v>
      </c>
      <c r="AD65" s="37" t="s">
        <v>35</v>
      </c>
      <c r="AE65" s="3">
        <v>44980.489155092589</v>
      </c>
      <c r="AF65" s="6">
        <v>44995.387499999997</v>
      </c>
      <c r="AG65" s="7">
        <v>44995.387499999997</v>
      </c>
      <c r="AH65" s="36" t="s">
        <v>606</v>
      </c>
    </row>
    <row r="66" spans="1:34" x14ac:dyDescent="0.25">
      <c r="A66" s="36" t="s">
        <v>36</v>
      </c>
      <c r="B66" s="36" t="s">
        <v>53</v>
      </c>
      <c r="C66" s="37" t="s">
        <v>607</v>
      </c>
      <c r="D66" s="3">
        <v>44984.575613425928</v>
      </c>
      <c r="E66" s="36" t="s">
        <v>37</v>
      </c>
      <c r="F66" s="37" t="s">
        <v>608</v>
      </c>
      <c r="G66" s="36" t="s">
        <v>609</v>
      </c>
      <c r="H66" s="36" t="s">
        <v>610</v>
      </c>
      <c r="I66" s="36" t="s">
        <v>611</v>
      </c>
      <c r="J66" s="36" t="s">
        <v>612</v>
      </c>
      <c r="K66" s="37" t="s">
        <v>613</v>
      </c>
      <c r="L66" s="36" t="s">
        <v>614</v>
      </c>
      <c r="M66" s="36" t="s">
        <v>154</v>
      </c>
      <c r="N66" s="37" t="s">
        <v>615</v>
      </c>
      <c r="O66" s="36" t="s">
        <v>46</v>
      </c>
      <c r="P66" s="5"/>
      <c r="Q66" s="36" t="s">
        <v>616</v>
      </c>
      <c r="R66" s="36" t="s">
        <v>48</v>
      </c>
      <c r="S66" s="36" t="s">
        <v>616</v>
      </c>
      <c r="T66" s="36" t="s">
        <v>617</v>
      </c>
      <c r="U66" s="37" t="s">
        <v>51</v>
      </c>
      <c r="V66" s="36" t="s">
        <v>37</v>
      </c>
      <c r="W66" s="36"/>
      <c r="X66" s="36"/>
      <c r="Y66" s="36"/>
      <c r="Z66" s="37"/>
      <c r="AA66" s="36"/>
      <c r="AB66" s="37" t="s">
        <v>35</v>
      </c>
      <c r="AC66" s="3">
        <v>44984.575624999998</v>
      </c>
      <c r="AD66" s="37" t="s">
        <v>35</v>
      </c>
      <c r="AE66" s="3">
        <v>44984.575624999998</v>
      </c>
      <c r="AF66" s="6">
        <v>44999.508333333331</v>
      </c>
      <c r="AG66" s="7">
        <v>44999.508333333331</v>
      </c>
      <c r="AH66" s="36" t="s">
        <v>386</v>
      </c>
    </row>
    <row r="67" spans="1:34" x14ac:dyDescent="0.25">
      <c r="A67" s="36" t="s">
        <v>36</v>
      </c>
      <c r="B67" s="36" t="s">
        <v>306</v>
      </c>
      <c r="C67" s="37" t="s">
        <v>618</v>
      </c>
      <c r="D67" s="3">
        <v>44986.467488425929</v>
      </c>
      <c r="E67" s="36" t="s">
        <v>37</v>
      </c>
      <c r="F67" s="37" t="s">
        <v>619</v>
      </c>
      <c r="G67" s="36" t="s">
        <v>620</v>
      </c>
      <c r="H67" s="36" t="s">
        <v>391</v>
      </c>
      <c r="I67" s="36" t="s">
        <v>621</v>
      </c>
      <c r="J67" s="36" t="s">
        <v>622</v>
      </c>
      <c r="K67" s="37" t="s">
        <v>623</v>
      </c>
      <c r="L67" s="36" t="s">
        <v>624</v>
      </c>
      <c r="M67" s="36" t="s">
        <v>154</v>
      </c>
      <c r="N67" s="37" t="s">
        <v>625</v>
      </c>
      <c r="O67" s="36" t="s">
        <v>211</v>
      </c>
      <c r="P67" s="5"/>
      <c r="Q67" s="36" t="s">
        <v>626</v>
      </c>
      <c r="R67" s="36" t="s">
        <v>48</v>
      </c>
      <c r="S67" s="36" t="s">
        <v>627</v>
      </c>
      <c r="T67" s="36" t="s">
        <v>628</v>
      </c>
      <c r="U67" s="37" t="s">
        <v>51</v>
      </c>
      <c r="V67" s="36" t="s">
        <v>37</v>
      </c>
      <c r="W67" s="36"/>
      <c r="X67" s="36"/>
      <c r="Y67" s="36"/>
      <c r="Z67" s="37"/>
      <c r="AA67" s="36"/>
      <c r="AB67" s="37" t="s">
        <v>35</v>
      </c>
      <c r="AC67" s="3">
        <v>44986.467499999999</v>
      </c>
      <c r="AD67" s="37" t="s">
        <v>35</v>
      </c>
      <c r="AE67" s="3">
        <v>44986.467499999999</v>
      </c>
      <c r="AF67" s="6">
        <v>45000.520833333336</v>
      </c>
      <c r="AG67" s="7">
        <v>45000.520833333336</v>
      </c>
      <c r="AH67" s="36" t="s">
        <v>629</v>
      </c>
    </row>
    <row r="68" spans="1:34" x14ac:dyDescent="0.25">
      <c r="A68" s="36" t="s">
        <v>36</v>
      </c>
      <c r="B68" s="36" t="s">
        <v>159</v>
      </c>
      <c r="C68" s="37" t="s">
        <v>630</v>
      </c>
      <c r="D68" s="3">
        <v>44986.714467592596</v>
      </c>
      <c r="E68" s="36" t="s">
        <v>37</v>
      </c>
      <c r="F68" s="37" t="s">
        <v>631</v>
      </c>
      <c r="G68" s="36" t="s">
        <v>632</v>
      </c>
      <c r="H68" s="36" t="s">
        <v>633</v>
      </c>
      <c r="I68" s="36" t="s">
        <v>634</v>
      </c>
      <c r="J68" s="36" t="s">
        <v>635</v>
      </c>
      <c r="K68" s="37" t="s">
        <v>636</v>
      </c>
      <c r="L68" s="36" t="s">
        <v>637</v>
      </c>
      <c r="M68" s="36" t="s">
        <v>45</v>
      </c>
      <c r="N68" s="37" t="s">
        <v>638</v>
      </c>
      <c r="O68" s="36" t="s">
        <v>211</v>
      </c>
      <c r="P68" s="5">
        <v>350</v>
      </c>
      <c r="Q68" s="36" t="s">
        <v>639</v>
      </c>
      <c r="R68" s="36" t="s">
        <v>62</v>
      </c>
      <c r="S68" s="36" t="s">
        <v>639</v>
      </c>
      <c r="T68" s="36" t="s">
        <v>640</v>
      </c>
      <c r="U68" s="37" t="s">
        <v>51</v>
      </c>
      <c r="V68" s="36" t="s">
        <v>37</v>
      </c>
      <c r="W68" s="36"/>
      <c r="X68" s="36"/>
      <c r="Y68" s="36"/>
      <c r="Z68" s="37"/>
      <c r="AA68" s="36"/>
      <c r="AB68" s="37" t="s">
        <v>35</v>
      </c>
      <c r="AC68" s="3">
        <v>44986.714479166665</v>
      </c>
      <c r="AD68" s="37" t="s">
        <v>35</v>
      </c>
      <c r="AE68" s="3">
        <v>44986.714479166665</v>
      </c>
      <c r="AF68" s="6">
        <v>45007.407638888886</v>
      </c>
      <c r="AG68" s="7">
        <v>45007.407638888886</v>
      </c>
      <c r="AH68" s="36" t="s">
        <v>641</v>
      </c>
    </row>
    <row r="69" spans="1:34" x14ac:dyDescent="0.25">
      <c r="A69" s="36" t="s">
        <v>36</v>
      </c>
      <c r="B69" s="36" t="s">
        <v>159</v>
      </c>
      <c r="C69" s="37" t="s">
        <v>642</v>
      </c>
      <c r="D69" s="3">
        <v>44986.753310185188</v>
      </c>
      <c r="E69" s="36" t="s">
        <v>37</v>
      </c>
      <c r="F69" s="37" t="s">
        <v>631</v>
      </c>
      <c r="G69" s="36" t="s">
        <v>632</v>
      </c>
      <c r="H69" s="36" t="s">
        <v>633</v>
      </c>
      <c r="I69" s="36" t="s">
        <v>634</v>
      </c>
      <c r="J69" s="36" t="s">
        <v>635</v>
      </c>
      <c r="K69" s="37" t="s">
        <v>636</v>
      </c>
      <c r="L69" s="36" t="s">
        <v>637</v>
      </c>
      <c r="M69" s="36" t="s">
        <v>45</v>
      </c>
      <c r="N69" s="37" t="s">
        <v>638</v>
      </c>
      <c r="O69" s="36" t="s">
        <v>70</v>
      </c>
      <c r="P69" s="5"/>
      <c r="Q69" s="36" t="s">
        <v>639</v>
      </c>
      <c r="R69" s="36" t="s">
        <v>62</v>
      </c>
      <c r="S69" s="36" t="s">
        <v>639</v>
      </c>
      <c r="T69" s="36" t="s">
        <v>640</v>
      </c>
      <c r="U69" s="37" t="s">
        <v>51</v>
      </c>
      <c r="V69" s="36" t="s">
        <v>37</v>
      </c>
      <c r="W69" s="36"/>
      <c r="X69" s="36"/>
      <c r="Y69" s="36"/>
      <c r="Z69" s="37"/>
      <c r="AA69" s="36"/>
      <c r="AB69" s="37" t="s">
        <v>35</v>
      </c>
      <c r="AC69" s="3">
        <v>44986.753333333334</v>
      </c>
      <c r="AD69" s="37" t="s">
        <v>35</v>
      </c>
      <c r="AE69" s="3">
        <v>44986.753321759257</v>
      </c>
      <c r="AF69" s="6">
        <v>45007.407638888886</v>
      </c>
      <c r="AG69" s="7">
        <v>45007.407638888886</v>
      </c>
      <c r="AH69" s="36" t="s">
        <v>641</v>
      </c>
    </row>
    <row r="70" spans="1:34" x14ac:dyDescent="0.25">
      <c r="A70" s="36" t="s">
        <v>36</v>
      </c>
      <c r="B70" s="36" t="s">
        <v>64</v>
      </c>
      <c r="C70" s="37" t="s">
        <v>643</v>
      </c>
      <c r="D70" s="3">
        <v>44993.532280092593</v>
      </c>
      <c r="E70" s="36" t="s">
        <v>37</v>
      </c>
      <c r="F70" s="37" t="s">
        <v>644</v>
      </c>
      <c r="G70" s="36" t="s">
        <v>645</v>
      </c>
      <c r="H70" s="36" t="s">
        <v>646</v>
      </c>
      <c r="I70" s="36" t="s">
        <v>647</v>
      </c>
      <c r="J70" s="36" t="s">
        <v>648</v>
      </c>
      <c r="K70" s="37"/>
      <c r="L70" s="36" t="s">
        <v>649</v>
      </c>
      <c r="M70" s="36" t="s">
        <v>45</v>
      </c>
      <c r="N70" s="37"/>
      <c r="O70" s="36" t="s">
        <v>105</v>
      </c>
      <c r="P70" s="5">
        <v>340</v>
      </c>
      <c r="Q70" s="36" t="s">
        <v>650</v>
      </c>
      <c r="R70" s="36" t="s">
        <v>62</v>
      </c>
      <c r="S70" s="36" t="s">
        <v>651</v>
      </c>
      <c r="T70" s="36" t="s">
        <v>652</v>
      </c>
      <c r="U70" s="37" t="s">
        <v>51</v>
      </c>
      <c r="V70" s="36" t="s">
        <v>37</v>
      </c>
      <c r="W70" s="36"/>
      <c r="X70" s="36"/>
      <c r="Y70" s="36"/>
      <c r="Z70" s="37"/>
      <c r="AA70" s="36"/>
      <c r="AB70" s="37" t="s">
        <v>35</v>
      </c>
      <c r="AC70" s="3">
        <v>44993.532326388886</v>
      </c>
      <c r="AD70" s="37" t="s">
        <v>35</v>
      </c>
      <c r="AE70" s="3">
        <v>44993.53230324074</v>
      </c>
      <c r="AF70" s="6">
        <v>45012.551388888889</v>
      </c>
      <c r="AG70" s="7">
        <v>45012.551388888889</v>
      </c>
      <c r="AH70" s="36" t="s">
        <v>653</v>
      </c>
    </row>
    <row r="71" spans="1:34" x14ac:dyDescent="0.25">
      <c r="A71" s="36" t="s">
        <v>36</v>
      </c>
      <c r="B71" s="36" t="s">
        <v>64</v>
      </c>
      <c r="C71" s="37" t="s">
        <v>654</v>
      </c>
      <c r="D71" s="3">
        <v>44995.710949074077</v>
      </c>
      <c r="E71" s="36" t="s">
        <v>37</v>
      </c>
      <c r="F71" s="37" t="s">
        <v>655</v>
      </c>
      <c r="G71" s="36" t="s">
        <v>552</v>
      </c>
      <c r="H71" s="36" t="s">
        <v>656</v>
      </c>
      <c r="I71" s="36" t="s">
        <v>657</v>
      </c>
      <c r="J71" s="36" t="s">
        <v>658</v>
      </c>
      <c r="K71" s="37" t="s">
        <v>659</v>
      </c>
      <c r="L71" s="36" t="s">
        <v>660</v>
      </c>
      <c r="M71" s="36" t="s">
        <v>154</v>
      </c>
      <c r="N71" s="37" t="s">
        <v>661</v>
      </c>
      <c r="O71" s="36" t="s">
        <v>105</v>
      </c>
      <c r="P71" s="5"/>
      <c r="Q71" s="36" t="s">
        <v>662</v>
      </c>
      <c r="R71" s="36" t="s">
        <v>48</v>
      </c>
      <c r="S71" s="36" t="s">
        <v>663</v>
      </c>
      <c r="T71" s="36" t="s">
        <v>664</v>
      </c>
      <c r="U71" s="37" t="s">
        <v>51</v>
      </c>
      <c r="V71" s="36" t="s">
        <v>37</v>
      </c>
      <c r="W71" s="36"/>
      <c r="X71" s="36"/>
      <c r="Y71" s="36"/>
      <c r="Z71" s="37"/>
      <c r="AA71" s="36"/>
      <c r="AB71" s="37" t="s">
        <v>35</v>
      </c>
      <c r="AC71" s="3">
        <v>44995.710972222223</v>
      </c>
      <c r="AD71" s="37" t="s">
        <v>35</v>
      </c>
      <c r="AE71" s="3">
        <v>44995.710960648146</v>
      </c>
      <c r="AF71" s="6">
        <v>45012.56</v>
      </c>
      <c r="AG71" s="7">
        <v>45012.56</v>
      </c>
      <c r="AH71" s="36" t="s">
        <v>792</v>
      </c>
    </row>
    <row r="72" spans="1:34" x14ac:dyDescent="0.25">
      <c r="A72" s="36" t="s">
        <v>36</v>
      </c>
      <c r="B72" s="36" t="s">
        <v>64</v>
      </c>
      <c r="C72" s="37" t="s">
        <v>665</v>
      </c>
      <c r="D72" s="3">
        <v>45001.735775462963</v>
      </c>
      <c r="E72" s="36" t="s">
        <v>37</v>
      </c>
      <c r="F72" s="37" t="s">
        <v>666</v>
      </c>
      <c r="G72" s="36" t="s">
        <v>667</v>
      </c>
      <c r="H72" s="36" t="s">
        <v>668</v>
      </c>
      <c r="I72" s="36" t="s">
        <v>669</v>
      </c>
      <c r="J72" s="36" t="s">
        <v>670</v>
      </c>
      <c r="K72" s="37" t="s">
        <v>671</v>
      </c>
      <c r="L72" s="36" t="s">
        <v>672</v>
      </c>
      <c r="M72" s="36" t="s">
        <v>45</v>
      </c>
      <c r="N72" s="37" t="s">
        <v>673</v>
      </c>
      <c r="O72" s="36" t="s">
        <v>105</v>
      </c>
      <c r="P72" s="5"/>
      <c r="Q72" s="36" t="s">
        <v>674</v>
      </c>
      <c r="R72" s="36" t="s">
        <v>62</v>
      </c>
      <c r="S72" s="36" t="s">
        <v>675</v>
      </c>
      <c r="T72" s="36" t="s">
        <v>676</v>
      </c>
      <c r="U72" s="37" t="s">
        <v>51</v>
      </c>
      <c r="V72" s="36" t="s">
        <v>37</v>
      </c>
      <c r="W72" s="36"/>
      <c r="X72" s="36"/>
      <c r="Y72" s="36"/>
      <c r="Z72" s="37"/>
      <c r="AA72" s="36"/>
      <c r="AB72" s="37" t="s">
        <v>35</v>
      </c>
      <c r="AC72" s="3">
        <v>45001.735810185186</v>
      </c>
      <c r="AD72" s="37" t="s">
        <v>35</v>
      </c>
      <c r="AE72" s="3">
        <v>45001.735798611109</v>
      </c>
      <c r="AF72" s="6">
        <v>45019.41</v>
      </c>
      <c r="AG72" s="7">
        <v>45019.41</v>
      </c>
      <c r="AH72" s="36" t="s">
        <v>793</v>
      </c>
    </row>
    <row r="73" spans="1:34" x14ac:dyDescent="0.25">
      <c r="A73" s="36" t="s">
        <v>36</v>
      </c>
      <c r="B73" s="36" t="s">
        <v>64</v>
      </c>
      <c r="C73" s="37" t="s">
        <v>677</v>
      </c>
      <c r="D73" s="3">
        <v>45001.735798611109</v>
      </c>
      <c r="E73" s="36" t="s">
        <v>37</v>
      </c>
      <c r="F73" s="37" t="s">
        <v>666</v>
      </c>
      <c r="G73" s="36" t="s">
        <v>667</v>
      </c>
      <c r="H73" s="36" t="s">
        <v>668</v>
      </c>
      <c r="I73" s="36" t="s">
        <v>669</v>
      </c>
      <c r="J73" s="36" t="s">
        <v>670</v>
      </c>
      <c r="K73" s="37" t="s">
        <v>671</v>
      </c>
      <c r="L73" s="36" t="s">
        <v>672</v>
      </c>
      <c r="M73" s="36" t="s">
        <v>45</v>
      </c>
      <c r="N73" s="37" t="s">
        <v>673</v>
      </c>
      <c r="O73" s="36" t="s">
        <v>105</v>
      </c>
      <c r="P73" s="5"/>
      <c r="Q73" s="36" t="s">
        <v>674</v>
      </c>
      <c r="R73" s="36" t="s">
        <v>62</v>
      </c>
      <c r="S73" s="36" t="s">
        <v>675</v>
      </c>
      <c r="T73" s="36" t="s">
        <v>676</v>
      </c>
      <c r="U73" s="37" t="s">
        <v>51</v>
      </c>
      <c r="V73" s="36" t="s">
        <v>37</v>
      </c>
      <c r="W73" s="36"/>
      <c r="X73" s="36"/>
      <c r="Y73" s="36"/>
      <c r="Z73" s="37"/>
      <c r="AA73" s="36"/>
      <c r="AB73" s="37" t="s">
        <v>35</v>
      </c>
      <c r="AC73" s="3">
        <v>45001.735810185186</v>
      </c>
      <c r="AD73" s="37" t="s">
        <v>35</v>
      </c>
      <c r="AE73" s="3">
        <v>45001.735810185186</v>
      </c>
      <c r="AF73" s="6">
        <v>45019.41</v>
      </c>
      <c r="AG73" s="7">
        <v>45019.41</v>
      </c>
      <c r="AH73" s="36" t="s">
        <v>793</v>
      </c>
    </row>
    <row r="74" spans="1:34" x14ac:dyDescent="0.25">
      <c r="A74" s="36" t="s">
        <v>36</v>
      </c>
      <c r="B74" s="36" t="s">
        <v>64</v>
      </c>
      <c r="C74" s="37" t="s">
        <v>678</v>
      </c>
      <c r="D74" s="3">
        <v>45001.803182870368</v>
      </c>
      <c r="E74" s="36" t="s">
        <v>37</v>
      </c>
      <c r="F74" s="37" t="s">
        <v>666</v>
      </c>
      <c r="G74" s="36" t="s">
        <v>667</v>
      </c>
      <c r="H74" s="36" t="s">
        <v>668</v>
      </c>
      <c r="I74" s="36" t="s">
        <v>669</v>
      </c>
      <c r="J74" s="36" t="s">
        <v>670</v>
      </c>
      <c r="K74" s="37" t="s">
        <v>671</v>
      </c>
      <c r="L74" s="36" t="s">
        <v>672</v>
      </c>
      <c r="M74" s="36" t="s">
        <v>45</v>
      </c>
      <c r="N74" s="37" t="s">
        <v>673</v>
      </c>
      <c r="O74" s="36" t="s">
        <v>105</v>
      </c>
      <c r="P74" s="5"/>
      <c r="Q74" s="36" t="s">
        <v>674</v>
      </c>
      <c r="R74" s="36" t="s">
        <v>62</v>
      </c>
      <c r="S74" s="36" t="s">
        <v>675</v>
      </c>
      <c r="T74" s="36" t="s">
        <v>676</v>
      </c>
      <c r="U74" s="37" t="s">
        <v>51</v>
      </c>
      <c r="V74" s="36" t="s">
        <v>37</v>
      </c>
      <c r="W74" s="36"/>
      <c r="X74" s="36"/>
      <c r="Y74" s="36"/>
      <c r="Z74" s="37"/>
      <c r="AA74" s="36"/>
      <c r="AB74" s="37" t="s">
        <v>35</v>
      </c>
      <c r="AC74" s="3">
        <v>45001.803217592591</v>
      </c>
      <c r="AD74" s="37" t="s">
        <v>35</v>
      </c>
      <c r="AE74" s="3">
        <v>45001.803194444445</v>
      </c>
      <c r="AF74" s="6">
        <v>45019.41</v>
      </c>
      <c r="AG74" s="7">
        <v>45019.41</v>
      </c>
      <c r="AH74" s="36" t="s">
        <v>793</v>
      </c>
    </row>
    <row r="75" spans="1:34" x14ac:dyDescent="0.25">
      <c r="A75" s="36" t="s">
        <v>36</v>
      </c>
      <c r="B75" s="36" t="s">
        <v>64</v>
      </c>
      <c r="C75" s="37" t="s">
        <v>679</v>
      </c>
      <c r="D75" s="3">
        <v>45001.803206018521</v>
      </c>
      <c r="E75" s="36" t="s">
        <v>37</v>
      </c>
      <c r="F75" s="37" t="s">
        <v>666</v>
      </c>
      <c r="G75" s="36" t="s">
        <v>667</v>
      </c>
      <c r="H75" s="36" t="s">
        <v>668</v>
      </c>
      <c r="I75" s="36" t="s">
        <v>669</v>
      </c>
      <c r="J75" s="36" t="s">
        <v>670</v>
      </c>
      <c r="K75" s="37" t="s">
        <v>671</v>
      </c>
      <c r="L75" s="36" t="s">
        <v>672</v>
      </c>
      <c r="M75" s="36" t="s">
        <v>45</v>
      </c>
      <c r="N75" s="37" t="s">
        <v>673</v>
      </c>
      <c r="O75" s="36" t="s">
        <v>105</v>
      </c>
      <c r="P75" s="5"/>
      <c r="Q75" s="36" t="s">
        <v>674</v>
      </c>
      <c r="R75" s="36" t="s">
        <v>62</v>
      </c>
      <c r="S75" s="36" t="s">
        <v>675</v>
      </c>
      <c r="T75" s="36" t="s">
        <v>676</v>
      </c>
      <c r="U75" s="37" t="s">
        <v>51</v>
      </c>
      <c r="V75" s="36" t="s">
        <v>37</v>
      </c>
      <c r="W75" s="36"/>
      <c r="X75" s="36"/>
      <c r="Y75" s="36"/>
      <c r="Z75" s="37"/>
      <c r="AA75" s="36"/>
      <c r="AB75" s="37" t="s">
        <v>35</v>
      </c>
      <c r="AC75" s="3">
        <v>45001.803252314814</v>
      </c>
      <c r="AD75" s="37" t="s">
        <v>35</v>
      </c>
      <c r="AE75" s="3">
        <v>45001.803240740737</v>
      </c>
      <c r="AF75" s="6">
        <v>45019.41</v>
      </c>
      <c r="AG75" s="7">
        <v>45019.41</v>
      </c>
      <c r="AH75" s="36" t="s">
        <v>794</v>
      </c>
    </row>
    <row r="76" spans="1:34" x14ac:dyDescent="0.25">
      <c r="A76" s="36" t="s">
        <v>36</v>
      </c>
      <c r="B76" s="36" t="s">
        <v>64</v>
      </c>
      <c r="C76" s="37" t="s">
        <v>680</v>
      </c>
      <c r="D76" s="3">
        <v>45001.803240740737</v>
      </c>
      <c r="E76" s="36" t="s">
        <v>37</v>
      </c>
      <c r="F76" s="37" t="s">
        <v>666</v>
      </c>
      <c r="G76" s="36" t="s">
        <v>667</v>
      </c>
      <c r="H76" s="36" t="s">
        <v>668</v>
      </c>
      <c r="I76" s="36" t="s">
        <v>669</v>
      </c>
      <c r="J76" s="36" t="s">
        <v>670</v>
      </c>
      <c r="K76" s="37" t="s">
        <v>671</v>
      </c>
      <c r="L76" s="36" t="s">
        <v>672</v>
      </c>
      <c r="M76" s="36" t="s">
        <v>45</v>
      </c>
      <c r="N76" s="37" t="s">
        <v>673</v>
      </c>
      <c r="O76" s="36" t="s">
        <v>105</v>
      </c>
      <c r="P76" s="5"/>
      <c r="Q76" s="36" t="s">
        <v>674</v>
      </c>
      <c r="R76" s="36" t="s">
        <v>62</v>
      </c>
      <c r="S76" s="36" t="s">
        <v>675</v>
      </c>
      <c r="T76" s="36" t="s">
        <v>676</v>
      </c>
      <c r="U76" s="37" t="s">
        <v>51</v>
      </c>
      <c r="V76" s="36" t="s">
        <v>37</v>
      </c>
      <c r="W76" s="36"/>
      <c r="X76" s="36"/>
      <c r="Y76" s="36"/>
      <c r="Z76" s="37"/>
      <c r="AA76" s="36"/>
      <c r="AB76" s="37" t="s">
        <v>35</v>
      </c>
      <c r="AC76" s="3">
        <v>45001.803287037037</v>
      </c>
      <c r="AD76" s="37" t="s">
        <v>35</v>
      </c>
      <c r="AE76" s="3">
        <v>45001.803263888891</v>
      </c>
      <c r="AF76" s="6">
        <v>45019.41</v>
      </c>
      <c r="AG76" s="7">
        <v>45019.41</v>
      </c>
      <c r="AH76" s="36" t="s">
        <v>794</v>
      </c>
    </row>
    <row r="77" spans="1:34" x14ac:dyDescent="0.25">
      <c r="A77" s="36" t="s">
        <v>36</v>
      </c>
      <c r="B77" s="36" t="s">
        <v>64</v>
      </c>
      <c r="C77" s="37" t="s">
        <v>681</v>
      </c>
      <c r="D77" s="3">
        <v>45003.523553240739</v>
      </c>
      <c r="E77" s="36" t="s">
        <v>37</v>
      </c>
      <c r="F77" s="37" t="s">
        <v>682</v>
      </c>
      <c r="G77" s="36" t="s">
        <v>683</v>
      </c>
      <c r="H77" s="36" t="s">
        <v>684</v>
      </c>
      <c r="I77" s="36" t="s">
        <v>685</v>
      </c>
      <c r="J77" s="36" t="s">
        <v>686</v>
      </c>
      <c r="K77" s="37" t="s">
        <v>687</v>
      </c>
      <c r="L77" s="36"/>
      <c r="M77" s="36" t="s">
        <v>154</v>
      </c>
      <c r="N77" s="37"/>
      <c r="O77" s="36" t="s">
        <v>688</v>
      </c>
      <c r="P77" s="5"/>
      <c r="Q77" s="36" t="s">
        <v>689</v>
      </c>
      <c r="R77" s="36" t="s">
        <v>62</v>
      </c>
      <c r="S77" s="36" t="s">
        <v>690</v>
      </c>
      <c r="T77" s="36" t="s">
        <v>691</v>
      </c>
      <c r="U77" s="37" t="s">
        <v>51</v>
      </c>
      <c r="V77" s="36" t="s">
        <v>37</v>
      </c>
      <c r="W77" s="36"/>
      <c r="X77" s="36"/>
      <c r="Y77" s="36"/>
      <c r="Z77" s="37"/>
      <c r="AA77" s="36"/>
      <c r="AB77" s="37" t="s">
        <v>35</v>
      </c>
      <c r="AC77" s="3">
        <v>45003.523576388892</v>
      </c>
      <c r="AD77" s="37" t="s">
        <v>35</v>
      </c>
      <c r="AE77" s="3">
        <v>45003.523564814815</v>
      </c>
      <c r="AF77" s="6">
        <v>45026.387499999997</v>
      </c>
      <c r="AG77" s="7">
        <v>45026.387499999997</v>
      </c>
      <c r="AH77" s="36" t="s">
        <v>795</v>
      </c>
    </row>
    <row r="78" spans="1:34" x14ac:dyDescent="0.25">
      <c r="A78" s="36" t="s">
        <v>36</v>
      </c>
      <c r="B78" s="36" t="s">
        <v>306</v>
      </c>
      <c r="C78" s="37" t="s">
        <v>692</v>
      </c>
      <c r="D78" s="3">
        <v>45003.780150462961</v>
      </c>
      <c r="E78" s="36" t="s">
        <v>37</v>
      </c>
      <c r="F78" s="37" t="s">
        <v>693</v>
      </c>
      <c r="G78" s="36" t="s">
        <v>694</v>
      </c>
      <c r="H78" s="36" t="s">
        <v>695</v>
      </c>
      <c r="I78" s="36" t="s">
        <v>696</v>
      </c>
      <c r="J78" s="36" t="s">
        <v>697</v>
      </c>
      <c r="K78" s="37" t="s">
        <v>698</v>
      </c>
      <c r="L78" s="36" t="s">
        <v>699</v>
      </c>
      <c r="M78" s="36" t="s">
        <v>154</v>
      </c>
      <c r="N78" s="37"/>
      <c r="O78" s="36" t="s">
        <v>105</v>
      </c>
      <c r="P78" s="5"/>
      <c r="Q78" s="36" t="s">
        <v>700</v>
      </c>
      <c r="R78" s="36" t="s">
        <v>62</v>
      </c>
      <c r="S78" s="36" t="s">
        <v>701</v>
      </c>
      <c r="T78" s="36" t="s">
        <v>702</v>
      </c>
      <c r="U78" s="37" t="s">
        <v>51</v>
      </c>
      <c r="V78" s="36" t="s">
        <v>37</v>
      </c>
      <c r="W78" s="36"/>
      <c r="X78" s="36"/>
      <c r="Y78" s="36"/>
      <c r="Z78" s="37"/>
      <c r="AA78" s="36"/>
      <c r="AB78" s="37" t="s">
        <v>35</v>
      </c>
      <c r="AC78" s="3">
        <v>45003.780162037037</v>
      </c>
      <c r="AD78" s="37" t="s">
        <v>35</v>
      </c>
      <c r="AE78" s="3">
        <v>45003.780150462961</v>
      </c>
      <c r="AF78" s="6">
        <v>45026.387499999997</v>
      </c>
      <c r="AG78" s="7">
        <v>45026.387499999997</v>
      </c>
      <c r="AH78" s="36" t="s">
        <v>386</v>
      </c>
    </row>
    <row r="79" spans="1:34" x14ac:dyDescent="0.25">
      <c r="A79" s="36" t="s">
        <v>36</v>
      </c>
      <c r="B79" s="36" t="s">
        <v>64</v>
      </c>
      <c r="C79" s="37" t="s">
        <v>703</v>
      </c>
      <c r="D79" s="3">
        <v>45006.505347222221</v>
      </c>
      <c r="E79" s="36" t="s">
        <v>37</v>
      </c>
      <c r="F79" s="37" t="s">
        <v>704</v>
      </c>
      <c r="G79" s="36" t="s">
        <v>705</v>
      </c>
      <c r="H79" s="36" t="s">
        <v>706</v>
      </c>
      <c r="I79" s="36" t="s">
        <v>707</v>
      </c>
      <c r="J79" s="36" t="s">
        <v>708</v>
      </c>
      <c r="K79" s="37" t="s">
        <v>709</v>
      </c>
      <c r="L79" s="36" t="s">
        <v>710</v>
      </c>
      <c r="M79" s="36" t="s">
        <v>45</v>
      </c>
      <c r="N79" s="37"/>
      <c r="O79" s="36" t="s">
        <v>105</v>
      </c>
      <c r="P79" s="5"/>
      <c r="Q79" s="36" t="s">
        <v>711</v>
      </c>
      <c r="R79" s="36" t="s">
        <v>48</v>
      </c>
      <c r="S79" s="36" t="s">
        <v>712</v>
      </c>
      <c r="T79" s="36" t="s">
        <v>713</v>
      </c>
      <c r="U79" s="37" t="s">
        <v>51</v>
      </c>
      <c r="V79" s="36" t="s">
        <v>37</v>
      </c>
      <c r="W79" s="36"/>
      <c r="X79" s="36"/>
      <c r="Y79" s="36"/>
      <c r="Z79" s="37"/>
      <c r="AA79" s="36"/>
      <c r="AB79" s="37" t="s">
        <v>35</v>
      </c>
      <c r="AC79" s="3">
        <v>45006.505370370367</v>
      </c>
      <c r="AD79" s="37" t="s">
        <v>35</v>
      </c>
      <c r="AE79" s="3">
        <v>45006.505358796298</v>
      </c>
      <c r="AF79" s="6">
        <v>45026.432638888888</v>
      </c>
      <c r="AG79" s="7">
        <v>45026.432638888888</v>
      </c>
      <c r="AH79" s="36" t="s">
        <v>796</v>
      </c>
    </row>
    <row r="80" spans="1:34" x14ac:dyDescent="0.25">
      <c r="A80" s="36" t="s">
        <v>36</v>
      </c>
      <c r="B80" s="36" t="s">
        <v>83</v>
      </c>
      <c r="C80" s="37" t="s">
        <v>714</v>
      </c>
      <c r="D80" s="3">
        <v>45012.502939814818</v>
      </c>
      <c r="E80" s="36" t="s">
        <v>37</v>
      </c>
      <c r="F80" s="37" t="s">
        <v>715</v>
      </c>
      <c r="G80" s="36" t="s">
        <v>716</v>
      </c>
      <c r="H80" s="36" t="s">
        <v>717</v>
      </c>
      <c r="I80" s="36" t="s">
        <v>718</v>
      </c>
      <c r="J80" s="36" t="s">
        <v>719</v>
      </c>
      <c r="K80" s="37" t="s">
        <v>720</v>
      </c>
      <c r="L80" s="36" t="s">
        <v>721</v>
      </c>
      <c r="M80" s="36" t="s">
        <v>154</v>
      </c>
      <c r="N80" s="37"/>
      <c r="O80" s="36" t="s">
        <v>105</v>
      </c>
      <c r="P80" s="5"/>
      <c r="Q80" s="36" t="s">
        <v>722</v>
      </c>
      <c r="R80" s="36" t="s">
        <v>48</v>
      </c>
      <c r="S80" s="36" t="s">
        <v>722</v>
      </c>
      <c r="T80" s="36" t="s">
        <v>723</v>
      </c>
      <c r="U80" s="37" t="s">
        <v>51</v>
      </c>
      <c r="V80" s="36" t="s">
        <v>37</v>
      </c>
      <c r="W80" s="36"/>
      <c r="X80" s="36"/>
      <c r="Y80" s="36"/>
      <c r="Z80" s="37"/>
      <c r="AA80" s="36"/>
      <c r="AB80" s="37" t="s">
        <v>35</v>
      </c>
      <c r="AC80" s="3">
        <v>45012.502974537034</v>
      </c>
      <c r="AD80" s="37" t="s">
        <v>35</v>
      </c>
      <c r="AE80" s="3">
        <v>45012.502974537034</v>
      </c>
      <c r="AF80" s="6">
        <v>45033.460416666669</v>
      </c>
      <c r="AG80" s="7">
        <v>45033.460416666669</v>
      </c>
      <c r="AH80" s="36" t="s">
        <v>797</v>
      </c>
    </row>
    <row r="81" spans="1:34" x14ac:dyDescent="0.25">
      <c r="A81" s="36" t="s">
        <v>36</v>
      </c>
      <c r="B81" s="36" t="s">
        <v>64</v>
      </c>
      <c r="C81" s="37" t="s">
        <v>724</v>
      </c>
      <c r="D81" s="3">
        <v>45016.450983796298</v>
      </c>
      <c r="E81" s="36" t="s">
        <v>37</v>
      </c>
      <c r="F81" s="37" t="s">
        <v>725</v>
      </c>
      <c r="G81" s="36" t="s">
        <v>726</v>
      </c>
      <c r="H81" s="36" t="s">
        <v>727</v>
      </c>
      <c r="I81" s="36" t="s">
        <v>728</v>
      </c>
      <c r="J81" s="36" t="s">
        <v>729</v>
      </c>
      <c r="K81" s="37" t="s">
        <v>730</v>
      </c>
      <c r="L81" s="36"/>
      <c r="M81" s="36" t="s">
        <v>45</v>
      </c>
      <c r="N81" s="37"/>
      <c r="O81" s="36" t="s">
        <v>105</v>
      </c>
      <c r="P81" s="5"/>
      <c r="Q81" s="36" t="s">
        <v>731</v>
      </c>
      <c r="R81" s="36" t="s">
        <v>48</v>
      </c>
      <c r="S81" s="36" t="s">
        <v>732</v>
      </c>
      <c r="T81" s="36" t="s">
        <v>733</v>
      </c>
      <c r="U81" s="37" t="s">
        <v>51</v>
      </c>
      <c r="V81" s="36" t="s">
        <v>37</v>
      </c>
      <c r="W81" s="36"/>
      <c r="X81" s="36"/>
      <c r="Y81" s="36"/>
      <c r="Z81" s="37"/>
      <c r="AA81" s="36"/>
      <c r="AB81" s="37" t="s">
        <v>35</v>
      </c>
      <c r="AC81" s="3">
        <v>45016.451006944444</v>
      </c>
      <c r="AD81" s="37" t="s">
        <v>35</v>
      </c>
      <c r="AE81" s="3">
        <v>45016.450995370367</v>
      </c>
      <c r="AF81" s="6">
        <v>45035.390277777777</v>
      </c>
      <c r="AG81" s="7">
        <v>45035.390277777777</v>
      </c>
      <c r="AH81" s="36" t="s">
        <v>798</v>
      </c>
    </row>
    <row r="82" spans="1:34" x14ac:dyDescent="0.25">
      <c r="A82" s="36" t="s">
        <v>36</v>
      </c>
      <c r="B82" s="36" t="s">
        <v>64</v>
      </c>
      <c r="C82" s="37" t="s">
        <v>734</v>
      </c>
      <c r="D82" s="3">
        <v>45025.638136574074</v>
      </c>
      <c r="E82" s="36" t="s">
        <v>37</v>
      </c>
      <c r="F82" s="37" t="s">
        <v>735</v>
      </c>
      <c r="G82" s="36" t="s">
        <v>186</v>
      </c>
      <c r="H82" s="36" t="s">
        <v>736</v>
      </c>
      <c r="I82" s="36" t="s">
        <v>737</v>
      </c>
      <c r="J82" s="36" t="s">
        <v>738</v>
      </c>
      <c r="K82" s="37" t="s">
        <v>739</v>
      </c>
      <c r="L82" s="36" t="s">
        <v>740</v>
      </c>
      <c r="M82" s="36" t="s">
        <v>45</v>
      </c>
      <c r="N82" s="37" t="s">
        <v>741</v>
      </c>
      <c r="O82" s="36" t="s">
        <v>105</v>
      </c>
      <c r="P82" s="5">
        <v>1500</v>
      </c>
      <c r="Q82" s="36" t="s">
        <v>742</v>
      </c>
      <c r="R82" s="36" t="s">
        <v>48</v>
      </c>
      <c r="S82" s="36" t="s">
        <v>743</v>
      </c>
      <c r="T82" s="36" t="s">
        <v>744</v>
      </c>
      <c r="U82" s="37" t="s">
        <v>51</v>
      </c>
      <c r="V82" s="36" t="s">
        <v>37</v>
      </c>
      <c r="W82" s="36"/>
      <c r="X82" s="36"/>
      <c r="Y82" s="36"/>
      <c r="Z82" s="37"/>
      <c r="AA82" s="36"/>
      <c r="AB82" s="37" t="s">
        <v>35</v>
      </c>
      <c r="AC82" s="3">
        <v>45025.638159722221</v>
      </c>
      <c r="AD82" s="37" t="s">
        <v>35</v>
      </c>
      <c r="AE82" s="3">
        <v>45025.638148148151</v>
      </c>
      <c r="AF82" s="6">
        <v>45043.732638888891</v>
      </c>
      <c r="AG82" s="7">
        <v>45043.732638888891</v>
      </c>
      <c r="AH82" s="36" t="s">
        <v>799</v>
      </c>
    </row>
    <row r="83" spans="1:34" x14ac:dyDescent="0.25">
      <c r="A83" s="36" t="s">
        <v>36</v>
      </c>
      <c r="B83" s="36" t="s">
        <v>64</v>
      </c>
      <c r="C83" s="37" t="s">
        <v>745</v>
      </c>
      <c r="D83" s="3">
        <v>45038.573495370372</v>
      </c>
      <c r="E83" s="36" t="s">
        <v>37</v>
      </c>
      <c r="F83" s="37" t="s">
        <v>746</v>
      </c>
      <c r="G83" s="36" t="s">
        <v>113</v>
      </c>
      <c r="H83" s="36" t="s">
        <v>747</v>
      </c>
      <c r="I83" s="36" t="s">
        <v>748</v>
      </c>
      <c r="J83" s="36" t="s">
        <v>749</v>
      </c>
      <c r="K83" s="37" t="s">
        <v>750</v>
      </c>
      <c r="L83" s="36" t="s">
        <v>751</v>
      </c>
      <c r="M83" s="36" t="s">
        <v>45</v>
      </c>
      <c r="N83" s="37"/>
      <c r="O83" s="36" t="s">
        <v>105</v>
      </c>
      <c r="P83" s="5"/>
      <c r="Q83" s="36" t="s">
        <v>752</v>
      </c>
      <c r="R83" s="36" t="s">
        <v>62</v>
      </c>
      <c r="S83" s="36" t="s">
        <v>753</v>
      </c>
      <c r="T83" s="36" t="s">
        <v>754</v>
      </c>
      <c r="U83" s="37" t="s">
        <v>51</v>
      </c>
      <c r="V83" s="36" t="s">
        <v>37</v>
      </c>
      <c r="W83" s="36"/>
      <c r="X83" s="36"/>
      <c r="Y83" s="36"/>
      <c r="Z83" s="37"/>
      <c r="AA83" s="36"/>
      <c r="AB83" s="37" t="s">
        <v>35</v>
      </c>
      <c r="AC83" s="3">
        <v>45038.573518518519</v>
      </c>
      <c r="AD83" s="37" t="s">
        <v>35</v>
      </c>
      <c r="AE83" s="3">
        <v>45038.573518518519</v>
      </c>
      <c r="AF83" s="6">
        <v>45061.466666666667</v>
      </c>
      <c r="AG83" s="7">
        <v>45061.466666666667</v>
      </c>
      <c r="AH83" s="36" t="s">
        <v>800</v>
      </c>
    </row>
    <row r="84" spans="1:34" x14ac:dyDescent="0.25">
      <c r="A84" s="36" t="s">
        <v>36</v>
      </c>
      <c r="B84" s="36" t="s">
        <v>53</v>
      </c>
      <c r="C84" s="37" t="s">
        <v>755</v>
      </c>
      <c r="D84" s="3">
        <v>45040.681284722225</v>
      </c>
      <c r="E84" s="36" t="s">
        <v>37</v>
      </c>
      <c r="F84" s="37" t="s">
        <v>756</v>
      </c>
      <c r="G84" s="36" t="s">
        <v>757</v>
      </c>
      <c r="H84" s="36" t="s">
        <v>758</v>
      </c>
      <c r="I84" s="36" t="s">
        <v>759</v>
      </c>
      <c r="J84" s="36" t="s">
        <v>760</v>
      </c>
      <c r="K84" s="37" t="s">
        <v>761</v>
      </c>
      <c r="L84" s="36" t="s">
        <v>762</v>
      </c>
      <c r="M84" s="36" t="s">
        <v>45</v>
      </c>
      <c r="N84" s="37"/>
      <c r="O84" s="36" t="s">
        <v>105</v>
      </c>
      <c r="P84" s="5"/>
      <c r="Q84" s="36" t="s">
        <v>763</v>
      </c>
      <c r="R84" s="36" t="s">
        <v>48</v>
      </c>
      <c r="S84" s="36" t="s">
        <v>764</v>
      </c>
      <c r="T84" s="36" t="s">
        <v>765</v>
      </c>
      <c r="U84" s="37" t="s">
        <v>51</v>
      </c>
      <c r="V84" s="36" t="s">
        <v>37</v>
      </c>
      <c r="W84" s="36"/>
      <c r="X84" s="36"/>
      <c r="Y84" s="36"/>
      <c r="Z84" s="37"/>
      <c r="AA84" s="36"/>
      <c r="AB84" s="37" t="s">
        <v>35</v>
      </c>
      <c r="AC84" s="3">
        <v>45040.681296296294</v>
      </c>
      <c r="AD84" s="37" t="s">
        <v>35</v>
      </c>
      <c r="AE84" s="3">
        <v>45040.681296296294</v>
      </c>
      <c r="AF84" s="6">
        <v>45061.477083333331</v>
      </c>
      <c r="AG84" s="7">
        <v>45061.477083333331</v>
      </c>
      <c r="AH84" s="36" t="s">
        <v>801</v>
      </c>
    </row>
    <row r="85" spans="1:34" x14ac:dyDescent="0.25">
      <c r="A85" s="36" t="s">
        <v>36</v>
      </c>
      <c r="B85" s="36" t="s">
        <v>64</v>
      </c>
      <c r="C85" s="37" t="s">
        <v>766</v>
      </c>
      <c r="D85" s="3">
        <v>45044.434745370374</v>
      </c>
      <c r="E85" s="36" t="s">
        <v>37</v>
      </c>
      <c r="F85" s="37" t="s">
        <v>767</v>
      </c>
      <c r="G85" s="36" t="s">
        <v>768</v>
      </c>
      <c r="H85" s="36" t="s">
        <v>769</v>
      </c>
      <c r="I85" s="36" t="s">
        <v>770</v>
      </c>
      <c r="J85" s="36" t="s">
        <v>771</v>
      </c>
      <c r="K85" s="37" t="s">
        <v>772</v>
      </c>
      <c r="L85" s="36" t="s">
        <v>773</v>
      </c>
      <c r="M85" s="36" t="s">
        <v>45</v>
      </c>
      <c r="N85" s="37" t="s">
        <v>774</v>
      </c>
      <c r="O85" s="36" t="s">
        <v>211</v>
      </c>
      <c r="P85" s="5">
        <v>390</v>
      </c>
      <c r="Q85" s="36" t="s">
        <v>775</v>
      </c>
      <c r="R85" s="36" t="s">
        <v>48</v>
      </c>
      <c r="S85" s="36" t="s">
        <v>776</v>
      </c>
      <c r="T85" s="36" t="s">
        <v>777</v>
      </c>
      <c r="U85" s="37" t="s">
        <v>51</v>
      </c>
      <c r="V85" s="36" t="s">
        <v>37</v>
      </c>
      <c r="W85" s="36"/>
      <c r="X85" s="36"/>
      <c r="Y85" s="36"/>
      <c r="Z85" s="37"/>
      <c r="AA85" s="36"/>
      <c r="AB85" s="37" t="s">
        <v>35</v>
      </c>
      <c r="AC85" s="3">
        <v>45044.43476851852</v>
      </c>
      <c r="AD85" s="37" t="s">
        <v>35</v>
      </c>
      <c r="AE85" s="3">
        <v>45044.434756944444</v>
      </c>
      <c r="AF85" s="6">
        <v>45061.484027777777</v>
      </c>
      <c r="AG85" s="7">
        <v>45061.484027777777</v>
      </c>
      <c r="AH85" s="36" t="s">
        <v>802</v>
      </c>
    </row>
    <row r="86" spans="1:34" x14ac:dyDescent="0.25">
      <c r="A86" s="36" t="s">
        <v>36</v>
      </c>
      <c r="B86" s="36" t="s">
        <v>64</v>
      </c>
      <c r="C86" s="37" t="s">
        <v>778</v>
      </c>
      <c r="D86" s="3">
        <v>45046.723634259259</v>
      </c>
      <c r="E86" s="36" t="s">
        <v>37</v>
      </c>
      <c r="F86" s="37" t="s">
        <v>779</v>
      </c>
      <c r="G86" s="36" t="s">
        <v>780</v>
      </c>
      <c r="H86" s="36" t="s">
        <v>781</v>
      </c>
      <c r="I86" s="36" t="s">
        <v>782</v>
      </c>
      <c r="J86" s="36" t="s">
        <v>783</v>
      </c>
      <c r="K86" s="37"/>
      <c r="L86" s="36" t="s">
        <v>784</v>
      </c>
      <c r="M86" s="36" t="s">
        <v>45</v>
      </c>
      <c r="N86" s="37"/>
      <c r="O86" s="36" t="s">
        <v>46</v>
      </c>
      <c r="P86" s="5"/>
      <c r="Q86" s="36" t="s">
        <v>785</v>
      </c>
      <c r="R86" s="36" t="s">
        <v>48</v>
      </c>
      <c r="S86" s="36" t="s">
        <v>786</v>
      </c>
      <c r="T86" s="36" t="s">
        <v>787</v>
      </c>
      <c r="U86" s="37" t="s">
        <v>51</v>
      </c>
      <c r="V86" s="36" t="s">
        <v>37</v>
      </c>
      <c r="W86" s="36"/>
      <c r="X86" s="36"/>
      <c r="Y86" s="36"/>
      <c r="Z86" s="37"/>
      <c r="AA86" s="36"/>
      <c r="AB86" s="37" t="s">
        <v>35</v>
      </c>
      <c r="AC86" s="3">
        <v>45046.723645833335</v>
      </c>
      <c r="AD86" s="37" t="s">
        <v>35</v>
      </c>
      <c r="AE86" s="3">
        <v>45046.723645833335</v>
      </c>
      <c r="AF86" s="6">
        <v>45061.487500000003</v>
      </c>
      <c r="AG86" s="7">
        <v>45061.487500000003</v>
      </c>
      <c r="AH86" s="36" t="s">
        <v>803</v>
      </c>
    </row>
    <row r="87" spans="1:34" x14ac:dyDescent="0.25">
      <c r="A87" s="36" t="s">
        <v>36</v>
      </c>
      <c r="B87" s="36" t="s">
        <v>109</v>
      </c>
      <c r="C87" s="37" t="s">
        <v>804</v>
      </c>
      <c r="D87" s="3">
        <v>45053.592962962961</v>
      </c>
      <c r="E87" s="36" t="s">
        <v>37</v>
      </c>
      <c r="F87" s="37" t="s">
        <v>805</v>
      </c>
      <c r="G87" s="36" t="s">
        <v>806</v>
      </c>
      <c r="H87" s="36" t="s">
        <v>807</v>
      </c>
      <c r="I87" s="36" t="s">
        <v>808</v>
      </c>
      <c r="J87" s="36" t="s">
        <v>809</v>
      </c>
      <c r="K87" s="37" t="s">
        <v>810</v>
      </c>
      <c r="L87" s="36" t="s">
        <v>811</v>
      </c>
      <c r="M87" s="36" t="s">
        <v>154</v>
      </c>
      <c r="N87" s="37"/>
      <c r="O87" s="36" t="s">
        <v>46</v>
      </c>
      <c r="P87" s="5"/>
      <c r="Q87" s="36" t="s">
        <v>812</v>
      </c>
      <c r="R87" s="36" t="s">
        <v>48</v>
      </c>
      <c r="S87" s="36" t="s">
        <v>813</v>
      </c>
      <c r="T87" s="36" t="s">
        <v>814</v>
      </c>
      <c r="U87" s="37" t="s">
        <v>51</v>
      </c>
      <c r="V87" s="36" t="s">
        <v>37</v>
      </c>
      <c r="W87" s="36"/>
      <c r="X87" s="36"/>
      <c r="Y87" s="36"/>
      <c r="Z87" s="37"/>
      <c r="AA87" s="36"/>
      <c r="AB87" s="37" t="s">
        <v>35</v>
      </c>
      <c r="AC87" s="3">
        <v>45053.592986111114</v>
      </c>
      <c r="AD87" s="37" t="s">
        <v>35</v>
      </c>
      <c r="AE87" s="3">
        <v>45053.592986111114</v>
      </c>
      <c r="AF87" s="6">
        <v>45061.492361111108</v>
      </c>
      <c r="AG87" s="7">
        <v>45061.492361111108</v>
      </c>
      <c r="AH87" s="36" t="s">
        <v>815</v>
      </c>
    </row>
    <row r="88" spans="1:34" x14ac:dyDescent="0.25">
      <c r="A88" s="36" t="s">
        <v>36</v>
      </c>
      <c r="B88" s="36" t="s">
        <v>64</v>
      </c>
      <c r="C88" s="37" t="s">
        <v>816</v>
      </c>
      <c r="D88" s="3">
        <v>45060.469884259262</v>
      </c>
      <c r="E88" s="36" t="s">
        <v>37</v>
      </c>
      <c r="F88" s="37" t="s">
        <v>817</v>
      </c>
      <c r="G88" s="36" t="s">
        <v>818</v>
      </c>
      <c r="H88" s="36" t="s">
        <v>819</v>
      </c>
      <c r="I88" s="36" t="s">
        <v>820</v>
      </c>
      <c r="J88" s="36" t="s">
        <v>821</v>
      </c>
      <c r="K88" s="37"/>
      <c r="L88" s="36" t="s">
        <v>822</v>
      </c>
      <c r="M88" s="36" t="s">
        <v>154</v>
      </c>
      <c r="N88" s="37"/>
      <c r="O88" s="36" t="s">
        <v>105</v>
      </c>
      <c r="P88" s="5">
        <v>200</v>
      </c>
      <c r="Q88" s="36" t="s">
        <v>823</v>
      </c>
      <c r="R88" s="36" t="s">
        <v>62</v>
      </c>
      <c r="S88" s="36" t="s">
        <v>823</v>
      </c>
      <c r="T88" s="36" t="s">
        <v>824</v>
      </c>
      <c r="U88" s="37" t="s">
        <v>51</v>
      </c>
      <c r="V88" s="36" t="s">
        <v>37</v>
      </c>
      <c r="W88" s="36"/>
      <c r="X88" s="36"/>
      <c r="Y88" s="36"/>
      <c r="Z88" s="37"/>
      <c r="AA88" s="36"/>
      <c r="AB88" s="37" t="s">
        <v>35</v>
      </c>
      <c r="AC88" s="3">
        <v>45060.469907407409</v>
      </c>
      <c r="AD88" s="37" t="s">
        <v>35</v>
      </c>
      <c r="AE88" s="3">
        <v>45060.469895833332</v>
      </c>
      <c r="AF88" s="6">
        <v>45079</v>
      </c>
      <c r="AG88" s="7">
        <v>45079</v>
      </c>
      <c r="AH88" s="36" t="s">
        <v>1298</v>
      </c>
    </row>
    <row r="89" spans="1:34" x14ac:dyDescent="0.25">
      <c r="A89" s="36" t="s">
        <v>36</v>
      </c>
      <c r="B89" s="36" t="s">
        <v>64</v>
      </c>
      <c r="C89" s="37" t="s">
        <v>825</v>
      </c>
      <c r="D89" s="3">
        <v>45060.475173611114</v>
      </c>
      <c r="E89" s="36" t="s">
        <v>37</v>
      </c>
      <c r="F89" s="37" t="s">
        <v>817</v>
      </c>
      <c r="G89" s="36" t="s">
        <v>818</v>
      </c>
      <c r="H89" s="36" t="s">
        <v>819</v>
      </c>
      <c r="I89" s="36" t="s">
        <v>820</v>
      </c>
      <c r="J89" s="36" t="s">
        <v>821</v>
      </c>
      <c r="K89" s="37"/>
      <c r="L89" s="36" t="s">
        <v>822</v>
      </c>
      <c r="M89" s="36" t="s">
        <v>154</v>
      </c>
      <c r="N89" s="37"/>
      <c r="O89" s="36" t="s">
        <v>105</v>
      </c>
      <c r="P89" s="5">
        <v>200</v>
      </c>
      <c r="Q89" s="36" t="s">
        <v>823</v>
      </c>
      <c r="R89" s="36" t="s">
        <v>62</v>
      </c>
      <c r="S89" s="36" t="s">
        <v>823</v>
      </c>
      <c r="T89" s="36" t="s">
        <v>824</v>
      </c>
      <c r="U89" s="37" t="s">
        <v>51</v>
      </c>
      <c r="V89" s="36" t="s">
        <v>37</v>
      </c>
      <c r="W89" s="36"/>
      <c r="X89" s="36"/>
      <c r="Y89" s="36"/>
      <c r="Z89" s="37"/>
      <c r="AA89" s="36"/>
      <c r="AB89" s="37" t="s">
        <v>35</v>
      </c>
      <c r="AC89" s="3">
        <v>45060.475185185183</v>
      </c>
      <c r="AD89" s="37" t="s">
        <v>35</v>
      </c>
      <c r="AE89" s="3">
        <v>45060.475185185183</v>
      </c>
      <c r="AF89" s="6">
        <v>45079</v>
      </c>
      <c r="AG89" s="7">
        <v>45079</v>
      </c>
      <c r="AH89" s="36" t="s">
        <v>1298</v>
      </c>
    </row>
    <row r="90" spans="1:34" x14ac:dyDescent="0.25">
      <c r="A90" s="36" t="s">
        <v>36</v>
      </c>
      <c r="B90" s="36" t="s">
        <v>64</v>
      </c>
      <c r="C90" s="37" t="s">
        <v>826</v>
      </c>
      <c r="D90" s="3">
        <v>45060.576956018522</v>
      </c>
      <c r="E90" s="36" t="s">
        <v>37</v>
      </c>
      <c r="F90" s="37" t="s">
        <v>827</v>
      </c>
      <c r="G90" s="36" t="s">
        <v>828</v>
      </c>
      <c r="H90" s="36" t="s">
        <v>829</v>
      </c>
      <c r="I90" s="36" t="s">
        <v>830</v>
      </c>
      <c r="J90" s="36" t="s">
        <v>831</v>
      </c>
      <c r="K90" s="37" t="s">
        <v>832</v>
      </c>
      <c r="L90" s="36" t="s">
        <v>833</v>
      </c>
      <c r="M90" s="36" t="s">
        <v>45</v>
      </c>
      <c r="N90" s="37" t="s">
        <v>834</v>
      </c>
      <c r="O90" s="36" t="s">
        <v>211</v>
      </c>
      <c r="P90" s="5"/>
      <c r="Q90" s="36" t="s">
        <v>835</v>
      </c>
      <c r="R90" s="36" t="s">
        <v>48</v>
      </c>
      <c r="S90" s="36" t="s">
        <v>836</v>
      </c>
      <c r="T90" s="36" t="s">
        <v>837</v>
      </c>
      <c r="U90" s="37" t="s">
        <v>51</v>
      </c>
      <c r="V90" s="36" t="s">
        <v>37</v>
      </c>
      <c r="W90" s="36"/>
      <c r="X90" s="36"/>
      <c r="Y90" s="36"/>
      <c r="Z90" s="37"/>
      <c r="AA90" s="36"/>
      <c r="AB90" s="37" t="s">
        <v>35</v>
      </c>
      <c r="AC90" s="3">
        <v>45060.576956018522</v>
      </c>
      <c r="AD90" s="37" t="s">
        <v>35</v>
      </c>
      <c r="AE90" s="3">
        <v>45060.576956018522</v>
      </c>
      <c r="AF90" s="6">
        <v>45079.51666666667</v>
      </c>
      <c r="AG90" s="7">
        <v>45079.51666666667</v>
      </c>
      <c r="AH90" s="36" t="s">
        <v>1299</v>
      </c>
    </row>
    <row r="91" spans="1:34" x14ac:dyDescent="0.25">
      <c r="A91" s="36" t="s">
        <v>36</v>
      </c>
      <c r="B91" s="36" t="s">
        <v>64</v>
      </c>
      <c r="C91" s="37" t="s">
        <v>838</v>
      </c>
      <c r="D91" s="3">
        <v>45061.449224537035</v>
      </c>
      <c r="E91" s="36" t="s">
        <v>37</v>
      </c>
      <c r="F91" s="37" t="s">
        <v>839</v>
      </c>
      <c r="G91" s="36" t="s">
        <v>840</v>
      </c>
      <c r="H91" s="36" t="s">
        <v>841</v>
      </c>
      <c r="I91" s="36" t="s">
        <v>842</v>
      </c>
      <c r="J91" s="36" t="s">
        <v>843</v>
      </c>
      <c r="K91" s="37" t="s">
        <v>844</v>
      </c>
      <c r="L91" s="36" t="s">
        <v>845</v>
      </c>
      <c r="M91" s="36" t="s">
        <v>45</v>
      </c>
      <c r="N91" s="37" t="s">
        <v>846</v>
      </c>
      <c r="O91" s="36" t="s">
        <v>46</v>
      </c>
      <c r="P91" s="5"/>
      <c r="Q91" s="36" t="s">
        <v>847</v>
      </c>
      <c r="R91" s="36" t="s">
        <v>48</v>
      </c>
      <c r="S91" s="36" t="s">
        <v>848</v>
      </c>
      <c r="T91" s="36" t="s">
        <v>837</v>
      </c>
      <c r="U91" s="37" t="s">
        <v>51</v>
      </c>
      <c r="V91" s="36" t="s">
        <v>37</v>
      </c>
      <c r="W91" s="36"/>
      <c r="X91" s="36"/>
      <c r="Y91" s="36"/>
      <c r="Z91" s="37"/>
      <c r="AA91" s="36"/>
      <c r="AB91" s="37" t="s">
        <v>35</v>
      </c>
      <c r="AC91" s="3">
        <v>45061.449236111112</v>
      </c>
      <c r="AD91" s="37" t="s">
        <v>35</v>
      </c>
      <c r="AE91" s="3">
        <v>45061.449224537035</v>
      </c>
      <c r="AF91" s="6">
        <v>45079.520833333336</v>
      </c>
      <c r="AG91" s="7">
        <v>45079.520833333336</v>
      </c>
      <c r="AH91" s="36" t="s">
        <v>1300</v>
      </c>
    </row>
    <row r="92" spans="1:34" x14ac:dyDescent="0.25">
      <c r="A92" s="36" t="s">
        <v>36</v>
      </c>
      <c r="B92" s="36" t="s">
        <v>64</v>
      </c>
      <c r="C92" s="37" t="s">
        <v>849</v>
      </c>
      <c r="D92" s="3">
        <v>45061.584062499998</v>
      </c>
      <c r="E92" s="36" t="s">
        <v>37</v>
      </c>
      <c r="F92" s="37" t="s">
        <v>850</v>
      </c>
      <c r="G92" s="36" t="s">
        <v>851</v>
      </c>
      <c r="H92" s="36" t="s">
        <v>852</v>
      </c>
      <c r="I92" s="36" t="s">
        <v>853</v>
      </c>
      <c r="J92" s="36" t="s">
        <v>854</v>
      </c>
      <c r="K92" s="37" t="s">
        <v>855</v>
      </c>
      <c r="L92" s="36" t="s">
        <v>856</v>
      </c>
      <c r="M92" s="36" t="s">
        <v>45</v>
      </c>
      <c r="N92" s="37" t="s">
        <v>857</v>
      </c>
      <c r="O92" s="36" t="s">
        <v>46</v>
      </c>
      <c r="P92" s="5">
        <v>1210</v>
      </c>
      <c r="Q92" s="36" t="s">
        <v>858</v>
      </c>
      <c r="R92" s="36" t="s">
        <v>62</v>
      </c>
      <c r="S92" s="36" t="s">
        <v>859</v>
      </c>
      <c r="T92" s="36" t="s">
        <v>860</v>
      </c>
      <c r="U92" s="37" t="s">
        <v>51</v>
      </c>
      <c r="V92" s="36" t="s">
        <v>37</v>
      </c>
      <c r="W92" s="36"/>
      <c r="X92" s="36"/>
      <c r="Y92" s="36"/>
      <c r="Z92" s="37"/>
      <c r="AA92" s="36"/>
      <c r="AB92" s="37" t="s">
        <v>35</v>
      </c>
      <c r="AC92" s="3">
        <v>45061.584108796298</v>
      </c>
      <c r="AD92" s="37" t="s">
        <v>35</v>
      </c>
      <c r="AE92" s="3">
        <v>45061.584085648145</v>
      </c>
      <c r="AF92" s="6">
        <v>45079.041666666664</v>
      </c>
      <c r="AG92" s="7">
        <v>45079.041666666664</v>
      </c>
      <c r="AH92" s="36" t="s">
        <v>386</v>
      </c>
    </row>
    <row r="93" spans="1:34" x14ac:dyDescent="0.25">
      <c r="A93" s="36" t="s">
        <v>36</v>
      </c>
      <c r="B93" s="36" t="s">
        <v>64</v>
      </c>
      <c r="C93" s="37" t="s">
        <v>863</v>
      </c>
      <c r="D93" s="3">
        <v>45067.406504629631</v>
      </c>
      <c r="E93" s="36" t="s">
        <v>37</v>
      </c>
      <c r="F93" s="37" t="s">
        <v>864</v>
      </c>
      <c r="G93" s="36" t="s">
        <v>865</v>
      </c>
      <c r="H93" s="36" t="s">
        <v>866</v>
      </c>
      <c r="I93" s="36" t="s">
        <v>867</v>
      </c>
      <c r="J93" s="36" t="s">
        <v>868</v>
      </c>
      <c r="K93" s="37" t="s">
        <v>869</v>
      </c>
      <c r="L93" s="36" t="s">
        <v>870</v>
      </c>
      <c r="M93" s="36" t="s">
        <v>45</v>
      </c>
      <c r="N93" s="37"/>
      <c r="O93" s="36" t="s">
        <v>46</v>
      </c>
      <c r="P93" s="5"/>
      <c r="Q93" s="36" t="s">
        <v>871</v>
      </c>
      <c r="R93" s="36" t="s">
        <v>62</v>
      </c>
      <c r="S93" s="36" t="s">
        <v>872</v>
      </c>
      <c r="T93" s="36" t="s">
        <v>873</v>
      </c>
      <c r="U93" s="37" t="s">
        <v>51</v>
      </c>
      <c r="V93" s="36" t="s">
        <v>37</v>
      </c>
      <c r="W93" s="36"/>
      <c r="X93" s="36"/>
      <c r="Y93" s="36"/>
      <c r="Z93" s="37"/>
      <c r="AA93" s="36"/>
      <c r="AB93" s="37" t="s">
        <v>35</v>
      </c>
      <c r="AC93" s="3">
        <v>45067.406527777777</v>
      </c>
      <c r="AD93" s="37" t="s">
        <v>35</v>
      </c>
      <c r="AE93" s="3">
        <v>45067.406527777777</v>
      </c>
      <c r="AF93" s="6">
        <v>45086.541666666664</v>
      </c>
      <c r="AG93" s="7">
        <v>45086.541666666664</v>
      </c>
      <c r="AH93" s="36" t="s">
        <v>1301</v>
      </c>
    </row>
    <row r="94" spans="1:34" x14ac:dyDescent="0.25">
      <c r="A94" s="36" t="s">
        <v>36</v>
      </c>
      <c r="B94" s="36" t="s">
        <v>83</v>
      </c>
      <c r="C94" s="37" t="s">
        <v>874</v>
      </c>
      <c r="D94" s="3">
        <v>45071.495682870373</v>
      </c>
      <c r="E94" s="36" t="s">
        <v>37</v>
      </c>
      <c r="F94" s="37" t="s">
        <v>875</v>
      </c>
      <c r="G94" s="36" t="s">
        <v>876</v>
      </c>
      <c r="H94" s="36" t="s">
        <v>877</v>
      </c>
      <c r="I94" s="36" t="s">
        <v>878</v>
      </c>
      <c r="J94" s="36" t="s">
        <v>879</v>
      </c>
      <c r="K94" s="37" t="s">
        <v>880</v>
      </c>
      <c r="L94" s="36" t="s">
        <v>881</v>
      </c>
      <c r="M94" s="36" t="s">
        <v>45</v>
      </c>
      <c r="N94" s="37" t="s">
        <v>882</v>
      </c>
      <c r="O94" s="36" t="s">
        <v>105</v>
      </c>
      <c r="P94" s="5"/>
      <c r="Q94" s="36" t="s">
        <v>883</v>
      </c>
      <c r="R94" s="36" t="s">
        <v>62</v>
      </c>
      <c r="S94" s="36" t="s">
        <v>884</v>
      </c>
      <c r="T94" s="36" t="s">
        <v>885</v>
      </c>
      <c r="U94" s="37" t="s">
        <v>51</v>
      </c>
      <c r="V94" s="36" t="s">
        <v>37</v>
      </c>
      <c r="W94" s="36"/>
      <c r="X94" s="36"/>
      <c r="Y94" s="36"/>
      <c r="Z94" s="37"/>
      <c r="AA94" s="36"/>
      <c r="AB94" s="37" t="s">
        <v>35</v>
      </c>
      <c r="AC94" s="3">
        <v>45071.495706018519</v>
      </c>
      <c r="AD94" s="37" t="s">
        <v>35</v>
      </c>
      <c r="AE94" s="3">
        <v>45071.495694444442</v>
      </c>
      <c r="AF94" s="6">
        <v>45086.541666666664</v>
      </c>
      <c r="AG94" s="7">
        <v>45086.541666666664</v>
      </c>
      <c r="AH94" s="36" t="s">
        <v>386</v>
      </c>
    </row>
    <row r="95" spans="1:34" x14ac:dyDescent="0.25">
      <c r="A95" s="36" t="s">
        <v>36</v>
      </c>
      <c r="B95" s="36" t="s">
        <v>64</v>
      </c>
      <c r="C95" s="37" t="s">
        <v>886</v>
      </c>
      <c r="D95" s="3">
        <v>45073.527962962966</v>
      </c>
      <c r="E95" s="36" t="s">
        <v>37</v>
      </c>
      <c r="F95" s="37" t="s">
        <v>887</v>
      </c>
      <c r="G95" s="36" t="s">
        <v>888</v>
      </c>
      <c r="H95" s="36" t="s">
        <v>889</v>
      </c>
      <c r="I95" s="36" t="s">
        <v>890</v>
      </c>
      <c r="J95" s="36" t="s">
        <v>891</v>
      </c>
      <c r="K95" s="37" t="s">
        <v>892</v>
      </c>
      <c r="L95" s="36" t="s">
        <v>893</v>
      </c>
      <c r="M95" s="36" t="s">
        <v>45</v>
      </c>
      <c r="N95" s="37" t="s">
        <v>894</v>
      </c>
      <c r="O95" s="36" t="s">
        <v>211</v>
      </c>
      <c r="P95" s="5"/>
      <c r="Q95" s="36" t="s">
        <v>895</v>
      </c>
      <c r="R95" s="36" t="s">
        <v>62</v>
      </c>
      <c r="S95" s="36" t="s">
        <v>896</v>
      </c>
      <c r="T95" s="36" t="s">
        <v>897</v>
      </c>
      <c r="U95" s="37" t="s">
        <v>51</v>
      </c>
      <c r="V95" s="36" t="s">
        <v>37</v>
      </c>
      <c r="W95" s="36"/>
      <c r="X95" s="36"/>
      <c r="Y95" s="36"/>
      <c r="Z95" s="37"/>
      <c r="AA95" s="36"/>
      <c r="AB95" s="37" t="s">
        <v>35</v>
      </c>
      <c r="AC95" s="3">
        <v>45073.527974537035</v>
      </c>
      <c r="AD95" s="37" t="s">
        <v>35</v>
      </c>
      <c r="AE95" s="3">
        <v>45073.527974537035</v>
      </c>
      <c r="AF95" s="6">
        <v>45086.541666666664</v>
      </c>
      <c r="AG95" s="7">
        <v>45086.541666666664</v>
      </c>
      <c r="AH95" s="36" t="s">
        <v>1302</v>
      </c>
    </row>
    <row r="96" spans="1:34" x14ac:dyDescent="0.25">
      <c r="A96" s="36" t="s">
        <v>36</v>
      </c>
      <c r="B96" s="36" t="s">
        <v>64</v>
      </c>
      <c r="C96" s="37" t="s">
        <v>898</v>
      </c>
      <c r="D96" s="3">
        <v>45074.434872685182</v>
      </c>
      <c r="E96" s="36" t="s">
        <v>37</v>
      </c>
      <c r="F96" s="37" t="s">
        <v>899</v>
      </c>
      <c r="G96" s="36" t="s">
        <v>900</v>
      </c>
      <c r="H96" s="36" t="s">
        <v>901</v>
      </c>
      <c r="I96" s="36" t="s">
        <v>902</v>
      </c>
      <c r="J96" s="36" t="s">
        <v>903</v>
      </c>
      <c r="K96" s="37" t="s">
        <v>904</v>
      </c>
      <c r="L96" s="36" t="s">
        <v>905</v>
      </c>
      <c r="M96" s="36" t="s">
        <v>45</v>
      </c>
      <c r="N96" s="37"/>
      <c r="O96" s="36" t="s">
        <v>46</v>
      </c>
      <c r="P96" s="5"/>
      <c r="Q96" s="36" t="s">
        <v>906</v>
      </c>
      <c r="R96" s="36" t="s">
        <v>62</v>
      </c>
      <c r="S96" s="36" t="s">
        <v>907</v>
      </c>
      <c r="T96" s="36" t="s">
        <v>908</v>
      </c>
      <c r="U96" s="37" t="s">
        <v>51</v>
      </c>
      <c r="V96" s="36" t="s">
        <v>37</v>
      </c>
      <c r="W96" s="36"/>
      <c r="X96" s="36"/>
      <c r="Y96" s="36"/>
      <c r="Z96" s="37"/>
      <c r="AA96" s="36"/>
      <c r="AB96" s="37" t="s">
        <v>35</v>
      </c>
      <c r="AC96" s="3">
        <v>45074.434884259259</v>
      </c>
      <c r="AD96" s="37" t="s">
        <v>35</v>
      </c>
      <c r="AE96" s="3">
        <v>45074.434884259259</v>
      </c>
      <c r="AF96" s="6">
        <v>45086.541666666664</v>
      </c>
      <c r="AG96" s="7">
        <v>45086.541666666664</v>
      </c>
      <c r="AH96" s="36" t="s">
        <v>1303</v>
      </c>
    </row>
    <row r="97" spans="1:34" x14ac:dyDescent="0.25">
      <c r="A97" s="36" t="s">
        <v>36</v>
      </c>
      <c r="B97" s="36" t="s">
        <v>64</v>
      </c>
      <c r="C97" s="37" t="s">
        <v>909</v>
      </c>
      <c r="D97" s="3">
        <v>45078.685011574074</v>
      </c>
      <c r="E97" s="36" t="s">
        <v>37</v>
      </c>
      <c r="F97" s="37" t="s">
        <v>910</v>
      </c>
      <c r="G97" s="36" t="s">
        <v>911</v>
      </c>
      <c r="H97" s="36" t="s">
        <v>912</v>
      </c>
      <c r="I97" s="36" t="s">
        <v>913</v>
      </c>
      <c r="J97" s="36" t="s">
        <v>914</v>
      </c>
      <c r="K97" s="37" t="s">
        <v>915</v>
      </c>
      <c r="L97" s="36" t="s">
        <v>916</v>
      </c>
      <c r="M97" s="36" t="s">
        <v>154</v>
      </c>
      <c r="N97" s="37"/>
      <c r="O97" s="36" t="s">
        <v>105</v>
      </c>
      <c r="P97" s="5"/>
      <c r="Q97" s="36" t="s">
        <v>917</v>
      </c>
      <c r="R97" s="36" t="s">
        <v>62</v>
      </c>
      <c r="S97" s="36" t="s">
        <v>918</v>
      </c>
      <c r="T97" s="36" t="s">
        <v>919</v>
      </c>
      <c r="U97" s="37" t="s">
        <v>51</v>
      </c>
      <c r="V97" s="36" t="s">
        <v>37</v>
      </c>
      <c r="W97" s="36"/>
      <c r="X97" s="36"/>
      <c r="Y97" s="36"/>
      <c r="Z97" s="37"/>
      <c r="AA97" s="36"/>
      <c r="AB97" s="37" t="s">
        <v>35</v>
      </c>
      <c r="AC97" s="3">
        <v>45078.685023148151</v>
      </c>
      <c r="AD97" s="37" t="s">
        <v>35</v>
      </c>
      <c r="AE97" s="3">
        <v>45078.685023148151</v>
      </c>
      <c r="AF97" s="6">
        <v>45087</v>
      </c>
      <c r="AG97" s="7">
        <v>45087</v>
      </c>
      <c r="AH97" s="36" t="s">
        <v>1304</v>
      </c>
    </row>
    <row r="98" spans="1:34" x14ac:dyDescent="0.25">
      <c r="A98" s="36" t="s">
        <v>36</v>
      </c>
      <c r="B98" s="36" t="s">
        <v>64</v>
      </c>
      <c r="C98" s="37" t="s">
        <v>920</v>
      </c>
      <c r="D98" s="3">
        <v>45082.529444444444</v>
      </c>
      <c r="E98" s="36" t="s">
        <v>37</v>
      </c>
      <c r="F98" s="37" t="s">
        <v>921</v>
      </c>
      <c r="G98" s="36" t="s">
        <v>124</v>
      </c>
      <c r="H98" s="36" t="s">
        <v>922</v>
      </c>
      <c r="I98" s="36" t="s">
        <v>923</v>
      </c>
      <c r="J98" s="36" t="s">
        <v>924</v>
      </c>
      <c r="K98" s="37" t="s">
        <v>925</v>
      </c>
      <c r="L98" s="36" t="s">
        <v>926</v>
      </c>
      <c r="M98" s="36" t="s">
        <v>45</v>
      </c>
      <c r="N98" s="37" t="s">
        <v>927</v>
      </c>
      <c r="O98" s="36" t="s">
        <v>105</v>
      </c>
      <c r="P98" s="5"/>
      <c r="Q98" s="36" t="s">
        <v>928</v>
      </c>
      <c r="R98" s="36" t="s">
        <v>62</v>
      </c>
      <c r="S98" s="36" t="s">
        <v>929</v>
      </c>
      <c r="T98" s="36" t="s">
        <v>930</v>
      </c>
      <c r="U98" s="37" t="s">
        <v>51</v>
      </c>
      <c r="V98" s="36" t="s">
        <v>37</v>
      </c>
      <c r="W98" s="36"/>
      <c r="X98" s="36"/>
      <c r="Y98" s="36"/>
      <c r="Z98" s="37"/>
      <c r="AA98" s="36"/>
      <c r="AB98" s="37" t="s">
        <v>35</v>
      </c>
      <c r="AC98" s="3">
        <v>45082.529456018521</v>
      </c>
      <c r="AD98" s="37" t="s">
        <v>35</v>
      </c>
      <c r="AE98" s="3">
        <v>45082.529456018521</v>
      </c>
      <c r="AF98" s="6">
        <v>45087</v>
      </c>
      <c r="AG98" s="7">
        <v>45087</v>
      </c>
      <c r="AH98" s="36" t="s">
        <v>1305</v>
      </c>
    </row>
    <row r="99" spans="1:34" x14ac:dyDescent="0.25">
      <c r="A99" s="36" t="s">
        <v>36</v>
      </c>
      <c r="B99" s="36" t="s">
        <v>64</v>
      </c>
      <c r="C99" s="37" t="s">
        <v>931</v>
      </c>
      <c r="D99" s="3">
        <v>45082.534004629626</v>
      </c>
      <c r="E99" s="36" t="s">
        <v>37</v>
      </c>
      <c r="F99" s="37" t="s">
        <v>921</v>
      </c>
      <c r="G99" s="36" t="s">
        <v>124</v>
      </c>
      <c r="H99" s="36" t="s">
        <v>922</v>
      </c>
      <c r="I99" s="36" t="s">
        <v>923</v>
      </c>
      <c r="J99" s="36" t="s">
        <v>924</v>
      </c>
      <c r="K99" s="37" t="s">
        <v>925</v>
      </c>
      <c r="L99" s="36" t="s">
        <v>926</v>
      </c>
      <c r="M99" s="36" t="s">
        <v>45</v>
      </c>
      <c r="N99" s="37" t="s">
        <v>927</v>
      </c>
      <c r="O99" s="36" t="s">
        <v>105</v>
      </c>
      <c r="P99" s="5"/>
      <c r="Q99" s="36" t="s">
        <v>932</v>
      </c>
      <c r="R99" s="36" t="s">
        <v>62</v>
      </c>
      <c r="S99" s="36" t="s">
        <v>929</v>
      </c>
      <c r="T99" s="36" t="s">
        <v>933</v>
      </c>
      <c r="U99" s="37" t="s">
        <v>51</v>
      </c>
      <c r="V99" s="36" t="s">
        <v>37</v>
      </c>
      <c r="W99" s="36"/>
      <c r="X99" s="36"/>
      <c r="Y99" s="36"/>
      <c r="Z99" s="37"/>
      <c r="AA99" s="36"/>
      <c r="AB99" s="37" t="s">
        <v>35</v>
      </c>
      <c r="AC99" s="3">
        <v>45082.534016203703</v>
      </c>
      <c r="AD99" s="37" t="s">
        <v>35</v>
      </c>
      <c r="AE99" s="3">
        <v>45082.534016203703</v>
      </c>
      <c r="AF99" s="6">
        <v>45087</v>
      </c>
      <c r="AG99" s="7">
        <v>45087</v>
      </c>
      <c r="AH99" s="36" t="s">
        <v>1305</v>
      </c>
    </row>
    <row r="100" spans="1:34" x14ac:dyDescent="0.25">
      <c r="A100" s="36" t="s">
        <v>36</v>
      </c>
      <c r="B100" s="36" t="s">
        <v>159</v>
      </c>
      <c r="C100" s="37" t="s">
        <v>934</v>
      </c>
      <c r="D100" s="3">
        <v>45082.589398148149</v>
      </c>
      <c r="E100" s="36" t="s">
        <v>37</v>
      </c>
      <c r="F100" s="37" t="s">
        <v>935</v>
      </c>
      <c r="G100" s="36" t="s">
        <v>86</v>
      </c>
      <c r="H100" s="36" t="s">
        <v>936</v>
      </c>
      <c r="I100" s="36" t="s">
        <v>937</v>
      </c>
      <c r="J100" s="36" t="s">
        <v>938</v>
      </c>
      <c r="K100" s="37" t="s">
        <v>939</v>
      </c>
      <c r="L100" s="36" t="s">
        <v>940</v>
      </c>
      <c r="M100" s="36" t="s">
        <v>154</v>
      </c>
      <c r="N100" s="37"/>
      <c r="O100" s="36" t="s">
        <v>105</v>
      </c>
      <c r="P100" s="5">
        <v>350</v>
      </c>
      <c r="Q100" s="36" t="s">
        <v>941</v>
      </c>
      <c r="R100" s="36" t="s">
        <v>62</v>
      </c>
      <c r="S100" s="36" t="s">
        <v>942</v>
      </c>
      <c r="T100" s="36" t="s">
        <v>917</v>
      </c>
      <c r="U100" s="37" t="s">
        <v>51</v>
      </c>
      <c r="V100" s="36" t="s">
        <v>37</v>
      </c>
      <c r="W100" s="36"/>
      <c r="X100" s="36"/>
      <c r="Y100" s="36"/>
      <c r="Z100" s="37"/>
      <c r="AA100" s="36"/>
      <c r="AB100" s="37" t="s">
        <v>35</v>
      </c>
      <c r="AC100" s="3">
        <v>45082.589409722219</v>
      </c>
      <c r="AD100" s="37" t="s">
        <v>35</v>
      </c>
      <c r="AE100" s="3">
        <v>45082.589409722219</v>
      </c>
      <c r="AF100" s="6">
        <v>45100</v>
      </c>
      <c r="AG100" s="7">
        <v>45100</v>
      </c>
      <c r="AH100" s="36" t="s">
        <v>1306</v>
      </c>
    </row>
    <row r="101" spans="1:34" x14ac:dyDescent="0.25">
      <c r="A101" s="36" t="s">
        <v>36</v>
      </c>
      <c r="B101" s="36" t="s">
        <v>64</v>
      </c>
      <c r="C101" s="37" t="s">
        <v>943</v>
      </c>
      <c r="D101" s="3">
        <v>45082.643877314818</v>
      </c>
      <c r="E101" s="36" t="s">
        <v>37</v>
      </c>
      <c r="F101" s="37" t="s">
        <v>944</v>
      </c>
      <c r="G101" s="36" t="s">
        <v>945</v>
      </c>
      <c r="H101" s="36" t="s">
        <v>946</v>
      </c>
      <c r="I101" s="36" t="s">
        <v>947</v>
      </c>
      <c r="J101" s="36" t="s">
        <v>948</v>
      </c>
      <c r="K101" s="37" t="s">
        <v>949</v>
      </c>
      <c r="L101" s="36" t="s">
        <v>950</v>
      </c>
      <c r="M101" s="36" t="s">
        <v>154</v>
      </c>
      <c r="N101" s="37"/>
      <c r="O101" s="36" t="s">
        <v>105</v>
      </c>
      <c r="P101" s="5"/>
      <c r="Q101" s="36" t="s">
        <v>951</v>
      </c>
      <c r="R101" s="36" t="s">
        <v>62</v>
      </c>
      <c r="S101" s="36" t="s">
        <v>952</v>
      </c>
      <c r="T101" s="36" t="s">
        <v>953</v>
      </c>
      <c r="U101" s="37" t="s">
        <v>51</v>
      </c>
      <c r="V101" s="36" t="s">
        <v>37</v>
      </c>
      <c r="W101" s="36"/>
      <c r="X101" s="36"/>
      <c r="Y101" s="36"/>
      <c r="Z101" s="37"/>
      <c r="AA101" s="36"/>
      <c r="AB101" s="37" t="s">
        <v>35</v>
      </c>
      <c r="AC101" s="3">
        <v>45082.643888888888</v>
      </c>
      <c r="AD101" s="37" t="s">
        <v>35</v>
      </c>
      <c r="AE101" s="3">
        <v>45082.643888888888</v>
      </c>
      <c r="AF101" s="6">
        <v>45100</v>
      </c>
      <c r="AG101" s="7">
        <v>45100</v>
      </c>
      <c r="AH101" s="36" t="s">
        <v>1307</v>
      </c>
    </row>
    <row r="102" spans="1:34" x14ac:dyDescent="0.25">
      <c r="A102" s="36" t="s">
        <v>36</v>
      </c>
      <c r="B102" s="36" t="s">
        <v>306</v>
      </c>
      <c r="C102" s="37" t="s">
        <v>954</v>
      </c>
      <c r="D102" s="3">
        <v>45083.617407407408</v>
      </c>
      <c r="E102" s="36" t="s">
        <v>37</v>
      </c>
      <c r="F102" s="37" t="s">
        <v>955</v>
      </c>
      <c r="G102" s="36" t="s">
        <v>956</v>
      </c>
      <c r="H102" s="36" t="s">
        <v>900</v>
      </c>
      <c r="I102" s="36" t="s">
        <v>957</v>
      </c>
      <c r="J102" s="36" t="s">
        <v>958</v>
      </c>
      <c r="K102" s="37" t="s">
        <v>959</v>
      </c>
      <c r="L102" s="36" t="s">
        <v>960</v>
      </c>
      <c r="M102" s="36" t="s">
        <v>45</v>
      </c>
      <c r="N102" s="37" t="s">
        <v>961</v>
      </c>
      <c r="O102" s="36" t="s">
        <v>105</v>
      </c>
      <c r="P102" s="5">
        <v>150</v>
      </c>
      <c r="Q102" s="36" t="s">
        <v>962</v>
      </c>
      <c r="R102" s="36" t="s">
        <v>62</v>
      </c>
      <c r="S102" s="36" t="s">
        <v>963</v>
      </c>
      <c r="T102" s="36" t="s">
        <v>964</v>
      </c>
      <c r="U102" s="37" t="s">
        <v>51</v>
      </c>
      <c r="V102" s="36" t="s">
        <v>37</v>
      </c>
      <c r="W102" s="36"/>
      <c r="X102" s="36"/>
      <c r="Y102" s="36"/>
      <c r="Z102" s="37"/>
      <c r="AA102" s="36"/>
      <c r="AB102" s="37" t="s">
        <v>35</v>
      </c>
      <c r="AC102" s="3">
        <v>45083.617418981485</v>
      </c>
      <c r="AD102" s="37" t="s">
        <v>35</v>
      </c>
      <c r="AE102" s="3">
        <v>45083.617418981485</v>
      </c>
      <c r="AF102" s="6">
        <v>45100</v>
      </c>
      <c r="AG102" s="7">
        <v>45100</v>
      </c>
      <c r="AH102" s="36" t="s">
        <v>386</v>
      </c>
    </row>
    <row r="103" spans="1:34" x14ac:dyDescent="0.25">
      <c r="A103" s="36" t="s">
        <v>36</v>
      </c>
      <c r="B103" s="36" t="s">
        <v>64</v>
      </c>
      <c r="C103" s="37" t="s">
        <v>965</v>
      </c>
      <c r="D103" s="3">
        <v>45087.552268518521</v>
      </c>
      <c r="E103" s="36" t="s">
        <v>37</v>
      </c>
      <c r="F103" s="37" t="s">
        <v>966</v>
      </c>
      <c r="G103" s="36" t="s">
        <v>967</v>
      </c>
      <c r="H103" s="36" t="s">
        <v>968</v>
      </c>
      <c r="I103" s="36" t="s">
        <v>969</v>
      </c>
      <c r="J103" s="36" t="s">
        <v>970</v>
      </c>
      <c r="K103" s="37" t="s">
        <v>971</v>
      </c>
      <c r="L103" s="36" t="s">
        <v>972</v>
      </c>
      <c r="M103" s="36" t="s">
        <v>45</v>
      </c>
      <c r="N103" s="37"/>
      <c r="O103" s="36" t="s">
        <v>70</v>
      </c>
      <c r="P103" s="5">
        <v>130</v>
      </c>
      <c r="Q103" s="36" t="s">
        <v>973</v>
      </c>
      <c r="R103" s="36" t="s">
        <v>48</v>
      </c>
      <c r="S103" s="36" t="s">
        <v>974</v>
      </c>
      <c r="T103" s="36" t="s">
        <v>973</v>
      </c>
      <c r="U103" s="37" t="s">
        <v>51</v>
      </c>
      <c r="V103" s="36" t="s">
        <v>37</v>
      </c>
      <c r="W103" s="36"/>
      <c r="X103" s="36"/>
      <c r="Y103" s="36"/>
      <c r="Z103" s="37"/>
      <c r="AA103" s="36"/>
      <c r="AB103" s="37" t="s">
        <v>35</v>
      </c>
      <c r="AC103" s="3">
        <v>45087.55228009259</v>
      </c>
      <c r="AD103" s="37" t="s">
        <v>35</v>
      </c>
      <c r="AE103" s="3">
        <v>45087.55228009259</v>
      </c>
      <c r="AF103" s="6">
        <v>45106.381944444445</v>
      </c>
      <c r="AG103" s="7">
        <v>45106.381944444445</v>
      </c>
      <c r="AH103" s="36" t="s">
        <v>1308</v>
      </c>
    </row>
    <row r="104" spans="1:34" x14ac:dyDescent="0.25">
      <c r="A104" s="36" t="s">
        <v>36</v>
      </c>
      <c r="B104" s="36" t="s">
        <v>64</v>
      </c>
      <c r="C104" s="37" t="s">
        <v>975</v>
      </c>
      <c r="D104" s="3">
        <v>45090.667118055557</v>
      </c>
      <c r="E104" s="36" t="s">
        <v>37</v>
      </c>
      <c r="F104" s="37" t="s">
        <v>976</v>
      </c>
      <c r="G104" s="36" t="s">
        <v>977</v>
      </c>
      <c r="H104" s="36" t="s">
        <v>978</v>
      </c>
      <c r="I104" s="36" t="s">
        <v>979</v>
      </c>
      <c r="J104" s="36" t="s">
        <v>980</v>
      </c>
      <c r="K104" s="37" t="s">
        <v>981</v>
      </c>
      <c r="L104" s="36" t="s">
        <v>982</v>
      </c>
      <c r="M104" s="36" t="s">
        <v>154</v>
      </c>
      <c r="N104" s="37" t="s">
        <v>983</v>
      </c>
      <c r="O104" s="36" t="s">
        <v>105</v>
      </c>
      <c r="P104" s="5"/>
      <c r="Q104" s="36" t="s">
        <v>984</v>
      </c>
      <c r="R104" s="36" t="s">
        <v>48</v>
      </c>
      <c r="S104" s="36" t="s">
        <v>984</v>
      </c>
      <c r="T104" s="36" t="s">
        <v>984</v>
      </c>
      <c r="U104" s="37" t="s">
        <v>51</v>
      </c>
      <c r="V104" s="36" t="s">
        <v>37</v>
      </c>
      <c r="W104" s="36"/>
      <c r="X104" s="36"/>
      <c r="Y104" s="36"/>
      <c r="Z104" s="37"/>
      <c r="AA104" s="36"/>
      <c r="AB104" s="37" t="s">
        <v>35</v>
      </c>
      <c r="AC104" s="3">
        <v>45090.667141203703</v>
      </c>
      <c r="AD104" s="37" t="s">
        <v>35</v>
      </c>
      <c r="AE104" s="3">
        <v>45090.667129629626</v>
      </c>
      <c r="AF104" s="6">
        <v>45106.1</v>
      </c>
      <c r="AG104" s="7">
        <v>45106.1</v>
      </c>
      <c r="AH104" s="36" t="s">
        <v>1309</v>
      </c>
    </row>
    <row r="105" spans="1:34" x14ac:dyDescent="0.25">
      <c r="A105" s="36" t="s">
        <v>36</v>
      </c>
      <c r="B105" s="36" t="s">
        <v>64</v>
      </c>
      <c r="C105" s="37" t="s">
        <v>985</v>
      </c>
      <c r="D105" s="3">
        <v>45091.632037037038</v>
      </c>
      <c r="E105" s="36" t="s">
        <v>37</v>
      </c>
      <c r="F105" s="37" t="s">
        <v>986</v>
      </c>
      <c r="G105" s="36" t="s">
        <v>987</v>
      </c>
      <c r="H105" s="36" t="s">
        <v>780</v>
      </c>
      <c r="I105" s="36" t="s">
        <v>988</v>
      </c>
      <c r="J105" s="36" t="s">
        <v>989</v>
      </c>
      <c r="K105" s="37" t="s">
        <v>990</v>
      </c>
      <c r="L105" s="36" t="s">
        <v>991</v>
      </c>
      <c r="M105" s="36" t="s">
        <v>45</v>
      </c>
      <c r="N105" s="37" t="s">
        <v>992</v>
      </c>
      <c r="O105" s="36" t="s">
        <v>46</v>
      </c>
      <c r="P105" s="5"/>
      <c r="Q105" s="36" t="s">
        <v>993</v>
      </c>
      <c r="R105" s="36" t="s">
        <v>62</v>
      </c>
      <c r="S105" s="36" t="s">
        <v>994</v>
      </c>
      <c r="T105" s="36" t="s">
        <v>995</v>
      </c>
      <c r="U105" s="37" t="s">
        <v>51</v>
      </c>
      <c r="V105" s="36" t="s">
        <v>37</v>
      </c>
      <c r="W105" s="36"/>
      <c r="X105" s="36"/>
      <c r="Y105" s="36"/>
      <c r="Z105" s="37"/>
      <c r="AA105" s="36"/>
      <c r="AB105" s="37" t="s">
        <v>35</v>
      </c>
      <c r="AC105" s="3">
        <v>45091.632048611114</v>
      </c>
      <c r="AD105" s="37" t="s">
        <v>35</v>
      </c>
      <c r="AE105" s="3">
        <v>45091.632048611114</v>
      </c>
      <c r="AF105" s="6">
        <v>45106.385416666664</v>
      </c>
      <c r="AG105" s="7">
        <v>45106.385416666664</v>
      </c>
      <c r="AH105" s="36" t="s">
        <v>1310</v>
      </c>
    </row>
    <row r="106" spans="1:34" x14ac:dyDescent="0.25">
      <c r="A106" s="36" t="s">
        <v>36</v>
      </c>
      <c r="B106" s="36" t="s">
        <v>64</v>
      </c>
      <c r="C106" s="37" t="s">
        <v>996</v>
      </c>
      <c r="D106" s="3">
        <v>45094.408993055556</v>
      </c>
      <c r="E106" s="36" t="s">
        <v>37</v>
      </c>
      <c r="F106" s="37" t="s">
        <v>997</v>
      </c>
      <c r="G106" s="36" t="s">
        <v>998</v>
      </c>
      <c r="H106" s="36" t="s">
        <v>999</v>
      </c>
      <c r="I106" s="36" t="s">
        <v>1000</v>
      </c>
      <c r="J106" s="36" t="s">
        <v>1001</v>
      </c>
      <c r="K106" s="37" t="s">
        <v>1002</v>
      </c>
      <c r="L106" s="36" t="s">
        <v>1003</v>
      </c>
      <c r="M106" s="36" t="s">
        <v>45</v>
      </c>
      <c r="N106" s="37"/>
      <c r="O106" s="36" t="s">
        <v>46</v>
      </c>
      <c r="P106" s="5"/>
      <c r="Q106" s="36" t="s">
        <v>1004</v>
      </c>
      <c r="R106" s="36" t="s">
        <v>62</v>
      </c>
      <c r="S106" s="36" t="s">
        <v>1005</v>
      </c>
      <c r="T106" s="36" t="s">
        <v>1006</v>
      </c>
      <c r="U106" s="37" t="s">
        <v>51</v>
      </c>
      <c r="V106" s="36" t="s">
        <v>37</v>
      </c>
      <c r="W106" s="36"/>
      <c r="X106" s="36"/>
      <c r="Y106" s="36"/>
      <c r="Z106" s="37"/>
      <c r="AA106" s="36"/>
      <c r="AB106" s="37" t="s">
        <v>35</v>
      </c>
      <c r="AC106" s="3">
        <v>45094.40902777778</v>
      </c>
      <c r="AD106" s="37" t="s">
        <v>35</v>
      </c>
      <c r="AE106" s="3">
        <v>45094.409016203703</v>
      </c>
      <c r="AF106" s="6">
        <v>45106.385416666664</v>
      </c>
      <c r="AG106" s="7">
        <v>45106.385416666664</v>
      </c>
      <c r="AH106" s="36" t="s">
        <v>448</v>
      </c>
    </row>
    <row r="107" spans="1:34" x14ac:dyDescent="0.25">
      <c r="A107" s="36" t="s">
        <v>36</v>
      </c>
      <c r="B107" s="36" t="s">
        <v>64</v>
      </c>
      <c r="C107" s="37" t="s">
        <v>1007</v>
      </c>
      <c r="D107" s="3">
        <v>45094.500520833331</v>
      </c>
      <c r="E107" s="36" t="s">
        <v>37</v>
      </c>
      <c r="F107" s="37" t="s">
        <v>1008</v>
      </c>
      <c r="G107" s="36" t="s">
        <v>1009</v>
      </c>
      <c r="H107" s="36" t="s">
        <v>136</v>
      </c>
      <c r="I107" s="36" t="s">
        <v>1010</v>
      </c>
      <c r="J107" s="36" t="s">
        <v>1011</v>
      </c>
      <c r="K107" s="37" t="s">
        <v>1012</v>
      </c>
      <c r="L107" s="36" t="s">
        <v>1013</v>
      </c>
      <c r="M107" s="36" t="s">
        <v>45</v>
      </c>
      <c r="N107" s="37"/>
      <c r="O107" s="36" t="s">
        <v>46</v>
      </c>
      <c r="P107" s="5"/>
      <c r="Q107" s="36" t="s">
        <v>1014</v>
      </c>
      <c r="R107" s="36" t="s">
        <v>48</v>
      </c>
      <c r="S107" s="36" t="s">
        <v>1014</v>
      </c>
      <c r="T107" s="36" t="s">
        <v>1015</v>
      </c>
      <c r="U107" s="37" t="s">
        <v>51</v>
      </c>
      <c r="V107" s="36" t="s">
        <v>37</v>
      </c>
      <c r="W107" s="36"/>
      <c r="X107" s="36"/>
      <c r="Y107" s="36"/>
      <c r="Z107" s="37"/>
      <c r="AA107" s="36"/>
      <c r="AB107" s="37" t="s">
        <v>35</v>
      </c>
      <c r="AC107" s="3">
        <v>45094.500532407408</v>
      </c>
      <c r="AD107" s="37" t="s">
        <v>35</v>
      </c>
      <c r="AE107" s="3">
        <v>45094.500532407408</v>
      </c>
      <c r="AF107" s="6">
        <v>45106.385416666664</v>
      </c>
      <c r="AG107" s="7">
        <v>45106.385416666664</v>
      </c>
      <c r="AH107" s="36" t="s">
        <v>1311</v>
      </c>
    </row>
    <row r="108" spans="1:34" x14ac:dyDescent="0.25">
      <c r="A108" s="36" t="s">
        <v>36</v>
      </c>
      <c r="B108" s="36" t="s">
        <v>64</v>
      </c>
      <c r="C108" s="37" t="s">
        <v>1016</v>
      </c>
      <c r="D108" s="3">
        <v>45094.684618055559</v>
      </c>
      <c r="E108" s="36" t="s">
        <v>37</v>
      </c>
      <c r="F108" s="37" t="s">
        <v>1017</v>
      </c>
      <c r="G108" s="36" t="s">
        <v>426</v>
      </c>
      <c r="H108" s="36" t="s">
        <v>1018</v>
      </c>
      <c r="I108" s="36" t="s">
        <v>1019</v>
      </c>
      <c r="J108" s="36" t="s">
        <v>1020</v>
      </c>
      <c r="K108" s="37" t="s">
        <v>1021</v>
      </c>
      <c r="L108" s="36" t="s">
        <v>1022</v>
      </c>
      <c r="M108" s="36" t="s">
        <v>154</v>
      </c>
      <c r="N108" s="37" t="s">
        <v>1023</v>
      </c>
      <c r="O108" s="36" t="s">
        <v>105</v>
      </c>
      <c r="P108" s="5"/>
      <c r="Q108" s="36" t="s">
        <v>1024</v>
      </c>
      <c r="R108" s="36" t="s">
        <v>62</v>
      </c>
      <c r="S108" s="36" t="s">
        <v>1025</v>
      </c>
      <c r="T108" s="36" t="s">
        <v>1026</v>
      </c>
      <c r="U108" s="37" t="s">
        <v>51</v>
      </c>
      <c r="V108" s="36" t="s">
        <v>37</v>
      </c>
      <c r="W108" s="36"/>
      <c r="X108" s="36"/>
      <c r="Y108" s="36"/>
      <c r="Z108" s="37"/>
      <c r="AA108" s="36"/>
      <c r="AB108" s="37" t="s">
        <v>35</v>
      </c>
      <c r="AC108" s="3">
        <v>45094.684629629628</v>
      </c>
      <c r="AD108" s="37" t="s">
        <v>35</v>
      </c>
      <c r="AE108" s="3">
        <v>45094.684618055559</v>
      </c>
      <c r="AF108" s="6">
        <v>45106.385416666664</v>
      </c>
      <c r="AG108" s="7">
        <v>45106.385416666664</v>
      </c>
      <c r="AH108" s="36" t="s">
        <v>803</v>
      </c>
    </row>
    <row r="109" spans="1:34" x14ac:dyDescent="0.25">
      <c r="A109" s="36" t="s">
        <v>36</v>
      </c>
      <c r="B109" s="36" t="s">
        <v>159</v>
      </c>
      <c r="C109" s="37" t="s">
        <v>1027</v>
      </c>
      <c r="D109" s="3">
        <v>45095.586574074077</v>
      </c>
      <c r="E109" s="36" t="s">
        <v>37</v>
      </c>
      <c r="F109" s="37" t="s">
        <v>1028</v>
      </c>
      <c r="G109" s="36" t="s">
        <v>1029</v>
      </c>
      <c r="H109" s="36" t="s">
        <v>1030</v>
      </c>
      <c r="I109" s="36" t="s">
        <v>1031</v>
      </c>
      <c r="J109" s="36" t="s">
        <v>1032</v>
      </c>
      <c r="K109" s="37" t="s">
        <v>1033</v>
      </c>
      <c r="L109" s="36" t="s">
        <v>1034</v>
      </c>
      <c r="M109" s="36" t="s">
        <v>45</v>
      </c>
      <c r="N109" s="37"/>
      <c r="O109" s="36" t="s">
        <v>46</v>
      </c>
      <c r="P109" s="5"/>
      <c r="Q109" s="36" t="s">
        <v>1035</v>
      </c>
      <c r="R109" s="36" t="s">
        <v>62</v>
      </c>
      <c r="S109" s="36" t="s">
        <v>1036</v>
      </c>
      <c r="T109" s="36" t="s">
        <v>1037</v>
      </c>
      <c r="U109" s="37" t="s">
        <v>51</v>
      </c>
      <c r="V109" s="36" t="s">
        <v>37</v>
      </c>
      <c r="W109" s="36"/>
      <c r="X109" s="36"/>
      <c r="Y109" s="36"/>
      <c r="Z109" s="37"/>
      <c r="AA109" s="36"/>
      <c r="AB109" s="37" t="s">
        <v>35</v>
      </c>
      <c r="AC109" s="3">
        <v>45095.586574074077</v>
      </c>
      <c r="AD109" s="37" t="s">
        <v>35</v>
      </c>
      <c r="AE109" s="3">
        <v>45095.586574074077</v>
      </c>
      <c r="AF109" s="6">
        <v>45106.385416666664</v>
      </c>
      <c r="AG109" s="7">
        <v>45106.385416666664</v>
      </c>
      <c r="AH109" s="36" t="s">
        <v>1312</v>
      </c>
    </row>
    <row r="110" spans="1:34" x14ac:dyDescent="0.25">
      <c r="A110" s="36" t="s">
        <v>36</v>
      </c>
      <c r="B110" s="36" t="s">
        <v>64</v>
      </c>
      <c r="C110" s="37" t="s">
        <v>1039</v>
      </c>
      <c r="D110" s="3">
        <v>45096.622870370367</v>
      </c>
      <c r="E110" s="36" t="s">
        <v>37</v>
      </c>
      <c r="F110" s="37" t="s">
        <v>1040</v>
      </c>
      <c r="G110" s="36" t="s">
        <v>1041</v>
      </c>
      <c r="H110" s="36" t="s">
        <v>1042</v>
      </c>
      <c r="I110" s="36" t="s">
        <v>1043</v>
      </c>
      <c r="J110" s="36" t="s">
        <v>1044</v>
      </c>
      <c r="K110" s="37" t="s">
        <v>1045</v>
      </c>
      <c r="L110" s="36" t="s">
        <v>1046</v>
      </c>
      <c r="M110" s="36" t="s">
        <v>45</v>
      </c>
      <c r="N110" s="37" t="s">
        <v>1047</v>
      </c>
      <c r="O110" s="36" t="s">
        <v>46</v>
      </c>
      <c r="P110" s="5">
        <v>5</v>
      </c>
      <c r="Q110" s="36" t="s">
        <v>1048</v>
      </c>
      <c r="R110" s="36" t="s">
        <v>48</v>
      </c>
      <c r="S110" s="36" t="s">
        <v>1048</v>
      </c>
      <c r="T110" s="36" t="s">
        <v>1049</v>
      </c>
      <c r="U110" s="37" t="s">
        <v>51</v>
      </c>
      <c r="V110" s="36" t="s">
        <v>37</v>
      </c>
      <c r="W110" s="36"/>
      <c r="X110" s="36"/>
      <c r="Y110" s="36"/>
      <c r="Z110" s="37"/>
      <c r="AA110" s="36"/>
      <c r="AB110" s="37" t="s">
        <v>35</v>
      </c>
      <c r="AC110" s="3">
        <v>45096.622870370367</v>
      </c>
      <c r="AD110" s="37" t="s">
        <v>35</v>
      </c>
      <c r="AE110" s="3">
        <v>45096.622870370367</v>
      </c>
      <c r="AF110" s="6">
        <v>45108.454861111109</v>
      </c>
      <c r="AG110" s="7">
        <v>45108.454861111109</v>
      </c>
      <c r="AH110" s="36" t="s">
        <v>1313</v>
      </c>
    </row>
    <row r="111" spans="1:34" x14ac:dyDescent="0.25">
      <c r="A111" s="36" t="s">
        <v>36</v>
      </c>
      <c r="B111" s="36" t="s">
        <v>64</v>
      </c>
      <c r="C111" s="37" t="s">
        <v>1050</v>
      </c>
      <c r="D111" s="3">
        <v>45097.678472222222</v>
      </c>
      <c r="E111" s="36" t="s">
        <v>37</v>
      </c>
      <c r="F111" s="37" t="s">
        <v>1051</v>
      </c>
      <c r="G111" s="36" t="s">
        <v>231</v>
      </c>
      <c r="H111" s="36" t="s">
        <v>1052</v>
      </c>
      <c r="I111" s="36" t="s">
        <v>1053</v>
      </c>
      <c r="J111" s="36" t="s">
        <v>1054</v>
      </c>
      <c r="K111" s="37" t="s">
        <v>1055</v>
      </c>
      <c r="L111" s="36" t="s">
        <v>1056</v>
      </c>
      <c r="M111" s="36" t="s">
        <v>45</v>
      </c>
      <c r="N111" s="37" t="s">
        <v>1057</v>
      </c>
      <c r="O111" s="36" t="s">
        <v>46</v>
      </c>
      <c r="P111" s="5"/>
      <c r="Q111" s="36" t="s">
        <v>1058</v>
      </c>
      <c r="R111" s="36" t="s">
        <v>62</v>
      </c>
      <c r="S111" s="36" t="s">
        <v>1059</v>
      </c>
      <c r="T111" s="36" t="s">
        <v>1060</v>
      </c>
      <c r="U111" s="37" t="s">
        <v>51</v>
      </c>
      <c r="V111" s="36" t="s">
        <v>37</v>
      </c>
      <c r="W111" s="36"/>
      <c r="X111" s="36"/>
      <c r="Y111" s="36"/>
      <c r="Z111" s="37"/>
      <c r="AA111" s="36"/>
      <c r="AB111" s="37" t="s">
        <v>35</v>
      </c>
      <c r="AC111" s="3">
        <v>45097.678506944445</v>
      </c>
      <c r="AD111" s="37" t="s">
        <v>35</v>
      </c>
      <c r="AE111" s="3">
        <v>45097.678495370368</v>
      </c>
      <c r="AF111" s="6">
        <v>45108.479861111111</v>
      </c>
      <c r="AG111" s="7">
        <v>45108.479861111111</v>
      </c>
      <c r="AH111" s="36" t="s">
        <v>1314</v>
      </c>
    </row>
    <row r="112" spans="1:34" x14ac:dyDescent="0.25">
      <c r="A112" s="36" t="s">
        <v>36</v>
      </c>
      <c r="B112" s="36" t="s">
        <v>159</v>
      </c>
      <c r="C112" s="37" t="s">
        <v>1061</v>
      </c>
      <c r="D112" s="3">
        <v>45099.495150462964</v>
      </c>
      <c r="E112" s="36" t="s">
        <v>37</v>
      </c>
      <c r="F112" s="37" t="s">
        <v>1062</v>
      </c>
      <c r="G112" s="36" t="s">
        <v>1063</v>
      </c>
      <c r="H112" s="36" t="s">
        <v>1064</v>
      </c>
      <c r="I112" s="36" t="s">
        <v>1065</v>
      </c>
      <c r="J112" s="36" t="s">
        <v>1066</v>
      </c>
      <c r="K112" s="37" t="s">
        <v>1067</v>
      </c>
      <c r="L112" s="36" t="s">
        <v>1068</v>
      </c>
      <c r="M112" s="36" t="s">
        <v>45</v>
      </c>
      <c r="N112" s="37"/>
      <c r="O112" s="36" t="s">
        <v>105</v>
      </c>
      <c r="P112" s="5"/>
      <c r="Q112" s="36" t="s">
        <v>1069</v>
      </c>
      <c r="R112" s="36" t="s">
        <v>48</v>
      </c>
      <c r="S112" s="36" t="s">
        <v>1070</v>
      </c>
      <c r="T112" s="36" t="s">
        <v>1071</v>
      </c>
      <c r="U112" s="37" t="s">
        <v>51</v>
      </c>
      <c r="V112" s="36" t="s">
        <v>37</v>
      </c>
      <c r="W112" s="36"/>
      <c r="X112" s="36"/>
      <c r="Y112" s="36"/>
      <c r="Z112" s="37"/>
      <c r="AA112" s="36"/>
      <c r="AB112" s="37" t="s">
        <v>35</v>
      </c>
      <c r="AC112" s="3">
        <v>45099.495173611111</v>
      </c>
      <c r="AD112" s="37" t="s">
        <v>35</v>
      </c>
      <c r="AE112" s="3">
        <v>45099.495162037034</v>
      </c>
      <c r="AF112" s="6">
        <v>45108.487500000003</v>
      </c>
      <c r="AG112" s="7">
        <v>45108.487500000003</v>
      </c>
      <c r="AH112" s="36" t="s">
        <v>1315</v>
      </c>
    </row>
    <row r="113" spans="1:34" x14ac:dyDescent="0.25">
      <c r="A113" s="36" t="s">
        <v>36</v>
      </c>
      <c r="B113" s="36" t="s">
        <v>64</v>
      </c>
      <c r="C113" s="37" t="s">
        <v>1072</v>
      </c>
      <c r="D113" s="3">
        <v>45102.509756944448</v>
      </c>
      <c r="E113" s="36" t="s">
        <v>37</v>
      </c>
      <c r="F113" s="37" t="s">
        <v>1073</v>
      </c>
      <c r="G113" s="36" t="s">
        <v>1074</v>
      </c>
      <c r="H113" s="36" t="s">
        <v>1075</v>
      </c>
      <c r="I113" s="36" t="s">
        <v>1076</v>
      </c>
      <c r="J113" s="36" t="s">
        <v>1077</v>
      </c>
      <c r="K113" s="37" t="s">
        <v>1078</v>
      </c>
      <c r="L113" s="36" t="s">
        <v>1079</v>
      </c>
      <c r="M113" s="36" t="s">
        <v>45</v>
      </c>
      <c r="N113" s="37"/>
      <c r="O113" s="36" t="s">
        <v>105</v>
      </c>
      <c r="P113" s="5"/>
      <c r="Q113" s="36" t="s">
        <v>1080</v>
      </c>
      <c r="R113" s="36" t="s">
        <v>62</v>
      </c>
      <c r="S113" s="36" t="s">
        <v>1081</v>
      </c>
      <c r="T113" s="36" t="s">
        <v>1082</v>
      </c>
      <c r="U113" s="37" t="s">
        <v>51</v>
      </c>
      <c r="V113" s="36" t="s">
        <v>37</v>
      </c>
      <c r="W113" s="36"/>
      <c r="X113" s="36"/>
      <c r="Y113" s="36"/>
      <c r="Z113" s="37"/>
      <c r="AA113" s="36"/>
      <c r="AB113" s="37" t="s">
        <v>35</v>
      </c>
      <c r="AC113" s="3">
        <v>45102.509768518517</v>
      </c>
      <c r="AD113" s="37" t="s">
        <v>35</v>
      </c>
      <c r="AE113" s="3">
        <v>45102.509768518517</v>
      </c>
      <c r="AF113" s="6">
        <v>45117.498611111114</v>
      </c>
      <c r="AG113" s="7">
        <v>45117.498611111114</v>
      </c>
      <c r="AH113" s="36" t="s">
        <v>1316</v>
      </c>
    </row>
    <row r="114" spans="1:34" x14ac:dyDescent="0.25">
      <c r="A114" s="36" t="s">
        <v>36</v>
      </c>
      <c r="B114" s="36" t="s">
        <v>64</v>
      </c>
      <c r="C114" s="37" t="s">
        <v>1083</v>
      </c>
      <c r="D114" s="3">
        <v>45105.388668981483</v>
      </c>
      <c r="E114" s="36" t="s">
        <v>37</v>
      </c>
      <c r="F114" s="37" t="s">
        <v>1084</v>
      </c>
      <c r="G114" s="36" t="s">
        <v>1085</v>
      </c>
      <c r="H114" s="36" t="s">
        <v>1086</v>
      </c>
      <c r="I114" s="36" t="s">
        <v>1087</v>
      </c>
      <c r="J114" s="36" t="s">
        <v>1088</v>
      </c>
      <c r="K114" s="37" t="s">
        <v>1089</v>
      </c>
      <c r="L114" s="36" t="s">
        <v>1090</v>
      </c>
      <c r="M114" s="36" t="s">
        <v>45</v>
      </c>
      <c r="N114" s="37"/>
      <c r="O114" s="36" t="s">
        <v>105</v>
      </c>
      <c r="P114" s="5"/>
      <c r="Q114" s="36" t="s">
        <v>1091</v>
      </c>
      <c r="R114" s="36" t="s">
        <v>62</v>
      </c>
      <c r="S114" s="36" t="s">
        <v>1091</v>
      </c>
      <c r="T114" s="36" t="s">
        <v>1092</v>
      </c>
      <c r="U114" s="37" t="s">
        <v>51</v>
      </c>
      <c r="V114" s="36" t="s">
        <v>37</v>
      </c>
      <c r="W114" s="36"/>
      <c r="X114" s="36"/>
      <c r="Y114" s="36"/>
      <c r="Z114" s="37"/>
      <c r="AA114" s="36"/>
      <c r="AB114" s="37" t="s">
        <v>35</v>
      </c>
      <c r="AC114" s="3">
        <v>45105.388692129629</v>
      </c>
      <c r="AD114" s="37" t="s">
        <v>35</v>
      </c>
      <c r="AE114" s="3">
        <v>45105.388680555552</v>
      </c>
      <c r="AF114" s="6">
        <v>45117.501388888886</v>
      </c>
      <c r="AG114" s="7">
        <v>45117.501388888886</v>
      </c>
      <c r="AH114" s="36" t="s">
        <v>386</v>
      </c>
    </row>
    <row r="115" spans="1:34" x14ac:dyDescent="0.25">
      <c r="A115" s="36" t="s">
        <v>36</v>
      </c>
      <c r="B115" s="36" t="s">
        <v>109</v>
      </c>
      <c r="C115" s="37" t="s">
        <v>1093</v>
      </c>
      <c r="D115" s="3">
        <v>45105.949675925927</v>
      </c>
      <c r="E115" s="36" t="s">
        <v>37</v>
      </c>
      <c r="F115" s="37" t="s">
        <v>1094</v>
      </c>
      <c r="G115" s="36" t="s">
        <v>1095</v>
      </c>
      <c r="H115" s="36" t="s">
        <v>1096</v>
      </c>
      <c r="I115" s="36" t="s">
        <v>1097</v>
      </c>
      <c r="J115" s="36" t="s">
        <v>1098</v>
      </c>
      <c r="K115" s="37" t="s">
        <v>1099</v>
      </c>
      <c r="L115" s="36" t="s">
        <v>1100</v>
      </c>
      <c r="M115" s="36" t="s">
        <v>45</v>
      </c>
      <c r="N115" s="37"/>
      <c r="O115" s="36" t="s">
        <v>70</v>
      </c>
      <c r="P115" s="5">
        <v>2500</v>
      </c>
      <c r="Q115" s="36" t="s">
        <v>1101</v>
      </c>
      <c r="R115" s="36" t="s">
        <v>62</v>
      </c>
      <c r="S115" s="36" t="s">
        <v>1102</v>
      </c>
      <c r="T115" s="36" t="s">
        <v>1103</v>
      </c>
      <c r="U115" s="37" t="s">
        <v>51</v>
      </c>
      <c r="V115" s="36" t="s">
        <v>37</v>
      </c>
      <c r="W115" s="36"/>
      <c r="X115" s="36"/>
      <c r="Y115" s="36"/>
      <c r="Z115" s="37"/>
      <c r="AA115" s="36"/>
      <c r="AB115" s="37" t="s">
        <v>35</v>
      </c>
      <c r="AC115" s="3">
        <v>45105.949699074074</v>
      </c>
      <c r="AD115" s="37" t="s">
        <v>35</v>
      </c>
      <c r="AE115" s="3">
        <v>45105.949675925927</v>
      </c>
      <c r="AF115" s="6">
        <v>45114.413888888892</v>
      </c>
      <c r="AG115" s="7">
        <v>45114.413888888892</v>
      </c>
      <c r="AH115" s="36" t="s">
        <v>1317</v>
      </c>
    </row>
    <row r="116" spans="1:34" x14ac:dyDescent="0.25">
      <c r="A116" s="36" t="s">
        <v>36</v>
      </c>
      <c r="B116" s="36" t="s">
        <v>64</v>
      </c>
      <c r="C116" s="37" t="s">
        <v>1104</v>
      </c>
      <c r="D116" s="3">
        <v>45106.544120370374</v>
      </c>
      <c r="E116" s="36" t="s">
        <v>37</v>
      </c>
      <c r="F116" s="37" t="s">
        <v>1105</v>
      </c>
      <c r="G116" s="36" t="s">
        <v>1106</v>
      </c>
      <c r="H116" s="36" t="s">
        <v>552</v>
      </c>
      <c r="I116" s="36" t="s">
        <v>1107</v>
      </c>
      <c r="J116" s="36" t="s">
        <v>1108</v>
      </c>
      <c r="K116" s="37" t="s">
        <v>1109</v>
      </c>
      <c r="L116" s="36" t="s">
        <v>1110</v>
      </c>
      <c r="M116" s="36" t="s">
        <v>45</v>
      </c>
      <c r="N116" s="37"/>
      <c r="O116" s="36" t="s">
        <v>46</v>
      </c>
      <c r="P116" s="5"/>
      <c r="Q116" s="36" t="s">
        <v>1111</v>
      </c>
      <c r="R116" s="36" t="s">
        <v>48</v>
      </c>
      <c r="S116" s="36" t="s">
        <v>1112</v>
      </c>
      <c r="T116" s="36" t="s">
        <v>1113</v>
      </c>
      <c r="U116" s="37" t="s">
        <v>51</v>
      </c>
      <c r="V116" s="36" t="s">
        <v>37</v>
      </c>
      <c r="W116" s="36"/>
      <c r="X116" s="36"/>
      <c r="Y116" s="36"/>
      <c r="Z116" s="37"/>
      <c r="AA116" s="36"/>
      <c r="AB116" s="37" t="s">
        <v>35</v>
      </c>
      <c r="AC116" s="3">
        <v>45106.544131944444</v>
      </c>
      <c r="AD116" s="37" t="s">
        <v>35</v>
      </c>
      <c r="AE116" s="3">
        <v>45106.544131944444</v>
      </c>
      <c r="AF116" s="6">
        <v>45117.609722222223</v>
      </c>
      <c r="AG116" s="7">
        <v>45117.609722222223</v>
      </c>
      <c r="AH116" s="36" t="s">
        <v>386</v>
      </c>
    </row>
    <row r="117" spans="1:34" x14ac:dyDescent="0.25">
      <c r="A117" s="36" t="s">
        <v>36</v>
      </c>
      <c r="B117" s="36" t="s">
        <v>64</v>
      </c>
      <c r="C117" s="37" t="s">
        <v>1114</v>
      </c>
      <c r="D117" s="3">
        <v>45108.644548611112</v>
      </c>
      <c r="E117" s="36" t="s">
        <v>37</v>
      </c>
      <c r="F117" s="37" t="s">
        <v>1115</v>
      </c>
      <c r="G117" s="36" t="s">
        <v>1116</v>
      </c>
      <c r="H117" s="36" t="s">
        <v>148</v>
      </c>
      <c r="I117" s="36" t="s">
        <v>1117</v>
      </c>
      <c r="J117" s="36" t="s">
        <v>1118</v>
      </c>
      <c r="K117" s="37" t="s">
        <v>1119</v>
      </c>
      <c r="L117" s="36" t="s">
        <v>1120</v>
      </c>
      <c r="M117" s="36" t="s">
        <v>154</v>
      </c>
      <c r="N117" s="37"/>
      <c r="O117" s="36" t="s">
        <v>105</v>
      </c>
      <c r="P117" s="5"/>
      <c r="Q117" s="36" t="s">
        <v>1121</v>
      </c>
      <c r="R117" s="36" t="s">
        <v>62</v>
      </c>
      <c r="S117" s="36" t="s">
        <v>1122</v>
      </c>
      <c r="T117" s="36" t="s">
        <v>1123</v>
      </c>
      <c r="U117" s="37" t="s">
        <v>51</v>
      </c>
      <c r="V117" s="36" t="s">
        <v>37</v>
      </c>
      <c r="W117" s="36"/>
      <c r="X117" s="36"/>
      <c r="Y117" s="36"/>
      <c r="Z117" s="37"/>
      <c r="AA117" s="36"/>
      <c r="AB117" s="37" t="s">
        <v>35</v>
      </c>
      <c r="AC117" s="3">
        <v>45108.644560185188</v>
      </c>
      <c r="AD117" s="37" t="s">
        <v>35</v>
      </c>
      <c r="AE117" s="3">
        <v>45108.644548611112</v>
      </c>
      <c r="AF117" s="6">
        <v>45125.705555555556</v>
      </c>
      <c r="AG117" s="7">
        <v>45125.705555555556</v>
      </c>
      <c r="AH117" s="36" t="s">
        <v>386</v>
      </c>
    </row>
    <row r="118" spans="1:34" x14ac:dyDescent="0.25">
      <c r="A118" s="36" t="s">
        <v>36</v>
      </c>
      <c r="B118" s="36" t="s">
        <v>64</v>
      </c>
      <c r="C118" s="37" t="s">
        <v>1124</v>
      </c>
      <c r="D118" s="3">
        <v>45109.649421296293</v>
      </c>
      <c r="E118" s="36" t="s">
        <v>37</v>
      </c>
      <c r="F118" s="37" t="s">
        <v>1125</v>
      </c>
      <c r="G118" s="36" t="s">
        <v>1126</v>
      </c>
      <c r="H118" s="36" t="s">
        <v>1127</v>
      </c>
      <c r="I118" s="36" t="s">
        <v>58</v>
      </c>
      <c r="J118" s="36" t="s">
        <v>1128</v>
      </c>
      <c r="K118" s="37" t="s">
        <v>1129</v>
      </c>
      <c r="L118" s="36" t="s">
        <v>1130</v>
      </c>
      <c r="M118" s="36" t="s">
        <v>45</v>
      </c>
      <c r="N118" s="37"/>
      <c r="O118" s="36" t="s">
        <v>46</v>
      </c>
      <c r="P118" s="5">
        <v>580</v>
      </c>
      <c r="Q118" s="36" t="s">
        <v>1131</v>
      </c>
      <c r="R118" s="36" t="s">
        <v>62</v>
      </c>
      <c r="S118" s="36" t="s">
        <v>1132</v>
      </c>
      <c r="T118" s="36" t="s">
        <v>1133</v>
      </c>
      <c r="U118" s="37" t="s">
        <v>51</v>
      </c>
      <c r="V118" s="36" t="s">
        <v>37</v>
      </c>
      <c r="W118" s="36"/>
      <c r="X118" s="36"/>
      <c r="Y118" s="36"/>
      <c r="Z118" s="37"/>
      <c r="AA118" s="36"/>
      <c r="AB118" s="37" t="s">
        <v>35</v>
      </c>
      <c r="AC118" s="3">
        <v>45109.64943287037</v>
      </c>
      <c r="AD118" s="37" t="s">
        <v>35</v>
      </c>
      <c r="AE118" s="3">
        <v>45109.649421296293</v>
      </c>
      <c r="AF118" s="6">
        <v>45117.501388888886</v>
      </c>
      <c r="AG118" s="7">
        <v>45117.501388888886</v>
      </c>
      <c r="AH118" s="36" t="s">
        <v>386</v>
      </c>
    </row>
    <row r="119" spans="1:34" x14ac:dyDescent="0.25">
      <c r="A119" s="36" t="s">
        <v>36</v>
      </c>
      <c r="B119" s="36" t="s">
        <v>64</v>
      </c>
      <c r="C119" s="37" t="s">
        <v>1134</v>
      </c>
      <c r="D119" s="3">
        <v>45115.526956018519</v>
      </c>
      <c r="E119" s="36" t="s">
        <v>37</v>
      </c>
      <c r="F119" s="37" t="s">
        <v>1135</v>
      </c>
      <c r="G119" s="36" t="s">
        <v>1136</v>
      </c>
      <c r="H119" s="36" t="s">
        <v>1137</v>
      </c>
      <c r="I119" s="36" t="s">
        <v>1138</v>
      </c>
      <c r="J119" s="36" t="s">
        <v>1139</v>
      </c>
      <c r="K119" s="37" t="s">
        <v>1140</v>
      </c>
      <c r="L119" s="36" t="s">
        <v>1141</v>
      </c>
      <c r="M119" s="36" t="s">
        <v>154</v>
      </c>
      <c r="N119" s="37" t="s">
        <v>1142</v>
      </c>
      <c r="O119" s="36" t="s">
        <v>105</v>
      </c>
      <c r="P119" s="5"/>
      <c r="Q119" s="36" t="s">
        <v>1143</v>
      </c>
      <c r="R119" s="36" t="s">
        <v>62</v>
      </c>
      <c r="S119" s="36" t="s">
        <v>1144</v>
      </c>
      <c r="T119" s="36" t="s">
        <v>1144</v>
      </c>
      <c r="U119" s="37" t="s">
        <v>51</v>
      </c>
      <c r="V119" s="36" t="s">
        <v>37</v>
      </c>
      <c r="W119" s="36"/>
      <c r="X119" s="36"/>
      <c r="Y119" s="36"/>
      <c r="Z119" s="37"/>
      <c r="AA119" s="36"/>
      <c r="AB119" s="37" t="s">
        <v>35</v>
      </c>
      <c r="AC119" s="3">
        <v>45115.526967592596</v>
      </c>
      <c r="AD119" s="37" t="s">
        <v>35</v>
      </c>
      <c r="AE119" s="3">
        <v>45115.526967592596</v>
      </c>
      <c r="AF119" s="6">
        <v>45124.506944444445</v>
      </c>
      <c r="AG119" s="7">
        <v>45124.506944444445</v>
      </c>
      <c r="AH119" s="36" t="s">
        <v>1318</v>
      </c>
    </row>
    <row r="120" spans="1:34" x14ac:dyDescent="0.25">
      <c r="A120" s="36" t="s">
        <v>36</v>
      </c>
      <c r="B120" s="36" t="s">
        <v>64</v>
      </c>
      <c r="C120" s="37" t="s">
        <v>1145</v>
      </c>
      <c r="D120" s="3">
        <v>45115.551655092589</v>
      </c>
      <c r="E120" s="36" t="s">
        <v>37</v>
      </c>
      <c r="F120" s="37" t="s">
        <v>1146</v>
      </c>
      <c r="G120" s="36" t="s">
        <v>1147</v>
      </c>
      <c r="H120" s="36" t="s">
        <v>1148</v>
      </c>
      <c r="I120" s="36" t="s">
        <v>1149</v>
      </c>
      <c r="J120" s="36" t="s">
        <v>1150</v>
      </c>
      <c r="K120" s="37" t="s">
        <v>1151</v>
      </c>
      <c r="L120" s="36" t="s">
        <v>1152</v>
      </c>
      <c r="M120" s="36" t="s">
        <v>45</v>
      </c>
      <c r="N120" s="37"/>
      <c r="O120" s="36" t="s">
        <v>46</v>
      </c>
      <c r="P120" s="5"/>
      <c r="Q120" s="36" t="s">
        <v>1153</v>
      </c>
      <c r="R120" s="36" t="s">
        <v>48</v>
      </c>
      <c r="S120" s="36" t="s">
        <v>1154</v>
      </c>
      <c r="T120" s="36" t="s">
        <v>1155</v>
      </c>
      <c r="U120" s="37" t="s">
        <v>51</v>
      </c>
      <c r="V120" s="36" t="s">
        <v>37</v>
      </c>
      <c r="W120" s="36"/>
      <c r="X120" s="36"/>
      <c r="Y120" s="36"/>
      <c r="Z120" s="37"/>
      <c r="AA120" s="36"/>
      <c r="AB120" s="37" t="s">
        <v>35</v>
      </c>
      <c r="AC120" s="3">
        <v>45115.551666666666</v>
      </c>
      <c r="AD120" s="37" t="s">
        <v>35</v>
      </c>
      <c r="AE120" s="3">
        <v>45115.551666666666</v>
      </c>
      <c r="AF120" s="6">
        <v>45156.549305555556</v>
      </c>
      <c r="AG120" s="7">
        <v>45156.549305555556</v>
      </c>
      <c r="AH120" s="36" t="s">
        <v>386</v>
      </c>
    </row>
    <row r="121" spans="1:34" x14ac:dyDescent="0.25">
      <c r="A121" s="36" t="s">
        <v>36</v>
      </c>
      <c r="B121" s="36" t="s">
        <v>64</v>
      </c>
      <c r="C121" s="37" t="s">
        <v>1156</v>
      </c>
      <c r="D121" s="3">
        <v>45121.418900462966</v>
      </c>
      <c r="E121" s="36" t="s">
        <v>37</v>
      </c>
      <c r="F121" s="37" t="s">
        <v>1157</v>
      </c>
      <c r="G121" s="36" t="s">
        <v>1158</v>
      </c>
      <c r="H121" s="36" t="s">
        <v>1159</v>
      </c>
      <c r="I121" s="36" t="s">
        <v>1160</v>
      </c>
      <c r="J121" s="36" t="s">
        <v>1161</v>
      </c>
      <c r="K121" s="37" t="s">
        <v>1162</v>
      </c>
      <c r="L121" s="36" t="s">
        <v>1163</v>
      </c>
      <c r="M121" s="36" t="s">
        <v>45</v>
      </c>
      <c r="N121" s="37" t="s">
        <v>1164</v>
      </c>
      <c r="O121" s="36" t="s">
        <v>46</v>
      </c>
      <c r="P121" s="5"/>
      <c r="Q121" s="36" t="s">
        <v>1165</v>
      </c>
      <c r="R121" s="36" t="s">
        <v>48</v>
      </c>
      <c r="S121" s="36" t="s">
        <v>1165</v>
      </c>
      <c r="T121" s="36" t="s">
        <v>1166</v>
      </c>
      <c r="U121" s="37" t="s">
        <v>51</v>
      </c>
      <c r="V121" s="36" t="s">
        <v>37</v>
      </c>
      <c r="W121" s="36"/>
      <c r="X121" s="36"/>
      <c r="Y121" s="36"/>
      <c r="Z121" s="37"/>
      <c r="AA121" s="36"/>
      <c r="AB121" s="37" t="s">
        <v>35</v>
      </c>
      <c r="AC121" s="3">
        <v>45121.418958333335</v>
      </c>
      <c r="AD121" s="37" t="s">
        <v>35</v>
      </c>
      <c r="AE121" s="3">
        <v>45121.418935185182</v>
      </c>
      <c r="AF121" s="6">
        <v>45132.56527777778</v>
      </c>
      <c r="AG121" s="7">
        <v>45132.56527777778</v>
      </c>
      <c r="AH121" s="36" t="s">
        <v>386</v>
      </c>
    </row>
    <row r="122" spans="1:34" x14ac:dyDescent="0.25">
      <c r="A122" s="36" t="s">
        <v>36</v>
      </c>
      <c r="B122" s="36" t="s">
        <v>64</v>
      </c>
      <c r="C122" s="37" t="s">
        <v>1167</v>
      </c>
      <c r="D122" s="3">
        <v>45121.730983796297</v>
      </c>
      <c r="E122" s="36" t="s">
        <v>37</v>
      </c>
      <c r="F122" s="37" t="s">
        <v>1168</v>
      </c>
      <c r="G122" s="36" t="s">
        <v>1169</v>
      </c>
      <c r="H122" s="36" t="s">
        <v>987</v>
      </c>
      <c r="I122" s="36" t="s">
        <v>1170</v>
      </c>
      <c r="J122" s="36" t="s">
        <v>1171</v>
      </c>
      <c r="K122" s="37" t="s">
        <v>1172</v>
      </c>
      <c r="L122" s="36" t="s">
        <v>1173</v>
      </c>
      <c r="M122" s="36" t="s">
        <v>45</v>
      </c>
      <c r="N122" s="37" t="s">
        <v>1174</v>
      </c>
      <c r="O122" s="36" t="s">
        <v>46</v>
      </c>
      <c r="P122" s="5">
        <v>100</v>
      </c>
      <c r="Q122" s="36" t="s">
        <v>1175</v>
      </c>
      <c r="R122" s="36" t="s">
        <v>48</v>
      </c>
      <c r="S122" s="36" t="s">
        <v>1175</v>
      </c>
      <c r="T122" s="36" t="s">
        <v>1176</v>
      </c>
      <c r="U122" s="37" t="s">
        <v>51</v>
      </c>
      <c r="V122" s="36" t="s">
        <v>37</v>
      </c>
      <c r="W122" s="36"/>
      <c r="X122" s="36"/>
      <c r="Y122" s="36"/>
      <c r="Z122" s="37"/>
      <c r="AA122" s="36"/>
      <c r="AB122" s="37" t="s">
        <v>35</v>
      </c>
      <c r="AC122" s="3">
        <v>45121.731006944443</v>
      </c>
      <c r="AD122" s="37" t="s">
        <v>35</v>
      </c>
      <c r="AE122" s="3">
        <v>45121.730995370373</v>
      </c>
      <c r="AF122" s="6">
        <v>45132.570138888892</v>
      </c>
      <c r="AG122" s="7">
        <v>45132.570138888892</v>
      </c>
      <c r="AH122" s="36" t="s">
        <v>386</v>
      </c>
    </row>
    <row r="123" spans="1:34" x14ac:dyDescent="0.25">
      <c r="A123" s="36" t="s">
        <v>36</v>
      </c>
      <c r="B123" s="36" t="s">
        <v>64</v>
      </c>
      <c r="C123" s="37" t="s">
        <v>1177</v>
      </c>
      <c r="D123" s="3">
        <v>45122.454618055555</v>
      </c>
      <c r="E123" s="36" t="s">
        <v>37</v>
      </c>
      <c r="F123" s="37" t="s">
        <v>1178</v>
      </c>
      <c r="G123" s="36" t="s">
        <v>888</v>
      </c>
      <c r="H123" s="36" t="s">
        <v>1179</v>
      </c>
      <c r="I123" s="36" t="s">
        <v>1180</v>
      </c>
      <c r="J123" s="36" t="s">
        <v>1181</v>
      </c>
      <c r="K123" s="37" t="s">
        <v>1182</v>
      </c>
      <c r="L123" s="36" t="s">
        <v>1183</v>
      </c>
      <c r="M123" s="36" t="s">
        <v>154</v>
      </c>
      <c r="N123" s="37" t="s">
        <v>1184</v>
      </c>
      <c r="O123" s="36" t="s">
        <v>105</v>
      </c>
      <c r="P123" s="5"/>
      <c r="Q123" s="36" t="s">
        <v>1185</v>
      </c>
      <c r="R123" s="36" t="s">
        <v>62</v>
      </c>
      <c r="S123" s="36" t="s">
        <v>1186</v>
      </c>
      <c r="T123" s="36" t="s">
        <v>1187</v>
      </c>
      <c r="U123" s="37" t="s">
        <v>51</v>
      </c>
      <c r="V123" s="36" t="s">
        <v>37</v>
      </c>
      <c r="W123" s="36"/>
      <c r="X123" s="36"/>
      <c r="Y123" s="36"/>
      <c r="Z123" s="37"/>
      <c r="AA123" s="36"/>
      <c r="AB123" s="37" t="s">
        <v>35</v>
      </c>
      <c r="AC123" s="3">
        <v>45122.454618055555</v>
      </c>
      <c r="AD123" s="37" t="s">
        <v>35</v>
      </c>
      <c r="AE123" s="3">
        <v>45122.454618055555</v>
      </c>
      <c r="AF123" s="6">
        <v>45132.577777777777</v>
      </c>
      <c r="AG123" s="7">
        <v>45132.577777777777</v>
      </c>
      <c r="AH123" s="36" t="s">
        <v>1319</v>
      </c>
    </row>
    <row r="124" spans="1:34" x14ac:dyDescent="0.25">
      <c r="A124" s="36" t="s">
        <v>36</v>
      </c>
      <c r="B124" s="36" t="s">
        <v>64</v>
      </c>
      <c r="C124" s="37" t="s">
        <v>1188</v>
      </c>
      <c r="D124" s="3">
        <v>45122.504756944443</v>
      </c>
      <c r="E124" s="36" t="s">
        <v>37</v>
      </c>
      <c r="F124" s="37" t="s">
        <v>1189</v>
      </c>
      <c r="G124" s="36" t="s">
        <v>1190</v>
      </c>
      <c r="H124" s="36" t="s">
        <v>912</v>
      </c>
      <c r="I124" s="36" t="s">
        <v>1191</v>
      </c>
      <c r="J124" s="36" t="s">
        <v>1192</v>
      </c>
      <c r="K124" s="37" t="s">
        <v>1193</v>
      </c>
      <c r="L124" s="36" t="s">
        <v>1194</v>
      </c>
      <c r="M124" s="36" t="s">
        <v>45</v>
      </c>
      <c r="N124" s="37" t="s">
        <v>1195</v>
      </c>
      <c r="O124" s="36" t="s">
        <v>46</v>
      </c>
      <c r="P124" s="5"/>
      <c r="Q124" s="36" t="s">
        <v>1196</v>
      </c>
      <c r="R124" s="36" t="s">
        <v>62</v>
      </c>
      <c r="S124" s="36" t="s">
        <v>1197</v>
      </c>
      <c r="T124" s="36" t="s">
        <v>1198</v>
      </c>
      <c r="U124" s="37" t="s">
        <v>51</v>
      </c>
      <c r="V124" s="36" t="s">
        <v>37</v>
      </c>
      <c r="W124" s="36"/>
      <c r="X124" s="36"/>
      <c r="Y124" s="36"/>
      <c r="Z124" s="37"/>
      <c r="AA124" s="36"/>
      <c r="AB124" s="37" t="s">
        <v>35</v>
      </c>
      <c r="AC124" s="3">
        <v>45122.50476851852</v>
      </c>
      <c r="AD124" s="37" t="s">
        <v>35</v>
      </c>
      <c r="AE124" s="3">
        <v>45122.504756944443</v>
      </c>
      <c r="AF124" s="6">
        <v>45139.394444444442</v>
      </c>
      <c r="AG124" s="7">
        <v>45139.394444444442</v>
      </c>
      <c r="AH124" s="36" t="s">
        <v>1320</v>
      </c>
    </row>
    <row r="125" spans="1:34" x14ac:dyDescent="0.25">
      <c r="A125" s="36" t="s">
        <v>36</v>
      </c>
      <c r="B125" s="36" t="s">
        <v>64</v>
      </c>
      <c r="C125" s="37" t="s">
        <v>1199</v>
      </c>
      <c r="D125" s="3">
        <v>45123.458368055559</v>
      </c>
      <c r="E125" s="36" t="s">
        <v>37</v>
      </c>
      <c r="F125" s="37" t="s">
        <v>1200</v>
      </c>
      <c r="G125" s="36" t="s">
        <v>1201</v>
      </c>
      <c r="H125" s="36" t="s">
        <v>113</v>
      </c>
      <c r="I125" s="36" t="s">
        <v>1202</v>
      </c>
      <c r="J125" s="36" t="s">
        <v>1203</v>
      </c>
      <c r="K125" s="37" t="s">
        <v>1204</v>
      </c>
      <c r="L125" s="36" t="s">
        <v>1205</v>
      </c>
      <c r="M125" s="36" t="s">
        <v>45</v>
      </c>
      <c r="N125" s="37"/>
      <c r="O125" s="36" t="s">
        <v>46</v>
      </c>
      <c r="P125" s="5"/>
      <c r="Q125" s="36" t="s">
        <v>1206</v>
      </c>
      <c r="R125" s="36" t="s">
        <v>62</v>
      </c>
      <c r="S125" s="36" t="s">
        <v>1207</v>
      </c>
      <c r="T125" s="36" t="s">
        <v>1208</v>
      </c>
      <c r="U125" s="37" t="s">
        <v>51</v>
      </c>
      <c r="V125" s="36" t="s">
        <v>37</v>
      </c>
      <c r="W125" s="36"/>
      <c r="X125" s="36"/>
      <c r="Y125" s="36"/>
      <c r="Z125" s="37"/>
      <c r="AA125" s="36"/>
      <c r="AB125" s="37" t="s">
        <v>35</v>
      </c>
      <c r="AC125" s="3">
        <v>45123.458379629628</v>
      </c>
      <c r="AD125" s="37" t="s">
        <v>35</v>
      </c>
      <c r="AE125" s="3">
        <v>45123.458379629628</v>
      </c>
      <c r="AF125" s="6">
        <v>45139.40347222222</v>
      </c>
      <c r="AG125" s="7">
        <v>45139.40347222222</v>
      </c>
      <c r="AH125" s="36" t="s">
        <v>1321</v>
      </c>
    </row>
    <row r="126" spans="1:34" x14ac:dyDescent="0.25">
      <c r="A126" s="36" t="s">
        <v>36</v>
      </c>
      <c r="B126" s="36" t="s">
        <v>64</v>
      </c>
      <c r="C126" s="37" t="s">
        <v>1209</v>
      </c>
      <c r="D126" s="3">
        <v>45123.665775462963</v>
      </c>
      <c r="E126" s="36" t="s">
        <v>37</v>
      </c>
      <c r="F126" s="37" t="s">
        <v>1210</v>
      </c>
      <c r="G126" s="36" t="s">
        <v>1211</v>
      </c>
      <c r="H126" s="36" t="s">
        <v>1212</v>
      </c>
      <c r="I126" s="36" t="s">
        <v>1213</v>
      </c>
      <c r="J126" s="36" t="s">
        <v>1214</v>
      </c>
      <c r="K126" s="37" t="s">
        <v>1215</v>
      </c>
      <c r="L126" s="36" t="s">
        <v>1216</v>
      </c>
      <c r="M126" s="36" t="s">
        <v>45</v>
      </c>
      <c r="N126" s="37" t="s">
        <v>1217</v>
      </c>
      <c r="O126" s="36" t="s">
        <v>46</v>
      </c>
      <c r="P126" s="5"/>
      <c r="Q126" s="36" t="s">
        <v>1218</v>
      </c>
      <c r="R126" s="36" t="s">
        <v>48</v>
      </c>
      <c r="S126" s="36" t="s">
        <v>1219</v>
      </c>
      <c r="T126" s="36" t="s">
        <v>1220</v>
      </c>
      <c r="U126" s="37" t="s">
        <v>51</v>
      </c>
      <c r="V126" s="36" t="s">
        <v>37</v>
      </c>
      <c r="W126" s="36"/>
      <c r="X126" s="36"/>
      <c r="Y126" s="36"/>
      <c r="Z126" s="37"/>
      <c r="AA126" s="36"/>
      <c r="AB126" s="37" t="s">
        <v>35</v>
      </c>
      <c r="AC126" s="3">
        <v>45123.66578703704</v>
      </c>
      <c r="AD126" s="37" t="s">
        <v>35</v>
      </c>
      <c r="AE126" s="3">
        <v>45123.66578703704</v>
      </c>
      <c r="AF126" s="6">
        <v>45139.408333333333</v>
      </c>
      <c r="AG126" s="7">
        <v>45139.408333333333</v>
      </c>
      <c r="AH126" s="36" t="s">
        <v>386</v>
      </c>
    </row>
    <row r="127" spans="1:34" x14ac:dyDescent="0.25">
      <c r="A127" s="36" t="s">
        <v>36</v>
      </c>
      <c r="B127" s="36" t="s">
        <v>64</v>
      </c>
      <c r="C127" s="37" t="s">
        <v>1221</v>
      </c>
      <c r="D127" s="3">
        <v>45123.668368055558</v>
      </c>
      <c r="E127" s="36" t="s">
        <v>37</v>
      </c>
      <c r="F127" s="37" t="s">
        <v>1222</v>
      </c>
      <c r="G127" s="36" t="s">
        <v>1086</v>
      </c>
      <c r="H127" s="36" t="s">
        <v>1223</v>
      </c>
      <c r="I127" s="36" t="s">
        <v>1224</v>
      </c>
      <c r="J127" s="36" t="s">
        <v>1225</v>
      </c>
      <c r="K127" s="37" t="s">
        <v>1226</v>
      </c>
      <c r="L127" s="36" t="s">
        <v>1227</v>
      </c>
      <c r="M127" s="36" t="s">
        <v>45</v>
      </c>
      <c r="N127" s="37" t="s">
        <v>1228</v>
      </c>
      <c r="O127" s="36" t="s">
        <v>46</v>
      </c>
      <c r="P127" s="5"/>
      <c r="Q127" s="36" t="s">
        <v>1229</v>
      </c>
      <c r="R127" s="36" t="s">
        <v>48</v>
      </c>
      <c r="S127" s="36" t="s">
        <v>1230</v>
      </c>
      <c r="T127" s="36" t="s">
        <v>1231</v>
      </c>
      <c r="U127" s="37" t="s">
        <v>51</v>
      </c>
      <c r="V127" s="36" t="s">
        <v>37</v>
      </c>
      <c r="W127" s="36"/>
      <c r="X127" s="36"/>
      <c r="Y127" s="36"/>
      <c r="Z127" s="37"/>
      <c r="AA127" s="36"/>
      <c r="AB127" s="37" t="s">
        <v>35</v>
      </c>
      <c r="AC127" s="3">
        <v>45123.668391203704</v>
      </c>
      <c r="AD127" s="37" t="s">
        <v>35</v>
      </c>
      <c r="AE127" s="3">
        <v>45123.668379629627</v>
      </c>
      <c r="AF127" s="6">
        <v>45139</v>
      </c>
      <c r="AG127" s="7">
        <v>45139</v>
      </c>
      <c r="AH127" s="36" t="s">
        <v>386</v>
      </c>
    </row>
    <row r="128" spans="1:34" x14ac:dyDescent="0.25">
      <c r="A128" s="36" t="s">
        <v>36</v>
      </c>
      <c r="B128" s="36" t="s">
        <v>64</v>
      </c>
      <c r="C128" s="37" t="s">
        <v>1240</v>
      </c>
      <c r="D128" s="3">
        <v>45127.829328703701</v>
      </c>
      <c r="E128" s="36" t="s">
        <v>37</v>
      </c>
      <c r="F128" s="37" t="s">
        <v>1241</v>
      </c>
      <c r="G128" s="36" t="s">
        <v>1242</v>
      </c>
      <c r="H128" s="36" t="s">
        <v>840</v>
      </c>
      <c r="I128" s="36" t="s">
        <v>1243</v>
      </c>
      <c r="J128" s="36" t="s">
        <v>1244</v>
      </c>
      <c r="K128" s="37" t="s">
        <v>1245</v>
      </c>
      <c r="L128" s="36" t="s">
        <v>1246</v>
      </c>
      <c r="M128" s="36" t="s">
        <v>154</v>
      </c>
      <c r="N128" s="37"/>
      <c r="O128" s="36" t="s">
        <v>46</v>
      </c>
      <c r="P128" s="5"/>
      <c r="Q128" s="36" t="s">
        <v>1247</v>
      </c>
      <c r="R128" s="36" t="s">
        <v>62</v>
      </c>
      <c r="S128" s="36" t="s">
        <v>1247</v>
      </c>
      <c r="T128" s="36" t="s">
        <v>1247</v>
      </c>
      <c r="U128" s="37" t="s">
        <v>51</v>
      </c>
      <c r="V128" s="36" t="s">
        <v>37</v>
      </c>
      <c r="W128" s="36"/>
      <c r="X128" s="36"/>
      <c r="Y128" s="36"/>
      <c r="Z128" s="37"/>
      <c r="AA128" s="36"/>
      <c r="AB128" s="37" t="s">
        <v>35</v>
      </c>
      <c r="AC128" s="3">
        <v>45127.829363425924</v>
      </c>
      <c r="AD128" s="37" t="s">
        <v>35</v>
      </c>
      <c r="AE128" s="3">
        <v>45127.829363425924</v>
      </c>
      <c r="AF128" s="6">
        <v>45139.429861111108</v>
      </c>
      <c r="AG128" s="7">
        <v>45139.429861111108</v>
      </c>
      <c r="AH128" s="36" t="s">
        <v>1322</v>
      </c>
    </row>
    <row r="129" spans="1:34" x14ac:dyDescent="0.25">
      <c r="A129" s="36" t="s">
        <v>36</v>
      </c>
      <c r="B129" s="36" t="s">
        <v>64</v>
      </c>
      <c r="C129" s="37" t="s">
        <v>1248</v>
      </c>
      <c r="D129" s="3">
        <v>45129.675821759258</v>
      </c>
      <c r="E129" s="36" t="s">
        <v>37</v>
      </c>
      <c r="F129" s="37" t="s">
        <v>1249</v>
      </c>
      <c r="G129" s="36" t="s">
        <v>1250</v>
      </c>
      <c r="H129" s="36" t="s">
        <v>1251</v>
      </c>
      <c r="I129" s="36" t="s">
        <v>1252</v>
      </c>
      <c r="J129" s="36" t="s">
        <v>1253</v>
      </c>
      <c r="K129" s="37" t="s">
        <v>1254</v>
      </c>
      <c r="L129" s="36" t="s">
        <v>1255</v>
      </c>
      <c r="M129" s="36" t="s">
        <v>154</v>
      </c>
      <c r="N129" s="37"/>
      <c r="O129" s="36" t="s">
        <v>105</v>
      </c>
      <c r="P129" s="5">
        <v>340</v>
      </c>
      <c r="Q129" s="36" t="s">
        <v>1256</v>
      </c>
      <c r="R129" s="36" t="s">
        <v>62</v>
      </c>
      <c r="S129" s="36" t="s">
        <v>1257</v>
      </c>
      <c r="T129" s="36" t="s">
        <v>1256</v>
      </c>
      <c r="U129" s="37" t="s">
        <v>51</v>
      </c>
      <c r="V129" s="36" t="s">
        <v>37</v>
      </c>
      <c r="W129" s="36"/>
      <c r="X129" s="36"/>
      <c r="Y129" s="36"/>
      <c r="Z129" s="37"/>
      <c r="AA129" s="36"/>
      <c r="AB129" s="37" t="s">
        <v>35</v>
      </c>
      <c r="AC129" s="3">
        <v>45129.675833333335</v>
      </c>
      <c r="AD129" s="37" t="s">
        <v>35</v>
      </c>
      <c r="AE129" s="3">
        <v>45129.675821759258</v>
      </c>
      <c r="AF129" s="6">
        <v>45139.438194444447</v>
      </c>
      <c r="AG129" s="7">
        <v>45139.438194444447</v>
      </c>
      <c r="AH129" s="36" t="s">
        <v>1323</v>
      </c>
    </row>
    <row r="130" spans="1:34" x14ac:dyDescent="0.25">
      <c r="A130" s="36" t="s">
        <v>36</v>
      </c>
      <c r="B130" s="36" t="s">
        <v>83</v>
      </c>
      <c r="C130" s="37" t="s">
        <v>1258</v>
      </c>
      <c r="D130" s="3">
        <v>45130.445335648146</v>
      </c>
      <c r="E130" s="36" t="s">
        <v>37</v>
      </c>
      <c r="F130" s="37" t="s">
        <v>1259</v>
      </c>
      <c r="G130" s="36" t="s">
        <v>900</v>
      </c>
      <c r="H130" s="36" t="s">
        <v>1260</v>
      </c>
      <c r="I130" s="36" t="s">
        <v>1261</v>
      </c>
      <c r="J130" s="36" t="s">
        <v>1262</v>
      </c>
      <c r="K130" s="37" t="s">
        <v>1263</v>
      </c>
      <c r="L130" s="36" t="s">
        <v>1264</v>
      </c>
      <c r="M130" s="36" t="s">
        <v>45</v>
      </c>
      <c r="N130" s="37" t="s">
        <v>1265</v>
      </c>
      <c r="O130" s="36" t="s">
        <v>105</v>
      </c>
      <c r="P130" s="5"/>
      <c r="Q130" s="36" t="s">
        <v>1266</v>
      </c>
      <c r="R130" s="36" t="s">
        <v>62</v>
      </c>
      <c r="S130" s="36" t="s">
        <v>1267</v>
      </c>
      <c r="T130" s="36" t="s">
        <v>1268</v>
      </c>
      <c r="U130" s="37" t="s">
        <v>51</v>
      </c>
      <c r="V130" s="36" t="s">
        <v>37</v>
      </c>
      <c r="W130" s="36"/>
      <c r="X130" s="36"/>
      <c r="Y130" s="36"/>
      <c r="Z130" s="37"/>
      <c r="AA130" s="36"/>
      <c r="AB130" s="37" t="s">
        <v>35</v>
      </c>
      <c r="AC130" s="3">
        <v>45130.445347222223</v>
      </c>
      <c r="AD130" s="37" t="s">
        <v>35</v>
      </c>
      <c r="AE130" s="3">
        <v>45130.445347222223</v>
      </c>
      <c r="AF130" s="6">
        <v>45139.444444444445</v>
      </c>
      <c r="AG130" s="7">
        <v>45139.444444444445</v>
      </c>
      <c r="AH130" s="36" t="s">
        <v>1324</v>
      </c>
    </row>
    <row r="131" spans="1:34" x14ac:dyDescent="0.25">
      <c r="A131" s="36" t="s">
        <v>36</v>
      </c>
      <c r="B131" s="36" t="s">
        <v>64</v>
      </c>
      <c r="C131" s="37" t="s">
        <v>1269</v>
      </c>
      <c r="D131" s="3">
        <v>45130.666412037041</v>
      </c>
      <c r="E131" s="36" t="s">
        <v>37</v>
      </c>
      <c r="F131" s="37" t="s">
        <v>1270</v>
      </c>
      <c r="G131" s="36" t="s">
        <v>552</v>
      </c>
      <c r="H131" s="36" t="s">
        <v>1271</v>
      </c>
      <c r="I131" s="36" t="s">
        <v>1272</v>
      </c>
      <c r="J131" s="36" t="s">
        <v>1273</v>
      </c>
      <c r="K131" s="37" t="s">
        <v>1274</v>
      </c>
      <c r="L131" s="36" t="s">
        <v>1275</v>
      </c>
      <c r="M131" s="36" t="s">
        <v>45</v>
      </c>
      <c r="N131" s="37"/>
      <c r="O131" s="36" t="s">
        <v>688</v>
      </c>
      <c r="P131" s="5"/>
      <c r="Q131" s="36" t="s">
        <v>1276</v>
      </c>
      <c r="R131" s="36" t="s">
        <v>62</v>
      </c>
      <c r="S131" s="36" t="s">
        <v>1277</v>
      </c>
      <c r="T131" s="36" t="s">
        <v>1278</v>
      </c>
      <c r="U131" s="37" t="s">
        <v>51</v>
      </c>
      <c r="V131" s="36" t="s">
        <v>37</v>
      </c>
      <c r="W131" s="36"/>
      <c r="X131" s="36"/>
      <c r="Y131" s="36"/>
      <c r="Z131" s="37"/>
      <c r="AA131" s="36"/>
      <c r="AB131" s="37" t="s">
        <v>35</v>
      </c>
      <c r="AC131" s="3">
        <v>45130.66642361111</v>
      </c>
      <c r="AD131" s="37" t="s">
        <v>35</v>
      </c>
      <c r="AE131" s="3">
        <v>45130.666412037041</v>
      </c>
      <c r="AF131" s="6">
        <v>45140.465277777781</v>
      </c>
      <c r="AG131" s="7">
        <v>45140.465277777781</v>
      </c>
      <c r="AH131" s="36" t="s">
        <v>1325</v>
      </c>
    </row>
    <row r="132" spans="1:34" x14ac:dyDescent="0.25">
      <c r="A132" s="36" t="s">
        <v>36</v>
      </c>
      <c r="B132" s="36" t="s">
        <v>64</v>
      </c>
      <c r="C132" s="37" t="s">
        <v>1279</v>
      </c>
      <c r="D132" s="3">
        <v>45131.586701388886</v>
      </c>
      <c r="E132" s="36" t="s">
        <v>37</v>
      </c>
      <c r="F132" s="37" t="s">
        <v>1280</v>
      </c>
      <c r="G132" s="36" t="s">
        <v>978</v>
      </c>
      <c r="H132" s="36" t="s">
        <v>1281</v>
      </c>
      <c r="I132" s="36" t="s">
        <v>1282</v>
      </c>
      <c r="J132" s="36" t="s">
        <v>1283</v>
      </c>
      <c r="K132" s="37"/>
      <c r="L132" s="36"/>
      <c r="M132" s="36" t="s">
        <v>45</v>
      </c>
      <c r="N132" s="37"/>
      <c r="O132" s="36" t="s">
        <v>46</v>
      </c>
      <c r="P132" s="5"/>
      <c r="Q132" s="36" t="s">
        <v>1284</v>
      </c>
      <c r="R132" s="36" t="s">
        <v>48</v>
      </c>
      <c r="S132" s="36" t="s">
        <v>1285</v>
      </c>
      <c r="T132" s="36" t="s">
        <v>1286</v>
      </c>
      <c r="U132" s="37" t="s">
        <v>51</v>
      </c>
      <c r="V132" s="36" t="s">
        <v>37</v>
      </c>
      <c r="W132" s="36"/>
      <c r="X132" s="36"/>
      <c r="Y132" s="36"/>
      <c r="Z132" s="37"/>
      <c r="AA132" s="36"/>
      <c r="AB132" s="37" t="s">
        <v>35</v>
      </c>
      <c r="AC132" s="3">
        <v>45131.586724537039</v>
      </c>
      <c r="AD132" s="37" t="s">
        <v>35</v>
      </c>
      <c r="AE132" s="3">
        <v>45131.586712962962</v>
      </c>
      <c r="AF132" s="6">
        <v>45140.475694444445</v>
      </c>
      <c r="AG132" s="7">
        <v>45140.475694444445</v>
      </c>
      <c r="AH132" s="36" t="s">
        <v>386</v>
      </c>
    </row>
    <row r="133" spans="1:34" x14ac:dyDescent="0.25">
      <c r="A133" s="36" t="s">
        <v>36</v>
      </c>
      <c r="B133" s="36" t="s">
        <v>64</v>
      </c>
      <c r="C133" s="37" t="s">
        <v>1287</v>
      </c>
      <c r="D133" s="3">
        <v>45132.572824074072</v>
      </c>
      <c r="E133" s="36" t="s">
        <v>37</v>
      </c>
      <c r="F133" s="37" t="s">
        <v>1288</v>
      </c>
      <c r="G133" s="36" t="s">
        <v>1289</v>
      </c>
      <c r="H133" s="36" t="s">
        <v>1290</v>
      </c>
      <c r="I133" s="36" t="s">
        <v>1291</v>
      </c>
      <c r="J133" s="36" t="s">
        <v>1292</v>
      </c>
      <c r="K133" s="37" t="s">
        <v>1293</v>
      </c>
      <c r="L133" s="36" t="s">
        <v>1294</v>
      </c>
      <c r="M133" s="36" t="s">
        <v>45</v>
      </c>
      <c r="N133" s="37"/>
      <c r="O133" s="36" t="s">
        <v>105</v>
      </c>
      <c r="P133" s="5"/>
      <c r="Q133" s="36" t="s">
        <v>1295</v>
      </c>
      <c r="R133" s="36" t="s">
        <v>62</v>
      </c>
      <c r="S133" s="36" t="s">
        <v>1296</v>
      </c>
      <c r="T133" s="36" t="s">
        <v>1297</v>
      </c>
      <c r="U133" s="37" t="s">
        <v>51</v>
      </c>
      <c r="V133" s="36" t="s">
        <v>37</v>
      </c>
      <c r="W133" s="36"/>
      <c r="X133" s="36"/>
      <c r="Y133" s="36"/>
      <c r="Z133" s="37"/>
      <c r="AA133" s="36"/>
      <c r="AB133" s="37" t="s">
        <v>35</v>
      </c>
      <c r="AC133" s="3">
        <v>45132.572835648149</v>
      </c>
      <c r="AD133" s="37" t="s">
        <v>35</v>
      </c>
      <c r="AE133" s="3">
        <v>45132.572835648149</v>
      </c>
      <c r="AF133" s="6">
        <v>45142.571527777778</v>
      </c>
      <c r="AG133" s="7">
        <v>45142.571527777778</v>
      </c>
      <c r="AH133" s="36" t="s">
        <v>1326</v>
      </c>
    </row>
    <row r="134" spans="1:34" x14ac:dyDescent="0.25">
      <c r="A134" s="36" t="s">
        <v>36</v>
      </c>
      <c r="B134" s="36" t="s">
        <v>306</v>
      </c>
      <c r="C134" s="37" t="s">
        <v>1331</v>
      </c>
      <c r="D134" s="3">
        <v>45145.385335648149</v>
      </c>
      <c r="E134" s="36" t="s">
        <v>105</v>
      </c>
      <c r="F134" s="37" t="s">
        <v>1332</v>
      </c>
      <c r="G134" s="36" t="s">
        <v>63</v>
      </c>
      <c r="H134" s="36" t="s">
        <v>63</v>
      </c>
      <c r="I134" s="36" t="s">
        <v>63</v>
      </c>
      <c r="J134" s="36" t="s">
        <v>1333</v>
      </c>
      <c r="K134" s="37" t="s">
        <v>1334</v>
      </c>
      <c r="L134" s="36" t="s">
        <v>63</v>
      </c>
      <c r="M134" s="36" t="s">
        <v>154</v>
      </c>
      <c r="N134" s="37"/>
      <c r="O134" s="36" t="s">
        <v>70</v>
      </c>
      <c r="P134" s="5"/>
      <c r="Q134" s="36" t="s">
        <v>63</v>
      </c>
      <c r="R134" s="36" t="s">
        <v>62</v>
      </c>
      <c r="S134" s="36" t="s">
        <v>63</v>
      </c>
      <c r="T134" s="36" t="s">
        <v>63</v>
      </c>
      <c r="U134" s="37" t="s">
        <v>51</v>
      </c>
      <c r="V134" s="36" t="s">
        <v>37</v>
      </c>
      <c r="W134" s="36"/>
      <c r="X134" s="36"/>
      <c r="Y134" s="36"/>
      <c r="Z134" s="37"/>
      <c r="AA134" s="36"/>
      <c r="AB134" s="37" t="s">
        <v>424</v>
      </c>
      <c r="AC134" s="3">
        <v>2</v>
      </c>
      <c r="AD134" s="37" t="s">
        <v>35</v>
      </c>
      <c r="AE134" s="3">
        <v>45145.385347222225</v>
      </c>
      <c r="AF134" s="6">
        <v>45145.384722222225</v>
      </c>
      <c r="AG134" s="7">
        <v>45145.384722222225</v>
      </c>
      <c r="AH134" s="36" t="s">
        <v>1327</v>
      </c>
    </row>
    <row r="135" spans="1:34" x14ac:dyDescent="0.25">
      <c r="A135" s="36" t="s">
        <v>36</v>
      </c>
      <c r="B135" s="36" t="s">
        <v>64</v>
      </c>
      <c r="C135" s="37" t="s">
        <v>1335</v>
      </c>
      <c r="D135" s="3">
        <v>45146.658865740741</v>
      </c>
      <c r="E135" s="36" t="s">
        <v>37</v>
      </c>
      <c r="F135" s="37" t="s">
        <v>1336</v>
      </c>
      <c r="G135" s="36" t="s">
        <v>1337</v>
      </c>
      <c r="H135" s="36" t="s">
        <v>148</v>
      </c>
      <c r="I135" s="36" t="s">
        <v>1338</v>
      </c>
      <c r="J135" s="36" t="s">
        <v>1339</v>
      </c>
      <c r="K135" s="37" t="s">
        <v>1340</v>
      </c>
      <c r="L135" s="36" t="s">
        <v>1341</v>
      </c>
      <c r="M135" s="36" t="s">
        <v>45</v>
      </c>
      <c r="N135" s="37"/>
      <c r="O135" s="36" t="s">
        <v>46</v>
      </c>
      <c r="P135" s="5"/>
      <c r="Q135" s="36" t="s">
        <v>1342</v>
      </c>
      <c r="R135" s="36" t="s">
        <v>62</v>
      </c>
      <c r="S135" s="36" t="s">
        <v>1342</v>
      </c>
      <c r="T135" s="36" t="s">
        <v>1343</v>
      </c>
      <c r="U135" s="37" t="s">
        <v>51</v>
      </c>
      <c r="V135" s="36" t="s">
        <v>37</v>
      </c>
      <c r="W135" s="36"/>
      <c r="X135" s="36"/>
      <c r="Y135" s="36"/>
      <c r="Z135" s="37"/>
      <c r="AA135" s="36"/>
      <c r="AB135" s="37" t="s">
        <v>35</v>
      </c>
      <c r="AC135" s="3">
        <v>45146.658877314818</v>
      </c>
      <c r="AD135" s="37" t="s">
        <v>35</v>
      </c>
      <c r="AE135" s="3">
        <v>45146.658877314818</v>
      </c>
      <c r="AF135" s="6">
        <v>45166.564583333333</v>
      </c>
      <c r="AG135" s="7">
        <v>45166.564583333333</v>
      </c>
      <c r="AH135" s="36" t="s">
        <v>1328</v>
      </c>
    </row>
    <row r="136" spans="1:34" x14ac:dyDescent="0.25">
      <c r="A136" s="36" t="s">
        <v>36</v>
      </c>
      <c r="B136" s="36" t="s">
        <v>53</v>
      </c>
      <c r="C136" s="37" t="s">
        <v>1344</v>
      </c>
      <c r="D136" s="3">
        <v>45147.850092592591</v>
      </c>
      <c r="E136" s="36" t="s">
        <v>37</v>
      </c>
      <c r="F136" s="37" t="s">
        <v>1345</v>
      </c>
      <c r="G136" s="36" t="s">
        <v>1346</v>
      </c>
      <c r="H136" s="36" t="s">
        <v>1347</v>
      </c>
      <c r="I136" s="36" t="s">
        <v>1348</v>
      </c>
      <c r="J136" s="36" t="s">
        <v>1349</v>
      </c>
      <c r="K136" s="37" t="s">
        <v>1350</v>
      </c>
      <c r="L136" s="36" t="s">
        <v>1351</v>
      </c>
      <c r="M136" s="36" t="s">
        <v>45</v>
      </c>
      <c r="N136" s="37" t="s">
        <v>1352</v>
      </c>
      <c r="O136" s="36" t="s">
        <v>105</v>
      </c>
      <c r="P136" s="5">
        <v>90</v>
      </c>
      <c r="Q136" s="36" t="s">
        <v>1353</v>
      </c>
      <c r="R136" s="36" t="s">
        <v>48</v>
      </c>
      <c r="S136" s="36" t="s">
        <v>1354</v>
      </c>
      <c r="T136" s="36" t="s">
        <v>1355</v>
      </c>
      <c r="U136" s="37" t="s">
        <v>51</v>
      </c>
      <c r="V136" s="36" t="s">
        <v>37</v>
      </c>
      <c r="W136" s="36"/>
      <c r="X136" s="36"/>
      <c r="Y136" s="36"/>
      <c r="Z136" s="37"/>
      <c r="AA136" s="36"/>
      <c r="AB136" s="37" t="s">
        <v>35</v>
      </c>
      <c r="AC136" s="3">
        <v>45147.850115740737</v>
      </c>
      <c r="AD136" s="37" t="s">
        <v>35</v>
      </c>
      <c r="AE136" s="3">
        <v>45147.850104166668</v>
      </c>
      <c r="AF136" s="6">
        <v>45166.617361111108</v>
      </c>
      <c r="AG136" s="7">
        <v>45166.617361111108</v>
      </c>
      <c r="AH136" s="36" t="s">
        <v>1329</v>
      </c>
    </row>
    <row r="137" spans="1:34" x14ac:dyDescent="0.25">
      <c r="A137" s="36" t="s">
        <v>36</v>
      </c>
      <c r="B137" s="36" t="s">
        <v>159</v>
      </c>
      <c r="C137" s="37" t="s">
        <v>1356</v>
      </c>
      <c r="D137" s="3">
        <v>45153.685752314814</v>
      </c>
      <c r="E137" s="36" t="s">
        <v>37</v>
      </c>
      <c r="F137" s="37" t="s">
        <v>1357</v>
      </c>
      <c r="G137" s="36" t="s">
        <v>1358</v>
      </c>
      <c r="H137" s="36" t="s">
        <v>1359</v>
      </c>
      <c r="I137" s="36" t="s">
        <v>1360</v>
      </c>
      <c r="J137" s="36" t="s">
        <v>1361</v>
      </c>
      <c r="K137" s="37" t="s">
        <v>1362</v>
      </c>
      <c r="L137" s="36" t="s">
        <v>1363</v>
      </c>
      <c r="M137" s="36" t="s">
        <v>45</v>
      </c>
      <c r="N137" s="37"/>
      <c r="O137" s="36" t="s">
        <v>46</v>
      </c>
      <c r="P137" s="5"/>
      <c r="Q137" s="36" t="s">
        <v>1364</v>
      </c>
      <c r="R137" s="36" t="s">
        <v>62</v>
      </c>
      <c r="S137" s="36" t="s">
        <v>1365</v>
      </c>
      <c r="T137" s="36" t="s">
        <v>1366</v>
      </c>
      <c r="U137" s="37" t="s">
        <v>51</v>
      </c>
      <c r="V137" s="36" t="s">
        <v>37</v>
      </c>
      <c r="W137" s="36"/>
      <c r="X137" s="36"/>
      <c r="Y137" s="36"/>
      <c r="Z137" s="37"/>
      <c r="AA137" s="36"/>
      <c r="AB137" s="37" t="s">
        <v>35</v>
      </c>
      <c r="AC137" s="3">
        <v>45153.68577546296</v>
      </c>
      <c r="AD137" s="37" t="s">
        <v>35</v>
      </c>
      <c r="AE137" s="3">
        <v>45153.68577546296</v>
      </c>
      <c r="AF137" s="6">
        <v>45170.418055555558</v>
      </c>
      <c r="AG137" s="7">
        <v>45170.418055555558</v>
      </c>
      <c r="AH137" s="36" t="s">
        <v>386</v>
      </c>
    </row>
    <row r="138" spans="1:34" x14ac:dyDescent="0.25">
      <c r="A138" s="36" t="s">
        <v>36</v>
      </c>
      <c r="B138" s="36" t="s">
        <v>64</v>
      </c>
      <c r="C138" s="37" t="s">
        <v>1367</v>
      </c>
      <c r="D138" s="3">
        <v>45155.564988425926</v>
      </c>
      <c r="E138" s="36" t="s">
        <v>37</v>
      </c>
      <c r="F138" s="37" t="s">
        <v>1368</v>
      </c>
      <c r="G138" s="36" t="s">
        <v>1369</v>
      </c>
      <c r="H138" s="36" t="s">
        <v>1370</v>
      </c>
      <c r="I138" s="36" t="s">
        <v>1371</v>
      </c>
      <c r="J138" s="36" t="s">
        <v>1372</v>
      </c>
      <c r="K138" s="37" t="s">
        <v>1373</v>
      </c>
      <c r="L138" s="36" t="s">
        <v>1374</v>
      </c>
      <c r="M138" s="36" t="s">
        <v>45</v>
      </c>
      <c r="N138" s="37" t="s">
        <v>1375</v>
      </c>
      <c r="O138" s="36" t="s">
        <v>46</v>
      </c>
      <c r="P138" s="5"/>
      <c r="Q138" s="36" t="s">
        <v>1376</v>
      </c>
      <c r="R138" s="36" t="s">
        <v>62</v>
      </c>
      <c r="S138" s="36" t="s">
        <v>1377</v>
      </c>
      <c r="T138" s="36" t="s">
        <v>1378</v>
      </c>
      <c r="U138" s="37" t="s">
        <v>51</v>
      </c>
      <c r="V138" s="36" t="s">
        <v>37</v>
      </c>
      <c r="W138" s="36"/>
      <c r="X138" s="36"/>
      <c r="Y138" s="36"/>
      <c r="Z138" s="37"/>
      <c r="AA138" s="36"/>
      <c r="AB138" s="37" t="s">
        <v>35</v>
      </c>
      <c r="AC138" s="3">
        <v>45155.565000000002</v>
      </c>
      <c r="AD138" s="37" t="s">
        <v>35</v>
      </c>
      <c r="AE138" s="3">
        <v>45155.565000000002</v>
      </c>
      <c r="AF138" s="6">
        <v>45170.422222222223</v>
      </c>
      <c r="AG138" s="7">
        <v>45170.422222222223</v>
      </c>
      <c r="AH138" s="36" t="s">
        <v>1330</v>
      </c>
    </row>
    <row r="139" spans="1:34" x14ac:dyDescent="0.25">
      <c r="A139" s="36" t="s">
        <v>36</v>
      </c>
      <c r="B139" s="36" t="s">
        <v>64</v>
      </c>
      <c r="C139" s="37" t="s">
        <v>1379</v>
      </c>
      <c r="D139" s="3">
        <v>45161.498136574075</v>
      </c>
      <c r="E139" s="36" t="s">
        <v>37</v>
      </c>
      <c r="F139" s="37" t="s">
        <v>1380</v>
      </c>
      <c r="G139" s="36" t="s">
        <v>112</v>
      </c>
      <c r="H139" s="36" t="s">
        <v>1381</v>
      </c>
      <c r="I139" s="36" t="s">
        <v>1382</v>
      </c>
      <c r="J139" s="36" t="s">
        <v>1383</v>
      </c>
      <c r="K139" s="37" t="s">
        <v>1384</v>
      </c>
      <c r="L139" s="36" t="s">
        <v>1385</v>
      </c>
      <c r="M139" s="36" t="s">
        <v>45</v>
      </c>
      <c r="N139" s="37" t="s">
        <v>1386</v>
      </c>
      <c r="O139" s="36" t="s">
        <v>105</v>
      </c>
      <c r="P139" s="5"/>
      <c r="Q139" s="36" t="s">
        <v>1387</v>
      </c>
      <c r="R139" s="36" t="s">
        <v>62</v>
      </c>
      <c r="S139" s="36" t="s">
        <v>1388</v>
      </c>
      <c r="T139" s="36" t="s">
        <v>1389</v>
      </c>
      <c r="U139" s="37" t="s">
        <v>51</v>
      </c>
      <c r="V139" s="36" t="s">
        <v>37</v>
      </c>
      <c r="W139" s="36"/>
      <c r="X139" s="36"/>
      <c r="Y139" s="36"/>
      <c r="Z139" s="37"/>
      <c r="AA139" s="36"/>
      <c r="AB139" s="37" t="s">
        <v>35</v>
      </c>
      <c r="AC139" s="3">
        <v>45161.498159722221</v>
      </c>
      <c r="AD139" s="37" t="s">
        <v>35</v>
      </c>
      <c r="AE139" s="3">
        <v>45161.498159722221</v>
      </c>
      <c r="AF139" s="6">
        <v>45174.01</v>
      </c>
      <c r="AG139" s="7">
        <v>45174.01</v>
      </c>
      <c r="AH139" s="36" t="s">
        <v>1720</v>
      </c>
    </row>
    <row r="140" spans="1:34" x14ac:dyDescent="0.25">
      <c r="A140" s="36" t="s">
        <v>36</v>
      </c>
      <c r="B140" s="36" t="s">
        <v>64</v>
      </c>
      <c r="C140" s="37" t="s">
        <v>1390</v>
      </c>
      <c r="D140" s="3">
        <v>45168.744479166664</v>
      </c>
      <c r="E140" s="36" t="s">
        <v>37</v>
      </c>
      <c r="F140" s="37" t="s">
        <v>1391</v>
      </c>
      <c r="G140" s="36" t="s">
        <v>1392</v>
      </c>
      <c r="H140" s="36" t="s">
        <v>1393</v>
      </c>
      <c r="I140" s="36" t="s">
        <v>1394</v>
      </c>
      <c r="J140" s="36" t="s">
        <v>1395</v>
      </c>
      <c r="K140" s="37" t="s">
        <v>1396</v>
      </c>
      <c r="L140" s="36" t="s">
        <v>1397</v>
      </c>
      <c r="M140" s="36" t="s">
        <v>45</v>
      </c>
      <c r="N140" s="37" t="s">
        <v>1398</v>
      </c>
      <c r="O140" s="36" t="s">
        <v>46</v>
      </c>
      <c r="P140" s="5"/>
      <c r="Q140" s="36" t="s">
        <v>1399</v>
      </c>
      <c r="R140" s="36" t="s">
        <v>48</v>
      </c>
      <c r="S140" s="36" t="s">
        <v>1400</v>
      </c>
      <c r="T140" s="36" t="s">
        <v>1401</v>
      </c>
      <c r="U140" s="37" t="s">
        <v>51</v>
      </c>
      <c r="V140" s="36" t="s">
        <v>37</v>
      </c>
      <c r="W140" s="36"/>
      <c r="X140" s="36"/>
      <c r="Y140" s="36"/>
      <c r="Z140" s="37"/>
      <c r="AA140" s="36"/>
      <c r="AB140" s="37" t="s">
        <v>35</v>
      </c>
      <c r="AC140" s="3">
        <v>45168.744513888887</v>
      </c>
      <c r="AD140" s="37" t="s">
        <v>35</v>
      </c>
      <c r="AE140" s="3">
        <v>45168.744502314818</v>
      </c>
      <c r="AF140" s="6">
        <v>45186.42291666667</v>
      </c>
      <c r="AG140" s="7">
        <v>45186.42291666667</v>
      </c>
      <c r="AH140" s="36" t="s">
        <v>1711</v>
      </c>
    </row>
    <row r="141" spans="1:34" x14ac:dyDescent="0.25">
      <c r="A141" s="36" t="s">
        <v>36</v>
      </c>
      <c r="B141" s="36" t="s">
        <v>64</v>
      </c>
      <c r="C141" s="37" t="s">
        <v>1402</v>
      </c>
      <c r="D141" s="3">
        <v>45169.651076388887</v>
      </c>
      <c r="E141" s="36" t="s">
        <v>37</v>
      </c>
      <c r="F141" s="37" t="s">
        <v>1403</v>
      </c>
      <c r="G141" s="36" t="s">
        <v>1404</v>
      </c>
      <c r="H141" s="36" t="s">
        <v>1405</v>
      </c>
      <c r="I141" s="36" t="s">
        <v>1406</v>
      </c>
      <c r="J141" s="36" t="s">
        <v>1407</v>
      </c>
      <c r="K141" s="37" t="s">
        <v>1408</v>
      </c>
      <c r="L141" s="36" t="s">
        <v>1409</v>
      </c>
      <c r="M141" s="36" t="s">
        <v>45</v>
      </c>
      <c r="N141" s="37" t="s">
        <v>1410</v>
      </c>
      <c r="O141" s="36" t="s">
        <v>46</v>
      </c>
      <c r="P141" s="5"/>
      <c r="Q141" s="36" t="s">
        <v>1411</v>
      </c>
      <c r="R141" s="36" t="s">
        <v>62</v>
      </c>
      <c r="S141" s="36" t="s">
        <v>1412</v>
      </c>
      <c r="T141" s="36" t="s">
        <v>1413</v>
      </c>
      <c r="U141" s="37" t="s">
        <v>51</v>
      </c>
      <c r="V141" s="36" t="s">
        <v>37</v>
      </c>
      <c r="W141" s="36"/>
      <c r="X141" s="36"/>
      <c r="Y141" s="36"/>
      <c r="Z141" s="37"/>
      <c r="AA141" s="36"/>
      <c r="AB141" s="37" t="s">
        <v>35</v>
      </c>
      <c r="AC141" s="3">
        <v>45169.651087962964</v>
      </c>
      <c r="AD141" s="37" t="s">
        <v>35</v>
      </c>
      <c r="AE141" s="3">
        <v>45169.651087962964</v>
      </c>
      <c r="AF141" s="6">
        <v>45186.427083333336</v>
      </c>
      <c r="AG141" s="7">
        <v>45186.427083333336</v>
      </c>
      <c r="AH141" s="36" t="s">
        <v>386</v>
      </c>
    </row>
    <row r="142" spans="1:34" x14ac:dyDescent="0.25">
      <c r="A142" s="36" t="s">
        <v>36</v>
      </c>
      <c r="B142" s="36" t="s">
        <v>64</v>
      </c>
      <c r="C142" s="37" t="s">
        <v>1414</v>
      </c>
      <c r="D142" s="3">
        <v>45172.537777777776</v>
      </c>
      <c r="E142" s="36" t="s">
        <v>37</v>
      </c>
      <c r="F142" s="37" t="s">
        <v>1415</v>
      </c>
      <c r="G142" s="36" t="s">
        <v>1416</v>
      </c>
      <c r="H142" s="36" t="s">
        <v>807</v>
      </c>
      <c r="I142" s="36" t="s">
        <v>1417</v>
      </c>
      <c r="J142" s="36" t="s">
        <v>1418</v>
      </c>
      <c r="K142" s="37" t="s">
        <v>1419</v>
      </c>
      <c r="L142" s="36" t="s">
        <v>1420</v>
      </c>
      <c r="M142" s="36" t="s">
        <v>45</v>
      </c>
      <c r="N142" s="37"/>
      <c r="O142" s="36" t="s">
        <v>46</v>
      </c>
      <c r="P142" s="5"/>
      <c r="Q142" s="36" t="s">
        <v>1421</v>
      </c>
      <c r="R142" s="36" t="s">
        <v>62</v>
      </c>
      <c r="S142" s="36" t="s">
        <v>1422</v>
      </c>
      <c r="T142" s="36" t="s">
        <v>1421</v>
      </c>
      <c r="U142" s="37" t="s">
        <v>51</v>
      </c>
      <c r="V142" s="36" t="s">
        <v>37</v>
      </c>
      <c r="W142" s="36"/>
      <c r="X142" s="36"/>
      <c r="Y142" s="36"/>
      <c r="Z142" s="37"/>
      <c r="AA142" s="36"/>
      <c r="AB142" s="37" t="s">
        <v>35</v>
      </c>
      <c r="AC142" s="3">
        <v>45172.537789351853</v>
      </c>
      <c r="AD142" s="37" t="s">
        <v>35</v>
      </c>
      <c r="AE142" s="3">
        <v>45172.537777777776</v>
      </c>
      <c r="AF142" s="6">
        <v>45191.435416666667</v>
      </c>
      <c r="AG142" s="7">
        <v>45191.435416666667</v>
      </c>
      <c r="AH142" s="36" t="s">
        <v>1712</v>
      </c>
    </row>
    <row r="143" spans="1:34" x14ac:dyDescent="0.25">
      <c r="A143" s="36" t="s">
        <v>36</v>
      </c>
      <c r="B143" s="36" t="s">
        <v>159</v>
      </c>
      <c r="C143" s="37" t="s">
        <v>1424</v>
      </c>
      <c r="D143" s="3">
        <v>45178.526192129626</v>
      </c>
      <c r="E143" s="36" t="s">
        <v>37</v>
      </c>
      <c r="F143" s="37" t="s">
        <v>1425</v>
      </c>
      <c r="G143" s="36" t="s">
        <v>1426</v>
      </c>
      <c r="H143" s="36" t="s">
        <v>552</v>
      </c>
      <c r="I143" s="36" t="s">
        <v>1427</v>
      </c>
      <c r="J143" s="36" t="s">
        <v>1428</v>
      </c>
      <c r="K143" s="37" t="s">
        <v>1429</v>
      </c>
      <c r="L143" s="36" t="s">
        <v>1430</v>
      </c>
      <c r="M143" s="36" t="s">
        <v>45</v>
      </c>
      <c r="N143" s="37"/>
      <c r="O143" s="36" t="s">
        <v>46</v>
      </c>
      <c r="P143" s="5"/>
      <c r="Q143" s="36" t="s">
        <v>1431</v>
      </c>
      <c r="R143" s="36" t="s">
        <v>48</v>
      </c>
      <c r="S143" s="36" t="s">
        <v>1432</v>
      </c>
      <c r="T143" s="36" t="s">
        <v>1433</v>
      </c>
      <c r="U143" s="37" t="s">
        <v>51</v>
      </c>
      <c r="V143" s="36" t="s">
        <v>37</v>
      </c>
      <c r="W143" s="36"/>
      <c r="X143" s="36"/>
      <c r="Y143" s="36"/>
      <c r="Z143" s="37"/>
      <c r="AA143" s="36"/>
      <c r="AB143" s="37" t="s">
        <v>35</v>
      </c>
      <c r="AC143" s="3">
        <v>45178.52621527778</v>
      </c>
      <c r="AD143" s="37" t="s">
        <v>35</v>
      </c>
      <c r="AE143" s="3">
        <v>45178.52621527778</v>
      </c>
      <c r="AF143" s="6">
        <v>45196.508333333331</v>
      </c>
      <c r="AG143" s="7">
        <v>45196.508333333331</v>
      </c>
      <c r="AH143" s="36" t="s">
        <v>1713</v>
      </c>
    </row>
    <row r="144" spans="1:34" x14ac:dyDescent="0.25">
      <c r="A144" s="36" t="s">
        <v>36</v>
      </c>
      <c r="B144" s="36" t="s">
        <v>64</v>
      </c>
      <c r="C144" s="37" t="s">
        <v>1434</v>
      </c>
      <c r="D144" s="3">
        <v>45178.642789351848</v>
      </c>
      <c r="E144" s="36" t="s">
        <v>37</v>
      </c>
      <c r="F144" s="37" t="s">
        <v>1435</v>
      </c>
      <c r="G144" s="36" t="s">
        <v>1086</v>
      </c>
      <c r="H144" s="36" t="s">
        <v>1436</v>
      </c>
      <c r="I144" s="36" t="s">
        <v>1437</v>
      </c>
      <c r="J144" s="36" t="s">
        <v>1438</v>
      </c>
      <c r="K144" s="37"/>
      <c r="L144" s="36" t="s">
        <v>1439</v>
      </c>
      <c r="M144" s="36" t="s">
        <v>45</v>
      </c>
      <c r="N144" s="37"/>
      <c r="O144" s="36" t="s">
        <v>46</v>
      </c>
      <c r="P144" s="5"/>
      <c r="Q144" s="36" t="s">
        <v>1431</v>
      </c>
      <c r="R144" s="36" t="s">
        <v>48</v>
      </c>
      <c r="S144" s="36" t="s">
        <v>1440</v>
      </c>
      <c r="T144" s="36" t="s">
        <v>1441</v>
      </c>
      <c r="U144" s="37" t="s">
        <v>51</v>
      </c>
      <c r="V144" s="36" t="s">
        <v>37</v>
      </c>
      <c r="W144" s="36"/>
      <c r="X144" s="36"/>
      <c r="Y144" s="36"/>
      <c r="Z144" s="37"/>
      <c r="AA144" s="36"/>
      <c r="AB144" s="37" t="s">
        <v>35</v>
      </c>
      <c r="AC144" s="3">
        <v>45178.642800925925</v>
      </c>
      <c r="AD144" s="37" t="s">
        <v>35</v>
      </c>
      <c r="AE144" s="3">
        <v>45178.642800925925</v>
      </c>
      <c r="AF144" s="6">
        <v>45196.513888888891</v>
      </c>
      <c r="AG144" s="7">
        <v>45196.513888888891</v>
      </c>
      <c r="AH144" s="36" t="s">
        <v>1714</v>
      </c>
    </row>
    <row r="145" spans="1:34" x14ac:dyDescent="0.25">
      <c r="A145" s="36" t="s">
        <v>36</v>
      </c>
      <c r="B145" s="36" t="s">
        <v>159</v>
      </c>
      <c r="C145" s="37" t="s">
        <v>1442</v>
      </c>
      <c r="D145" s="3">
        <v>45182.506157407406</v>
      </c>
      <c r="E145" s="36" t="s">
        <v>37</v>
      </c>
      <c r="F145" s="37" t="s">
        <v>1443</v>
      </c>
      <c r="G145" s="36" t="s">
        <v>1444</v>
      </c>
      <c r="H145" s="36" t="s">
        <v>1445</v>
      </c>
      <c r="I145" s="36" t="s">
        <v>1446</v>
      </c>
      <c r="J145" s="36" t="s">
        <v>1447</v>
      </c>
      <c r="K145" s="37" t="s">
        <v>1448</v>
      </c>
      <c r="L145" s="36" t="s">
        <v>1449</v>
      </c>
      <c r="M145" s="36" t="s">
        <v>45</v>
      </c>
      <c r="N145" s="37"/>
      <c r="O145" s="36" t="s">
        <v>46</v>
      </c>
      <c r="P145" s="5"/>
      <c r="Q145" s="36" t="s">
        <v>1450</v>
      </c>
      <c r="R145" s="36" t="s">
        <v>48</v>
      </c>
      <c r="S145" s="36" t="s">
        <v>1451</v>
      </c>
      <c r="T145" s="36" t="s">
        <v>1452</v>
      </c>
      <c r="U145" s="37" t="s">
        <v>51</v>
      </c>
      <c r="V145" s="36" t="s">
        <v>37</v>
      </c>
      <c r="W145" s="36"/>
      <c r="X145" s="36"/>
      <c r="Y145" s="36"/>
      <c r="Z145" s="37"/>
      <c r="AA145" s="36"/>
      <c r="AB145" s="37" t="s">
        <v>35</v>
      </c>
      <c r="AC145" s="3">
        <v>45182.506180555552</v>
      </c>
      <c r="AD145" s="37" t="s">
        <v>35</v>
      </c>
      <c r="AE145" s="3">
        <v>45182.506168981483</v>
      </c>
      <c r="AF145" s="6">
        <v>45200.695833333331</v>
      </c>
      <c r="AG145" s="7">
        <v>45200.695833333331</v>
      </c>
      <c r="AH145" s="36" t="s">
        <v>1715</v>
      </c>
    </row>
    <row r="146" spans="1:34" x14ac:dyDescent="0.25">
      <c r="A146" s="36" t="s">
        <v>36</v>
      </c>
      <c r="B146" s="36" t="s">
        <v>64</v>
      </c>
      <c r="C146" s="37" t="s">
        <v>1453</v>
      </c>
      <c r="D146" s="3">
        <v>45186.435289351852</v>
      </c>
      <c r="E146" s="36" t="s">
        <v>37</v>
      </c>
      <c r="F146" s="37" t="s">
        <v>1454</v>
      </c>
      <c r="G146" s="36" t="s">
        <v>1455</v>
      </c>
      <c r="H146" s="36" t="s">
        <v>1456</v>
      </c>
      <c r="I146" s="36" t="s">
        <v>1457</v>
      </c>
      <c r="J146" s="36" t="s">
        <v>1458</v>
      </c>
      <c r="K146" s="37" t="s">
        <v>1459</v>
      </c>
      <c r="L146" s="36" t="s">
        <v>1460</v>
      </c>
      <c r="M146" s="36" t="s">
        <v>45</v>
      </c>
      <c r="N146" s="37"/>
      <c r="O146" s="36" t="s">
        <v>105</v>
      </c>
      <c r="P146" s="5"/>
      <c r="Q146" s="36" t="s">
        <v>1461</v>
      </c>
      <c r="R146" s="36" t="s">
        <v>62</v>
      </c>
      <c r="S146" s="36" t="s">
        <v>1462</v>
      </c>
      <c r="T146" s="36" t="s">
        <v>1463</v>
      </c>
      <c r="U146" s="37" t="s">
        <v>51</v>
      </c>
      <c r="V146" s="36" t="s">
        <v>37</v>
      </c>
      <c r="W146" s="36"/>
      <c r="X146" s="36"/>
      <c r="Y146" s="36"/>
      <c r="Z146" s="37"/>
      <c r="AA146" s="36"/>
      <c r="AB146" s="37" t="s">
        <v>35</v>
      </c>
      <c r="AC146" s="3">
        <v>45186.435300925928</v>
      </c>
      <c r="AD146" s="37" t="s">
        <v>35</v>
      </c>
      <c r="AE146" s="3">
        <v>45186.435300925928</v>
      </c>
      <c r="AF146" s="6">
        <v>45201.424305555556</v>
      </c>
      <c r="AG146" s="7">
        <v>45201.424305555556</v>
      </c>
      <c r="AH146" s="36" t="s">
        <v>1716</v>
      </c>
    </row>
    <row r="147" spans="1:34" x14ac:dyDescent="0.25">
      <c r="A147" s="36" t="s">
        <v>36</v>
      </c>
      <c r="B147" s="36" t="s">
        <v>64</v>
      </c>
      <c r="C147" s="37" t="s">
        <v>1464</v>
      </c>
      <c r="D147" s="3">
        <v>45186.435289351852</v>
      </c>
      <c r="E147" s="36" t="s">
        <v>37</v>
      </c>
      <c r="F147" s="37" t="s">
        <v>1454</v>
      </c>
      <c r="G147" s="36" t="s">
        <v>1455</v>
      </c>
      <c r="H147" s="36" t="s">
        <v>1456</v>
      </c>
      <c r="I147" s="36" t="s">
        <v>1457</v>
      </c>
      <c r="J147" s="36" t="s">
        <v>1458</v>
      </c>
      <c r="K147" s="37" t="s">
        <v>1459</v>
      </c>
      <c r="L147" s="36" t="s">
        <v>1460</v>
      </c>
      <c r="M147" s="36" t="s">
        <v>45</v>
      </c>
      <c r="N147" s="37"/>
      <c r="O147" s="36" t="s">
        <v>105</v>
      </c>
      <c r="P147" s="5"/>
      <c r="Q147" s="36" t="s">
        <v>1461</v>
      </c>
      <c r="R147" s="36" t="s">
        <v>62</v>
      </c>
      <c r="S147" s="36" t="s">
        <v>1462</v>
      </c>
      <c r="T147" s="36" t="s">
        <v>1463</v>
      </c>
      <c r="U147" s="37" t="s">
        <v>51</v>
      </c>
      <c r="V147" s="36" t="s">
        <v>37</v>
      </c>
      <c r="W147" s="36"/>
      <c r="X147" s="36"/>
      <c r="Y147" s="36"/>
      <c r="Z147" s="37"/>
      <c r="AA147" s="36"/>
      <c r="AB147" s="37" t="s">
        <v>35</v>
      </c>
      <c r="AC147" s="3">
        <v>45186.435300925928</v>
      </c>
      <c r="AD147" s="37" t="s">
        <v>35</v>
      </c>
      <c r="AE147" s="3">
        <v>45186.435300925928</v>
      </c>
      <c r="AF147" s="6">
        <v>45201.424305555556</v>
      </c>
      <c r="AG147" s="7">
        <v>45201.424305555556</v>
      </c>
      <c r="AH147" s="36" t="s">
        <v>1716</v>
      </c>
    </row>
    <row r="148" spans="1:34" x14ac:dyDescent="0.25">
      <c r="A148" s="36" t="s">
        <v>36</v>
      </c>
      <c r="B148" s="36" t="s">
        <v>64</v>
      </c>
      <c r="C148" s="37" t="s">
        <v>1465</v>
      </c>
      <c r="D148" s="3">
        <v>45194.711701388886</v>
      </c>
      <c r="E148" s="36" t="s">
        <v>37</v>
      </c>
      <c r="F148" s="37" t="s">
        <v>1466</v>
      </c>
      <c r="G148" s="36" t="s">
        <v>1467</v>
      </c>
      <c r="H148" s="36" t="s">
        <v>1468</v>
      </c>
      <c r="I148" s="36" t="s">
        <v>1469</v>
      </c>
      <c r="J148" s="36" t="s">
        <v>1470</v>
      </c>
      <c r="K148" s="37" t="s">
        <v>1471</v>
      </c>
      <c r="L148" s="36" t="s">
        <v>1472</v>
      </c>
      <c r="M148" s="36" t="s">
        <v>45</v>
      </c>
      <c r="N148" s="37" t="s">
        <v>1473</v>
      </c>
      <c r="O148" s="36" t="s">
        <v>688</v>
      </c>
      <c r="P148" s="5">
        <v>200</v>
      </c>
      <c r="Q148" s="36" t="s">
        <v>1474</v>
      </c>
      <c r="R148" s="36" t="s">
        <v>62</v>
      </c>
      <c r="S148" s="36" t="s">
        <v>1474</v>
      </c>
      <c r="T148" s="36" t="s">
        <v>1474</v>
      </c>
      <c r="U148" s="37" t="s">
        <v>51</v>
      </c>
      <c r="V148" s="36" t="s">
        <v>37</v>
      </c>
      <c r="W148" s="36"/>
      <c r="X148" s="36"/>
      <c r="Y148" s="36"/>
      <c r="Z148" s="37"/>
      <c r="AA148" s="36"/>
      <c r="AB148" s="37" t="s">
        <v>35</v>
      </c>
      <c r="AC148" s="3">
        <v>45194.711747685185</v>
      </c>
      <c r="AD148" s="37" t="s">
        <v>35</v>
      </c>
      <c r="AE148" s="3">
        <v>45194.711747685185</v>
      </c>
      <c r="AF148" s="6">
        <v>45212.444444444445</v>
      </c>
      <c r="AG148" s="7">
        <v>45212.444444444445</v>
      </c>
      <c r="AH148" s="36" t="s">
        <v>1717</v>
      </c>
    </row>
    <row r="149" spans="1:34" x14ac:dyDescent="0.25">
      <c r="A149" s="36" t="s">
        <v>36</v>
      </c>
      <c r="B149" s="36" t="s">
        <v>64</v>
      </c>
      <c r="C149" s="37" t="s">
        <v>1475</v>
      </c>
      <c r="D149" s="3">
        <v>45194.712488425925</v>
      </c>
      <c r="E149" s="36" t="s">
        <v>37</v>
      </c>
      <c r="F149" s="37" t="s">
        <v>1466</v>
      </c>
      <c r="G149" s="36" t="s">
        <v>1467</v>
      </c>
      <c r="H149" s="36" t="s">
        <v>1468</v>
      </c>
      <c r="I149" s="36" t="s">
        <v>1469</v>
      </c>
      <c r="J149" s="36" t="s">
        <v>1470</v>
      </c>
      <c r="K149" s="37" t="s">
        <v>1471</v>
      </c>
      <c r="L149" s="36" t="s">
        <v>1472</v>
      </c>
      <c r="M149" s="36" t="s">
        <v>45</v>
      </c>
      <c r="N149" s="37" t="s">
        <v>1473</v>
      </c>
      <c r="O149" s="36" t="s">
        <v>688</v>
      </c>
      <c r="P149" s="5">
        <v>200</v>
      </c>
      <c r="Q149" s="36" t="s">
        <v>1474</v>
      </c>
      <c r="R149" s="36" t="s">
        <v>62</v>
      </c>
      <c r="S149" s="36" t="s">
        <v>1474</v>
      </c>
      <c r="T149" s="36" t="s">
        <v>1474</v>
      </c>
      <c r="U149" s="37" t="s">
        <v>51</v>
      </c>
      <c r="V149" s="36" t="s">
        <v>37</v>
      </c>
      <c r="W149" s="36"/>
      <c r="X149" s="36"/>
      <c r="Y149" s="36"/>
      <c r="Z149" s="37"/>
      <c r="AA149" s="36"/>
      <c r="AB149" s="37" t="s">
        <v>35</v>
      </c>
      <c r="AC149" s="3">
        <v>45194.712500000001</v>
      </c>
      <c r="AD149" s="37" t="s">
        <v>35</v>
      </c>
      <c r="AE149" s="3">
        <v>45194.712488425925</v>
      </c>
      <c r="AF149" s="6">
        <v>45212.444444444445</v>
      </c>
      <c r="AG149" s="7">
        <v>45212.444444444445</v>
      </c>
      <c r="AH149" s="36" t="s">
        <v>1717</v>
      </c>
    </row>
    <row r="150" spans="1:34" x14ac:dyDescent="0.25">
      <c r="A150" s="36" t="s">
        <v>36</v>
      </c>
      <c r="B150" s="36" t="s">
        <v>64</v>
      </c>
      <c r="C150" s="37" t="s">
        <v>1476</v>
      </c>
      <c r="D150" s="3">
        <v>45194.712604166663</v>
      </c>
      <c r="E150" s="36" t="s">
        <v>37</v>
      </c>
      <c r="F150" s="37" t="s">
        <v>1466</v>
      </c>
      <c r="G150" s="36" t="s">
        <v>1467</v>
      </c>
      <c r="H150" s="36" t="s">
        <v>1468</v>
      </c>
      <c r="I150" s="36" t="s">
        <v>1469</v>
      </c>
      <c r="J150" s="36" t="s">
        <v>1470</v>
      </c>
      <c r="K150" s="37" t="s">
        <v>1471</v>
      </c>
      <c r="L150" s="36" t="s">
        <v>1472</v>
      </c>
      <c r="M150" s="36" t="s">
        <v>45</v>
      </c>
      <c r="N150" s="37" t="s">
        <v>1473</v>
      </c>
      <c r="O150" s="36" t="s">
        <v>688</v>
      </c>
      <c r="P150" s="5">
        <v>200</v>
      </c>
      <c r="Q150" s="36" t="s">
        <v>1474</v>
      </c>
      <c r="R150" s="36" t="s">
        <v>62</v>
      </c>
      <c r="S150" s="36" t="s">
        <v>1474</v>
      </c>
      <c r="T150" s="36" t="s">
        <v>1474</v>
      </c>
      <c r="U150" s="37" t="s">
        <v>51</v>
      </c>
      <c r="V150" s="36" t="s">
        <v>37</v>
      </c>
      <c r="W150" s="36"/>
      <c r="X150" s="36"/>
      <c r="Y150" s="36"/>
      <c r="Z150" s="37"/>
      <c r="AA150" s="36"/>
      <c r="AB150" s="37" t="s">
        <v>35</v>
      </c>
      <c r="AC150" s="3">
        <v>45194.712638888886</v>
      </c>
      <c r="AD150" s="37" t="s">
        <v>35</v>
      </c>
      <c r="AE150" s="3">
        <v>45194.712604166663</v>
      </c>
      <c r="AF150" s="6">
        <v>45212.444444444445</v>
      </c>
      <c r="AG150" s="7">
        <v>45212.444444444445</v>
      </c>
      <c r="AH150" s="36" t="s">
        <v>1717</v>
      </c>
    </row>
    <row r="151" spans="1:34" x14ac:dyDescent="0.25">
      <c r="A151" s="36" t="s">
        <v>36</v>
      </c>
      <c r="B151" s="36" t="s">
        <v>64</v>
      </c>
      <c r="C151" s="37" t="s">
        <v>1477</v>
      </c>
      <c r="D151" s="3">
        <v>45194.712696759256</v>
      </c>
      <c r="E151" s="36" t="s">
        <v>37</v>
      </c>
      <c r="F151" s="37" t="s">
        <v>1466</v>
      </c>
      <c r="G151" s="36" t="s">
        <v>1467</v>
      </c>
      <c r="H151" s="36" t="s">
        <v>1468</v>
      </c>
      <c r="I151" s="36" t="s">
        <v>1469</v>
      </c>
      <c r="J151" s="36" t="s">
        <v>1470</v>
      </c>
      <c r="K151" s="37" t="s">
        <v>1471</v>
      </c>
      <c r="L151" s="36" t="s">
        <v>1472</v>
      </c>
      <c r="M151" s="36" t="s">
        <v>45</v>
      </c>
      <c r="N151" s="37" t="s">
        <v>1473</v>
      </c>
      <c r="O151" s="36" t="s">
        <v>688</v>
      </c>
      <c r="P151" s="5">
        <v>200</v>
      </c>
      <c r="Q151" s="36" t="s">
        <v>1474</v>
      </c>
      <c r="R151" s="36" t="s">
        <v>62</v>
      </c>
      <c r="S151" s="36" t="s">
        <v>1474</v>
      </c>
      <c r="T151" s="36" t="s">
        <v>1474</v>
      </c>
      <c r="U151" s="37" t="s">
        <v>51</v>
      </c>
      <c r="V151" s="36" t="s">
        <v>37</v>
      </c>
      <c r="W151" s="36"/>
      <c r="X151" s="36"/>
      <c r="Y151" s="36"/>
      <c r="Z151" s="37"/>
      <c r="AA151" s="36"/>
      <c r="AB151" s="37" t="s">
        <v>35</v>
      </c>
      <c r="AC151" s="3">
        <v>45194.712708333333</v>
      </c>
      <c r="AD151" s="37" t="s">
        <v>35</v>
      </c>
      <c r="AE151" s="3">
        <v>45194.712708333333</v>
      </c>
      <c r="AF151" s="6">
        <v>45212.444444444445</v>
      </c>
      <c r="AG151" s="7">
        <v>45212.444444444445</v>
      </c>
      <c r="AH151" s="36" t="s">
        <v>1717</v>
      </c>
    </row>
    <row r="152" spans="1:34" x14ac:dyDescent="0.25">
      <c r="A152" s="36" t="s">
        <v>36</v>
      </c>
      <c r="B152" s="36" t="s">
        <v>64</v>
      </c>
      <c r="C152" s="37" t="s">
        <v>1478</v>
      </c>
      <c r="D152" s="3">
        <v>45194.712754629632</v>
      </c>
      <c r="E152" s="36" t="s">
        <v>37</v>
      </c>
      <c r="F152" s="37" t="s">
        <v>1466</v>
      </c>
      <c r="G152" s="36" t="s">
        <v>1467</v>
      </c>
      <c r="H152" s="36" t="s">
        <v>1468</v>
      </c>
      <c r="I152" s="36" t="s">
        <v>1469</v>
      </c>
      <c r="J152" s="36" t="s">
        <v>1470</v>
      </c>
      <c r="K152" s="37" t="s">
        <v>1471</v>
      </c>
      <c r="L152" s="36" t="s">
        <v>1472</v>
      </c>
      <c r="M152" s="36" t="s">
        <v>45</v>
      </c>
      <c r="N152" s="37" t="s">
        <v>1473</v>
      </c>
      <c r="O152" s="36" t="s">
        <v>688</v>
      </c>
      <c r="P152" s="5">
        <v>200</v>
      </c>
      <c r="Q152" s="36" t="s">
        <v>1474</v>
      </c>
      <c r="R152" s="36" t="s">
        <v>62</v>
      </c>
      <c r="S152" s="36" t="s">
        <v>1474</v>
      </c>
      <c r="T152" s="36" t="s">
        <v>1474</v>
      </c>
      <c r="U152" s="37" t="s">
        <v>51</v>
      </c>
      <c r="V152" s="36" t="s">
        <v>37</v>
      </c>
      <c r="W152" s="36"/>
      <c r="X152" s="36"/>
      <c r="Y152" s="36"/>
      <c r="Z152" s="37"/>
      <c r="AA152" s="36"/>
      <c r="AB152" s="37" t="s">
        <v>35</v>
      </c>
      <c r="AC152" s="3">
        <v>45194.712766203702</v>
      </c>
      <c r="AD152" s="37" t="s">
        <v>35</v>
      </c>
      <c r="AE152" s="3">
        <v>45194.712766203702</v>
      </c>
      <c r="AF152" s="6">
        <v>45212.444444444445</v>
      </c>
      <c r="AG152" s="7">
        <v>45212.444444444445</v>
      </c>
      <c r="AH152" s="36" t="s">
        <v>1717</v>
      </c>
    </row>
    <row r="153" spans="1:34" x14ac:dyDescent="0.25">
      <c r="A153" s="36" t="s">
        <v>36</v>
      </c>
      <c r="B153" s="36" t="s">
        <v>64</v>
      </c>
      <c r="C153" s="37" t="s">
        <v>1479</v>
      </c>
      <c r="D153" s="3">
        <v>45194.712847222225</v>
      </c>
      <c r="E153" s="36" t="s">
        <v>37</v>
      </c>
      <c r="F153" s="37" t="s">
        <v>1466</v>
      </c>
      <c r="G153" s="36" t="s">
        <v>1467</v>
      </c>
      <c r="H153" s="36" t="s">
        <v>1468</v>
      </c>
      <c r="I153" s="36" t="s">
        <v>1469</v>
      </c>
      <c r="J153" s="36" t="s">
        <v>1470</v>
      </c>
      <c r="K153" s="37" t="s">
        <v>1471</v>
      </c>
      <c r="L153" s="36" t="s">
        <v>1472</v>
      </c>
      <c r="M153" s="36" t="s">
        <v>45</v>
      </c>
      <c r="N153" s="37" t="s">
        <v>1473</v>
      </c>
      <c r="O153" s="36" t="s">
        <v>688</v>
      </c>
      <c r="P153" s="5">
        <v>200</v>
      </c>
      <c r="Q153" s="36" t="s">
        <v>1474</v>
      </c>
      <c r="R153" s="36" t="s">
        <v>62</v>
      </c>
      <c r="S153" s="36" t="s">
        <v>1474</v>
      </c>
      <c r="T153" s="36" t="s">
        <v>1474</v>
      </c>
      <c r="U153" s="37" t="s">
        <v>51</v>
      </c>
      <c r="V153" s="36" t="s">
        <v>37</v>
      </c>
      <c r="W153" s="36"/>
      <c r="X153" s="36"/>
      <c r="Y153" s="36"/>
      <c r="Z153" s="37"/>
      <c r="AA153" s="36"/>
      <c r="AB153" s="37" t="s">
        <v>35</v>
      </c>
      <c r="AC153" s="3">
        <v>45194.712858796294</v>
      </c>
      <c r="AD153" s="37" t="s">
        <v>35</v>
      </c>
      <c r="AE153" s="3">
        <v>45194.712847222225</v>
      </c>
      <c r="AF153" s="6">
        <v>45212.444444444445</v>
      </c>
      <c r="AG153" s="7">
        <v>45212.444444444445</v>
      </c>
      <c r="AH153" s="36" t="s">
        <v>1717</v>
      </c>
    </row>
    <row r="154" spans="1:34" x14ac:dyDescent="0.25">
      <c r="A154" s="36" t="s">
        <v>36</v>
      </c>
      <c r="B154" s="36" t="s">
        <v>64</v>
      </c>
      <c r="C154" s="37" t="s">
        <v>1480</v>
      </c>
      <c r="D154" s="3">
        <v>45194.712893518517</v>
      </c>
      <c r="E154" s="36" t="s">
        <v>37</v>
      </c>
      <c r="F154" s="37" t="s">
        <v>1466</v>
      </c>
      <c r="G154" s="36" t="s">
        <v>1467</v>
      </c>
      <c r="H154" s="36" t="s">
        <v>1468</v>
      </c>
      <c r="I154" s="36" t="s">
        <v>1469</v>
      </c>
      <c r="J154" s="36" t="s">
        <v>1470</v>
      </c>
      <c r="K154" s="37" t="s">
        <v>1471</v>
      </c>
      <c r="L154" s="36" t="s">
        <v>1472</v>
      </c>
      <c r="M154" s="36" t="s">
        <v>45</v>
      </c>
      <c r="N154" s="37" t="s">
        <v>1473</v>
      </c>
      <c r="O154" s="36" t="s">
        <v>688</v>
      </c>
      <c r="P154" s="5">
        <v>200</v>
      </c>
      <c r="Q154" s="36" t="s">
        <v>1474</v>
      </c>
      <c r="R154" s="36" t="s">
        <v>62</v>
      </c>
      <c r="S154" s="36" t="s">
        <v>1474</v>
      </c>
      <c r="T154" s="36" t="s">
        <v>1474</v>
      </c>
      <c r="U154" s="37" t="s">
        <v>51</v>
      </c>
      <c r="V154" s="36" t="s">
        <v>37</v>
      </c>
      <c r="W154" s="36"/>
      <c r="X154" s="36"/>
      <c r="Y154" s="36"/>
      <c r="Z154" s="37"/>
      <c r="AA154" s="36"/>
      <c r="AB154" s="37" t="s">
        <v>35</v>
      </c>
      <c r="AC154" s="3">
        <v>45194.712916666664</v>
      </c>
      <c r="AD154" s="37" t="s">
        <v>35</v>
      </c>
      <c r="AE154" s="3">
        <v>45194.712893518517</v>
      </c>
      <c r="AF154" s="6">
        <v>45212.444444444445</v>
      </c>
      <c r="AG154" s="7">
        <v>45212.444444444445</v>
      </c>
      <c r="AH154" s="36" t="s">
        <v>1717</v>
      </c>
    </row>
    <row r="155" spans="1:34" x14ac:dyDescent="0.25">
      <c r="A155" s="36" t="s">
        <v>36</v>
      </c>
      <c r="B155" s="36" t="s">
        <v>64</v>
      </c>
      <c r="C155" s="37" t="s">
        <v>1481</v>
      </c>
      <c r="D155" s="3">
        <v>45194.712997685187</v>
      </c>
      <c r="E155" s="36" t="s">
        <v>37</v>
      </c>
      <c r="F155" s="37" t="s">
        <v>1466</v>
      </c>
      <c r="G155" s="36" t="s">
        <v>1467</v>
      </c>
      <c r="H155" s="36" t="s">
        <v>1468</v>
      </c>
      <c r="I155" s="36" t="s">
        <v>1469</v>
      </c>
      <c r="J155" s="36" t="s">
        <v>1470</v>
      </c>
      <c r="K155" s="37" t="s">
        <v>1471</v>
      </c>
      <c r="L155" s="36" t="s">
        <v>1472</v>
      </c>
      <c r="M155" s="36" t="s">
        <v>45</v>
      </c>
      <c r="N155" s="37" t="s">
        <v>1473</v>
      </c>
      <c r="O155" s="36" t="s">
        <v>688</v>
      </c>
      <c r="P155" s="5">
        <v>200</v>
      </c>
      <c r="Q155" s="36" t="s">
        <v>1474</v>
      </c>
      <c r="R155" s="36" t="s">
        <v>62</v>
      </c>
      <c r="S155" s="36" t="s">
        <v>1474</v>
      </c>
      <c r="T155" s="36" t="s">
        <v>1474</v>
      </c>
      <c r="U155" s="37" t="s">
        <v>51</v>
      </c>
      <c r="V155" s="36" t="s">
        <v>37</v>
      </c>
      <c r="W155" s="36"/>
      <c r="X155" s="36"/>
      <c r="Y155" s="36"/>
      <c r="Z155" s="37"/>
      <c r="AA155" s="36"/>
      <c r="AB155" s="37" t="s">
        <v>35</v>
      </c>
      <c r="AC155" s="3">
        <v>45194.713020833333</v>
      </c>
      <c r="AD155" s="37" t="s">
        <v>35</v>
      </c>
      <c r="AE155" s="3">
        <v>45194.713009259256</v>
      </c>
      <c r="AF155" s="6">
        <v>45212.444444444445</v>
      </c>
      <c r="AG155" s="7">
        <v>45212.444444444445</v>
      </c>
      <c r="AH155" s="36" t="s">
        <v>1717</v>
      </c>
    </row>
    <row r="156" spans="1:34" x14ac:dyDescent="0.25">
      <c r="A156" s="36" t="s">
        <v>36</v>
      </c>
      <c r="B156" s="36" t="s">
        <v>64</v>
      </c>
      <c r="C156" s="37" t="s">
        <v>1482</v>
      </c>
      <c r="D156" s="3">
        <v>45194.719849537039</v>
      </c>
      <c r="E156" s="36" t="s">
        <v>37</v>
      </c>
      <c r="F156" s="37" t="s">
        <v>1466</v>
      </c>
      <c r="G156" s="36" t="s">
        <v>1467</v>
      </c>
      <c r="H156" s="36" t="s">
        <v>1468</v>
      </c>
      <c r="I156" s="36" t="s">
        <v>1469</v>
      </c>
      <c r="J156" s="36" t="s">
        <v>1470</v>
      </c>
      <c r="K156" s="37" t="s">
        <v>1471</v>
      </c>
      <c r="L156" s="36" t="s">
        <v>1472</v>
      </c>
      <c r="M156" s="36" t="s">
        <v>45</v>
      </c>
      <c r="N156" s="37" t="s">
        <v>1473</v>
      </c>
      <c r="O156" s="36" t="s">
        <v>105</v>
      </c>
      <c r="P156" s="5"/>
      <c r="Q156" s="36" t="s">
        <v>1483</v>
      </c>
      <c r="R156" s="36" t="s">
        <v>48</v>
      </c>
      <c r="S156" s="36" t="s">
        <v>1483</v>
      </c>
      <c r="T156" s="36" t="s">
        <v>1483</v>
      </c>
      <c r="U156" s="37" t="s">
        <v>51</v>
      </c>
      <c r="V156" s="36" t="s">
        <v>37</v>
      </c>
      <c r="W156" s="36"/>
      <c r="X156" s="36"/>
      <c r="Y156" s="36"/>
      <c r="Z156" s="37"/>
      <c r="AA156" s="36"/>
      <c r="AB156" s="37" t="s">
        <v>35</v>
      </c>
      <c r="AC156" s="3">
        <v>45194.719861111109</v>
      </c>
      <c r="AD156" s="37" t="s">
        <v>35</v>
      </c>
      <c r="AE156" s="3">
        <v>45194.719861111109</v>
      </c>
      <c r="AF156" s="6">
        <v>45212.444444444445</v>
      </c>
      <c r="AG156" s="7">
        <v>45212.444444444445</v>
      </c>
      <c r="AH156" s="36" t="s">
        <v>1717</v>
      </c>
    </row>
    <row r="157" spans="1:34" x14ac:dyDescent="0.25">
      <c r="A157" s="36" t="s">
        <v>36</v>
      </c>
      <c r="B157" s="36" t="s">
        <v>83</v>
      </c>
      <c r="C157" s="37" t="s">
        <v>1484</v>
      </c>
      <c r="D157" s="3">
        <v>45198.765914351854</v>
      </c>
      <c r="E157" s="36" t="s">
        <v>37</v>
      </c>
      <c r="F157" s="37" t="s">
        <v>1485</v>
      </c>
      <c r="G157" s="36" t="s">
        <v>900</v>
      </c>
      <c r="H157" s="36" t="s">
        <v>1486</v>
      </c>
      <c r="I157" s="36" t="s">
        <v>1487</v>
      </c>
      <c r="J157" s="36" t="s">
        <v>1488</v>
      </c>
      <c r="K157" s="37" t="s">
        <v>1489</v>
      </c>
      <c r="L157" s="36" t="s">
        <v>1490</v>
      </c>
      <c r="M157" s="36" t="s">
        <v>45</v>
      </c>
      <c r="N157" s="37"/>
      <c r="O157" s="36" t="s">
        <v>46</v>
      </c>
      <c r="P157" s="5"/>
      <c r="Q157" s="36" t="s">
        <v>1491</v>
      </c>
      <c r="R157" s="36" t="s">
        <v>48</v>
      </c>
      <c r="S157" s="36" t="s">
        <v>1492</v>
      </c>
      <c r="T157" s="36" t="s">
        <v>1493</v>
      </c>
      <c r="U157" s="37" t="s">
        <v>51</v>
      </c>
      <c r="V157" s="36" t="s">
        <v>37</v>
      </c>
      <c r="W157" s="36"/>
      <c r="X157" s="36"/>
      <c r="Y157" s="36"/>
      <c r="Z157" s="37"/>
      <c r="AA157" s="36"/>
      <c r="AB157" s="37" t="s">
        <v>35</v>
      </c>
      <c r="AC157" s="3">
        <v>45198.765949074077</v>
      </c>
      <c r="AD157" s="37" t="s">
        <v>35</v>
      </c>
      <c r="AE157" s="3">
        <v>45198.7659375</v>
      </c>
      <c r="AF157" s="6">
        <v>45201.569444444445</v>
      </c>
      <c r="AG157" s="7">
        <v>45201.569444444445</v>
      </c>
      <c r="AH157" s="36" t="s">
        <v>1718</v>
      </c>
    </row>
    <row r="158" spans="1:34" x14ac:dyDescent="0.25">
      <c r="A158" s="36" t="s">
        <v>36</v>
      </c>
      <c r="B158" s="36" t="s">
        <v>64</v>
      </c>
      <c r="C158" s="37" t="s">
        <v>1494</v>
      </c>
      <c r="D158" s="3">
        <v>45206.461157407408</v>
      </c>
      <c r="E158" s="36" t="s">
        <v>37</v>
      </c>
      <c r="F158" s="37" t="s">
        <v>1495</v>
      </c>
      <c r="G158" s="36" t="s">
        <v>1496</v>
      </c>
      <c r="H158" s="36" t="s">
        <v>1497</v>
      </c>
      <c r="I158" s="36" t="s">
        <v>1498</v>
      </c>
      <c r="J158" s="36" t="s">
        <v>1499</v>
      </c>
      <c r="K158" s="37" t="s">
        <v>1500</v>
      </c>
      <c r="L158" s="36" t="s">
        <v>1501</v>
      </c>
      <c r="M158" s="36" t="s">
        <v>154</v>
      </c>
      <c r="N158" s="37" t="s">
        <v>1502</v>
      </c>
      <c r="O158" s="36" t="s">
        <v>105</v>
      </c>
      <c r="P158" s="5">
        <v>2.5</v>
      </c>
      <c r="Q158" s="36" t="s">
        <v>1503</v>
      </c>
      <c r="R158" s="36" t="s">
        <v>62</v>
      </c>
      <c r="S158" s="36" t="s">
        <v>1503</v>
      </c>
      <c r="T158" s="36" t="s">
        <v>1504</v>
      </c>
      <c r="U158" s="37" t="s">
        <v>51</v>
      </c>
      <c r="V158" s="36" t="s">
        <v>37</v>
      </c>
      <c r="W158" s="36"/>
      <c r="X158" s="36"/>
      <c r="Y158" s="36"/>
      <c r="Z158" s="37"/>
      <c r="AA158" s="36"/>
      <c r="AB158" s="37" t="s">
        <v>35</v>
      </c>
      <c r="AC158" s="3">
        <v>45206.4612037037</v>
      </c>
      <c r="AD158" s="37" t="s">
        <v>35</v>
      </c>
      <c r="AE158" s="3">
        <v>45206.461192129631</v>
      </c>
      <c r="AF158" s="6">
        <v>45219.711805555555</v>
      </c>
      <c r="AG158" s="7">
        <v>45219.711805555555</v>
      </c>
      <c r="AH158" s="36" t="s">
        <v>1719</v>
      </c>
    </row>
    <row r="159" spans="1:34" x14ac:dyDescent="0.25">
      <c r="A159" s="36" t="s">
        <v>36</v>
      </c>
      <c r="B159" s="36" t="s">
        <v>109</v>
      </c>
      <c r="C159" s="37" t="s">
        <v>1505</v>
      </c>
      <c r="D159" s="3">
        <v>45222.508761574078</v>
      </c>
      <c r="E159" s="36" t="s">
        <v>37</v>
      </c>
      <c r="F159" s="37" t="s">
        <v>1506</v>
      </c>
      <c r="G159" s="36" t="s">
        <v>1507</v>
      </c>
      <c r="H159" s="36" t="s">
        <v>1508</v>
      </c>
      <c r="I159" s="36" t="s">
        <v>1509</v>
      </c>
      <c r="J159" s="36" t="s">
        <v>1510</v>
      </c>
      <c r="K159" s="37" t="s">
        <v>1511</v>
      </c>
      <c r="L159" s="36" t="s">
        <v>1512</v>
      </c>
      <c r="M159" s="36" t="s">
        <v>154</v>
      </c>
      <c r="N159" s="37" t="s">
        <v>1513</v>
      </c>
      <c r="O159" s="36" t="s">
        <v>105</v>
      </c>
      <c r="P159" s="5">
        <v>2500</v>
      </c>
      <c r="Q159" s="36" t="s">
        <v>1514</v>
      </c>
      <c r="R159" s="36" t="s">
        <v>62</v>
      </c>
      <c r="S159" s="36" t="s">
        <v>1515</v>
      </c>
      <c r="T159" s="36" t="s">
        <v>1516</v>
      </c>
      <c r="U159" s="37" t="s">
        <v>51</v>
      </c>
      <c r="V159" s="36" t="s">
        <v>37</v>
      </c>
      <c r="W159" s="36"/>
      <c r="X159" s="36"/>
      <c r="Y159" s="36"/>
      <c r="Z159" s="37"/>
      <c r="AA159" s="36"/>
      <c r="AB159" s="37" t="s">
        <v>35</v>
      </c>
      <c r="AC159" s="3">
        <v>45222.508796296293</v>
      </c>
      <c r="AD159" s="37" t="s">
        <v>35</v>
      </c>
      <c r="AE159" s="3">
        <v>45222.508796296293</v>
      </c>
      <c r="AF159" s="6">
        <v>45244.654861111114</v>
      </c>
      <c r="AG159" s="7">
        <v>45244.654861111114</v>
      </c>
      <c r="AH159" s="36" t="s">
        <v>1895</v>
      </c>
    </row>
    <row r="160" spans="1:34" x14ac:dyDescent="0.25">
      <c r="A160" s="36" t="s">
        <v>36</v>
      </c>
      <c r="B160" s="36" t="s">
        <v>64</v>
      </c>
      <c r="C160" s="37" t="s">
        <v>1517</v>
      </c>
      <c r="D160" s="3">
        <v>45225.453773148147</v>
      </c>
      <c r="E160" s="36" t="s">
        <v>37</v>
      </c>
      <c r="F160" s="37" t="s">
        <v>1518</v>
      </c>
      <c r="G160" s="36" t="s">
        <v>1519</v>
      </c>
      <c r="H160" s="36" t="s">
        <v>552</v>
      </c>
      <c r="I160" s="36" t="s">
        <v>1520</v>
      </c>
      <c r="J160" s="36" t="s">
        <v>1521</v>
      </c>
      <c r="K160" s="37" t="s">
        <v>1522</v>
      </c>
      <c r="L160" s="36" t="s">
        <v>1523</v>
      </c>
      <c r="M160" s="36" t="s">
        <v>154</v>
      </c>
      <c r="N160" s="37"/>
      <c r="O160" s="36" t="s">
        <v>46</v>
      </c>
      <c r="P160" s="5"/>
      <c r="Q160" s="36" t="s">
        <v>1524</v>
      </c>
      <c r="R160" s="36" t="s">
        <v>48</v>
      </c>
      <c r="S160" s="36" t="s">
        <v>1525</v>
      </c>
      <c r="T160" s="36" t="s">
        <v>1526</v>
      </c>
      <c r="U160" s="37" t="s">
        <v>51</v>
      </c>
      <c r="V160" s="36" t="s">
        <v>37</v>
      </c>
      <c r="W160" s="36"/>
      <c r="X160" s="36"/>
      <c r="Y160" s="36"/>
      <c r="Z160" s="37"/>
      <c r="AA160" s="36"/>
      <c r="AB160" s="37" t="s">
        <v>35</v>
      </c>
      <c r="AC160" s="3">
        <v>45225.453796296293</v>
      </c>
      <c r="AD160" s="37" t="s">
        <v>35</v>
      </c>
      <c r="AE160" s="3">
        <v>45225.453796296293</v>
      </c>
      <c r="AF160" s="6">
        <v>45243.445833333331</v>
      </c>
      <c r="AG160" s="7">
        <v>45243.445833333331</v>
      </c>
      <c r="AH160" s="36" t="s">
        <v>1896</v>
      </c>
    </row>
    <row r="161" spans="1:34" x14ac:dyDescent="0.25">
      <c r="A161" s="36" t="s">
        <v>36</v>
      </c>
      <c r="B161" s="36" t="s">
        <v>306</v>
      </c>
      <c r="C161" s="37" t="s">
        <v>1527</v>
      </c>
      <c r="D161" s="3">
        <v>45225.622199074074</v>
      </c>
      <c r="E161" s="36" t="s">
        <v>37</v>
      </c>
      <c r="F161" s="37" t="s">
        <v>1528</v>
      </c>
      <c r="G161" s="36" t="s">
        <v>1529</v>
      </c>
      <c r="H161" s="36" t="s">
        <v>1530</v>
      </c>
      <c r="I161" s="36" t="s">
        <v>1531</v>
      </c>
      <c r="J161" s="36" t="s">
        <v>1532</v>
      </c>
      <c r="K161" s="37" t="s">
        <v>1533</v>
      </c>
      <c r="L161" s="36" t="s">
        <v>1534</v>
      </c>
      <c r="M161" s="36" t="s">
        <v>154</v>
      </c>
      <c r="N161" s="37" t="s">
        <v>1535</v>
      </c>
      <c r="O161" s="36" t="s">
        <v>688</v>
      </c>
      <c r="P161" s="5"/>
      <c r="Q161" s="36" t="s">
        <v>1536</v>
      </c>
      <c r="R161" s="36" t="s">
        <v>62</v>
      </c>
      <c r="S161" s="36" t="s">
        <v>1537</v>
      </c>
      <c r="T161" s="36" t="s">
        <v>1538</v>
      </c>
      <c r="U161" s="37" t="s">
        <v>51</v>
      </c>
      <c r="V161" s="36" t="s">
        <v>37</v>
      </c>
      <c r="W161" s="36"/>
      <c r="X161" s="36"/>
      <c r="Y161" s="36"/>
      <c r="Z161" s="37"/>
      <c r="AA161" s="36"/>
      <c r="AB161" s="37" t="s">
        <v>35</v>
      </c>
      <c r="AC161" s="3">
        <v>45225.622210648151</v>
      </c>
      <c r="AD161" s="37" t="s">
        <v>35</v>
      </c>
      <c r="AE161" s="3">
        <v>45225.622199074074</v>
      </c>
      <c r="AF161" s="6">
        <v>45243.45416666667</v>
      </c>
      <c r="AG161" s="7">
        <v>45243.45416666667</v>
      </c>
      <c r="AH161" s="36" t="s">
        <v>1897</v>
      </c>
    </row>
    <row r="162" spans="1:34" x14ac:dyDescent="0.25">
      <c r="A162" s="36" t="s">
        <v>36</v>
      </c>
      <c r="B162" s="36" t="s">
        <v>64</v>
      </c>
      <c r="C162" s="37" t="s">
        <v>1539</v>
      </c>
      <c r="D162" s="3">
        <v>45228.471238425926</v>
      </c>
      <c r="E162" s="36" t="s">
        <v>37</v>
      </c>
      <c r="F162" s="37" t="s">
        <v>1540</v>
      </c>
      <c r="G162" s="36" t="s">
        <v>1541</v>
      </c>
      <c r="H162" s="36" t="s">
        <v>475</v>
      </c>
      <c r="I162" s="36" t="s">
        <v>1542</v>
      </c>
      <c r="J162" s="36" t="s">
        <v>1543</v>
      </c>
      <c r="K162" s="37" t="s">
        <v>1544</v>
      </c>
      <c r="L162" s="36" t="s">
        <v>1545</v>
      </c>
      <c r="M162" s="36" t="s">
        <v>45</v>
      </c>
      <c r="N162" s="37"/>
      <c r="O162" s="36" t="s">
        <v>105</v>
      </c>
      <c r="P162" s="5">
        <v>1500</v>
      </c>
      <c r="Q162" s="36" t="s">
        <v>1546</v>
      </c>
      <c r="R162" s="36" t="s">
        <v>62</v>
      </c>
      <c r="S162" s="36" t="s">
        <v>1547</v>
      </c>
      <c r="T162" s="36" t="s">
        <v>1548</v>
      </c>
      <c r="U162" s="37" t="s">
        <v>51</v>
      </c>
      <c r="V162" s="36" t="s">
        <v>37</v>
      </c>
      <c r="W162" s="36"/>
      <c r="X162" s="36"/>
      <c r="Y162" s="36"/>
      <c r="Z162" s="37"/>
      <c r="AA162" s="36"/>
      <c r="AB162" s="37" t="s">
        <v>35</v>
      </c>
      <c r="AC162" s="3">
        <v>45228.471250000002</v>
      </c>
      <c r="AD162" s="37" t="s">
        <v>35</v>
      </c>
      <c r="AE162" s="3">
        <v>45228.471250000002</v>
      </c>
      <c r="AF162" s="6">
        <v>45244.440972222219</v>
      </c>
      <c r="AG162" s="7">
        <v>45244.440972222219</v>
      </c>
      <c r="AH162" s="36" t="s">
        <v>1898</v>
      </c>
    </row>
    <row r="163" spans="1:34" x14ac:dyDescent="0.25">
      <c r="A163" s="36" t="s">
        <v>36</v>
      </c>
      <c r="B163" s="36" t="s">
        <v>64</v>
      </c>
      <c r="C163" s="37" t="s">
        <v>1549</v>
      </c>
      <c r="D163" s="3">
        <v>45228.659398148149</v>
      </c>
      <c r="E163" s="36" t="s">
        <v>37</v>
      </c>
      <c r="F163" s="37" t="s">
        <v>1550</v>
      </c>
      <c r="G163" s="36" t="s">
        <v>1551</v>
      </c>
      <c r="H163" s="36" t="s">
        <v>1552</v>
      </c>
      <c r="I163" s="36" t="s">
        <v>1553</v>
      </c>
      <c r="J163" s="36" t="s">
        <v>1554</v>
      </c>
      <c r="K163" s="37" t="s">
        <v>1555</v>
      </c>
      <c r="L163" s="36" t="s">
        <v>1556</v>
      </c>
      <c r="M163" s="36" t="s">
        <v>45</v>
      </c>
      <c r="N163" s="37"/>
      <c r="O163" s="36" t="s">
        <v>70</v>
      </c>
      <c r="P163" s="5">
        <v>0</v>
      </c>
      <c r="Q163" s="36" t="s">
        <v>1557</v>
      </c>
      <c r="R163" s="36" t="s">
        <v>62</v>
      </c>
      <c r="S163" s="36" t="s">
        <v>1557</v>
      </c>
      <c r="T163" s="36" t="s">
        <v>1558</v>
      </c>
      <c r="U163" s="37" t="s">
        <v>51</v>
      </c>
      <c r="V163" s="36" t="s">
        <v>37</v>
      </c>
      <c r="W163" s="36"/>
      <c r="X163" s="36"/>
      <c r="Y163" s="36"/>
      <c r="Z163" s="37"/>
      <c r="AA163" s="36"/>
      <c r="AB163" s="37" t="s">
        <v>35</v>
      </c>
      <c r="AC163" s="3">
        <v>45228.659409722219</v>
      </c>
      <c r="AD163" s="37" t="s">
        <v>35</v>
      </c>
      <c r="AE163" s="3">
        <v>45228.659398148149</v>
      </c>
      <c r="AF163" s="6">
        <v>45244.440972222219</v>
      </c>
      <c r="AG163" s="7">
        <v>45244.440972222219</v>
      </c>
      <c r="AH163" s="36" t="s">
        <v>1899</v>
      </c>
    </row>
    <row r="164" spans="1:34" x14ac:dyDescent="0.25">
      <c r="A164" s="36" t="s">
        <v>36</v>
      </c>
      <c r="B164" s="36" t="s">
        <v>64</v>
      </c>
      <c r="C164" s="37" t="s">
        <v>1559</v>
      </c>
      <c r="D164" s="3">
        <v>45230.503159722219</v>
      </c>
      <c r="E164" s="36" t="s">
        <v>37</v>
      </c>
      <c r="F164" s="37" t="s">
        <v>1560</v>
      </c>
      <c r="G164" s="36" t="s">
        <v>283</v>
      </c>
      <c r="H164" s="36" t="s">
        <v>1561</v>
      </c>
      <c r="I164" s="36" t="s">
        <v>1562</v>
      </c>
      <c r="J164" s="36" t="s">
        <v>1563</v>
      </c>
      <c r="K164" s="37" t="s">
        <v>1564</v>
      </c>
      <c r="L164" s="36" t="s">
        <v>1565</v>
      </c>
      <c r="M164" s="36" t="s">
        <v>154</v>
      </c>
      <c r="N164" s="37" t="s">
        <v>1566</v>
      </c>
      <c r="O164" s="36" t="s">
        <v>105</v>
      </c>
      <c r="P164" s="5"/>
      <c r="Q164" s="36" t="s">
        <v>1567</v>
      </c>
      <c r="R164" s="36" t="s">
        <v>62</v>
      </c>
      <c r="S164" s="36" t="s">
        <v>1568</v>
      </c>
      <c r="T164" s="36" t="s">
        <v>1569</v>
      </c>
      <c r="U164" s="37" t="s">
        <v>51</v>
      </c>
      <c r="V164" s="36" t="s">
        <v>37</v>
      </c>
      <c r="W164" s="36"/>
      <c r="X164" s="36"/>
      <c r="Y164" s="36"/>
      <c r="Z164" s="37"/>
      <c r="AA164" s="36"/>
      <c r="AB164" s="37" t="s">
        <v>35</v>
      </c>
      <c r="AC164" s="3">
        <v>45230.503194444442</v>
      </c>
      <c r="AD164" s="37" t="s">
        <v>35</v>
      </c>
      <c r="AE164" s="3">
        <v>45230.503182870372</v>
      </c>
      <c r="AF164" s="6">
        <v>45244.474305555559</v>
      </c>
      <c r="AG164" s="7">
        <v>45244.474305555559</v>
      </c>
      <c r="AH164" s="36" t="s">
        <v>1900</v>
      </c>
    </row>
    <row r="165" spans="1:34" x14ac:dyDescent="0.25">
      <c r="A165" s="36" t="s">
        <v>36</v>
      </c>
      <c r="B165" s="36" t="s">
        <v>64</v>
      </c>
      <c r="C165" s="37" t="s">
        <v>1570</v>
      </c>
      <c r="D165" s="3">
        <v>45231.405416666668</v>
      </c>
      <c r="E165" s="36" t="s">
        <v>37</v>
      </c>
      <c r="F165" s="37" t="s">
        <v>1571</v>
      </c>
      <c r="G165" s="36" t="s">
        <v>1572</v>
      </c>
      <c r="H165" s="36" t="s">
        <v>1573</v>
      </c>
      <c r="I165" s="36" t="s">
        <v>1574</v>
      </c>
      <c r="J165" s="36" t="s">
        <v>1575</v>
      </c>
      <c r="K165" s="37" t="s">
        <v>1576</v>
      </c>
      <c r="L165" s="36" t="s">
        <v>1577</v>
      </c>
      <c r="M165" s="36" t="s">
        <v>45</v>
      </c>
      <c r="N165" s="37" t="s">
        <v>1578</v>
      </c>
      <c r="O165" s="36" t="s">
        <v>105</v>
      </c>
      <c r="P165" s="5">
        <v>2000</v>
      </c>
      <c r="Q165" s="36" t="s">
        <v>1579</v>
      </c>
      <c r="R165" s="36" t="s">
        <v>62</v>
      </c>
      <c r="S165" s="36" t="s">
        <v>1580</v>
      </c>
      <c r="T165" s="36" t="s">
        <v>1581</v>
      </c>
      <c r="U165" s="37" t="s">
        <v>51</v>
      </c>
      <c r="V165" s="36" t="s">
        <v>37</v>
      </c>
      <c r="W165" s="36"/>
      <c r="X165" s="36"/>
      <c r="Y165" s="36"/>
      <c r="Z165" s="37"/>
      <c r="AA165" s="36"/>
      <c r="AB165" s="37" t="s">
        <v>35</v>
      </c>
      <c r="AC165" s="3">
        <v>45231.405416666668</v>
      </c>
      <c r="AD165" s="37" t="s">
        <v>35</v>
      </c>
      <c r="AE165" s="3">
        <v>45231.405416666668</v>
      </c>
      <c r="AF165" s="6">
        <v>45244.473611111112</v>
      </c>
      <c r="AG165" s="7">
        <v>45244.473611111112</v>
      </c>
      <c r="AH165" s="36" t="s">
        <v>1901</v>
      </c>
    </row>
    <row r="166" spans="1:34" x14ac:dyDescent="0.25">
      <c r="A166" s="36" t="s">
        <v>36</v>
      </c>
      <c r="B166" s="36" t="s">
        <v>64</v>
      </c>
      <c r="C166" s="37" t="s">
        <v>1582</v>
      </c>
      <c r="D166" s="3">
        <v>45231.689351851855</v>
      </c>
      <c r="E166" s="36" t="s">
        <v>37</v>
      </c>
      <c r="F166" s="37" t="s">
        <v>1583</v>
      </c>
      <c r="G166" s="36" t="s">
        <v>1584</v>
      </c>
      <c r="H166" s="36" t="s">
        <v>112</v>
      </c>
      <c r="I166" s="36" t="s">
        <v>1585</v>
      </c>
      <c r="J166" s="36" t="s">
        <v>1586</v>
      </c>
      <c r="K166" s="37" t="s">
        <v>1587</v>
      </c>
      <c r="L166" s="36" t="s">
        <v>1588</v>
      </c>
      <c r="M166" s="36" t="s">
        <v>45</v>
      </c>
      <c r="N166" s="37"/>
      <c r="O166" s="36" t="s">
        <v>105</v>
      </c>
      <c r="P166" s="5"/>
      <c r="Q166" s="36" t="s">
        <v>1589</v>
      </c>
      <c r="R166" s="36" t="s">
        <v>48</v>
      </c>
      <c r="S166" s="36" t="s">
        <v>1590</v>
      </c>
      <c r="T166" s="36" t="s">
        <v>1591</v>
      </c>
      <c r="U166" s="37" t="s">
        <v>51</v>
      </c>
      <c r="V166" s="36" t="s">
        <v>37</v>
      </c>
      <c r="W166" s="36"/>
      <c r="X166" s="36"/>
      <c r="Y166" s="36"/>
      <c r="Z166" s="37"/>
      <c r="AA166" s="36"/>
      <c r="AB166" s="37" t="s">
        <v>35</v>
      </c>
      <c r="AC166" s="3">
        <v>45231.689386574071</v>
      </c>
      <c r="AD166" s="37" t="s">
        <v>35</v>
      </c>
      <c r="AE166" s="3">
        <v>45231.689375000002</v>
      </c>
      <c r="AF166" s="6">
        <v>45244.488194444442</v>
      </c>
      <c r="AG166" s="7">
        <v>45244.488194444442</v>
      </c>
      <c r="AH166" s="36" t="s">
        <v>1902</v>
      </c>
    </row>
    <row r="167" spans="1:34" x14ac:dyDescent="0.25">
      <c r="A167" s="36" t="s">
        <v>36</v>
      </c>
      <c r="B167" s="36" t="s">
        <v>64</v>
      </c>
      <c r="C167" s="37" t="s">
        <v>1592</v>
      </c>
      <c r="D167" s="3">
        <v>45232.513159722221</v>
      </c>
      <c r="E167" s="36" t="s">
        <v>37</v>
      </c>
      <c r="F167" s="37" t="s">
        <v>1593</v>
      </c>
      <c r="G167" s="36" t="s">
        <v>1594</v>
      </c>
      <c r="H167" s="36" t="s">
        <v>1595</v>
      </c>
      <c r="I167" s="36" t="s">
        <v>1596</v>
      </c>
      <c r="J167" s="36" t="s">
        <v>1597</v>
      </c>
      <c r="K167" s="37" t="s">
        <v>1598</v>
      </c>
      <c r="L167" s="36" t="s">
        <v>1599</v>
      </c>
      <c r="M167" s="36" t="s">
        <v>154</v>
      </c>
      <c r="N167" s="37" t="s">
        <v>1600</v>
      </c>
      <c r="O167" s="36" t="s">
        <v>46</v>
      </c>
      <c r="P167" s="5"/>
      <c r="Q167" s="36" t="s">
        <v>1601</v>
      </c>
      <c r="R167" s="36" t="s">
        <v>62</v>
      </c>
      <c r="S167" s="36" t="s">
        <v>1601</v>
      </c>
      <c r="T167" s="36" t="s">
        <v>1602</v>
      </c>
      <c r="U167" s="37" t="s">
        <v>51</v>
      </c>
      <c r="V167" s="36" t="s">
        <v>37</v>
      </c>
      <c r="W167" s="36"/>
      <c r="X167" s="36"/>
      <c r="Y167" s="36"/>
      <c r="Z167" s="37"/>
      <c r="AA167" s="36"/>
      <c r="AB167" s="37" t="s">
        <v>35</v>
      </c>
      <c r="AC167" s="3">
        <v>45232.513194444444</v>
      </c>
      <c r="AD167" s="37" t="s">
        <v>35</v>
      </c>
      <c r="AE167" s="3">
        <v>45232.513182870367</v>
      </c>
      <c r="AF167" s="6">
        <v>45245.534722222219</v>
      </c>
      <c r="AG167" s="7">
        <v>45245.534722222219</v>
      </c>
      <c r="AH167" s="36" t="s">
        <v>1903</v>
      </c>
    </row>
    <row r="168" spans="1:34" x14ac:dyDescent="0.25">
      <c r="A168" s="36" t="s">
        <v>36</v>
      </c>
      <c r="B168" s="36" t="s">
        <v>64</v>
      </c>
      <c r="C168" s="37" t="s">
        <v>1603</v>
      </c>
      <c r="D168" s="3">
        <v>45237.896527777775</v>
      </c>
      <c r="E168" s="36" t="s">
        <v>37</v>
      </c>
      <c r="F168" s="37" t="s">
        <v>1604</v>
      </c>
      <c r="G168" s="36" t="s">
        <v>1605</v>
      </c>
      <c r="H168" s="36" t="s">
        <v>1606</v>
      </c>
      <c r="I168" s="36" t="s">
        <v>1607</v>
      </c>
      <c r="J168" s="36" t="s">
        <v>1608</v>
      </c>
      <c r="K168" s="37" t="s">
        <v>1609</v>
      </c>
      <c r="L168" s="36" t="s">
        <v>1610</v>
      </c>
      <c r="M168" s="36" t="s">
        <v>154</v>
      </c>
      <c r="N168" s="37" t="s">
        <v>1611</v>
      </c>
      <c r="O168" s="36" t="s">
        <v>105</v>
      </c>
      <c r="P168" s="5"/>
      <c r="Q168" s="36" t="s">
        <v>1612</v>
      </c>
      <c r="R168" s="36" t="s">
        <v>62</v>
      </c>
      <c r="S168" s="36" t="s">
        <v>1613</v>
      </c>
      <c r="T168" s="36" t="s">
        <v>1614</v>
      </c>
      <c r="U168" s="37" t="s">
        <v>51</v>
      </c>
      <c r="V168" s="36" t="s">
        <v>37</v>
      </c>
      <c r="W168" s="36"/>
      <c r="X168" s="36"/>
      <c r="Y168" s="36"/>
      <c r="Z168" s="37"/>
      <c r="AA168" s="36"/>
      <c r="AB168" s="37" t="s">
        <v>35</v>
      </c>
      <c r="AC168" s="3">
        <v>45237.896550925929</v>
      </c>
      <c r="AD168" s="37" t="s">
        <v>35</v>
      </c>
      <c r="AE168" s="3">
        <v>45237.896550925929</v>
      </c>
      <c r="AF168" s="6">
        <v>45245.538888888892</v>
      </c>
      <c r="AG168" s="7">
        <v>45245.538888888892</v>
      </c>
      <c r="AH168" s="36" t="s">
        <v>1904</v>
      </c>
    </row>
    <row r="169" spans="1:34" x14ac:dyDescent="0.25">
      <c r="A169" s="36" t="s">
        <v>36</v>
      </c>
      <c r="B169" s="36" t="s">
        <v>64</v>
      </c>
      <c r="C169" s="37" t="s">
        <v>1615</v>
      </c>
      <c r="D169" s="3">
        <v>45240.67328703704</v>
      </c>
      <c r="E169" s="36" t="s">
        <v>37</v>
      </c>
      <c r="F169" s="37" t="s">
        <v>1616</v>
      </c>
      <c r="G169" s="36" t="s">
        <v>1617</v>
      </c>
      <c r="H169" s="36" t="s">
        <v>1618</v>
      </c>
      <c r="I169" s="36" t="s">
        <v>1619</v>
      </c>
      <c r="J169" s="36" t="s">
        <v>1620</v>
      </c>
      <c r="K169" s="37" t="s">
        <v>1621</v>
      </c>
      <c r="L169" s="36" t="s">
        <v>1622</v>
      </c>
      <c r="M169" s="36" t="s">
        <v>45</v>
      </c>
      <c r="N169" s="37" t="s">
        <v>1623</v>
      </c>
      <c r="O169" s="36" t="s">
        <v>46</v>
      </c>
      <c r="P169" s="5"/>
      <c r="Q169" s="36" t="s">
        <v>1624</v>
      </c>
      <c r="R169" s="36" t="s">
        <v>48</v>
      </c>
      <c r="S169" s="36" t="s">
        <v>1625</v>
      </c>
      <c r="T169" s="36" t="s">
        <v>1626</v>
      </c>
      <c r="U169" s="37" t="s">
        <v>51</v>
      </c>
      <c r="V169" s="36" t="s">
        <v>37</v>
      </c>
      <c r="W169" s="36"/>
      <c r="X169" s="36"/>
      <c r="Y169" s="36"/>
      <c r="Z169" s="37"/>
      <c r="AA169" s="36"/>
      <c r="AB169" s="37" t="s">
        <v>35</v>
      </c>
      <c r="AC169" s="3">
        <v>45240.673333333332</v>
      </c>
      <c r="AD169" s="37" t="s">
        <v>35</v>
      </c>
      <c r="AE169" s="3">
        <v>45240.673321759263</v>
      </c>
      <c r="AF169" s="6">
        <v>45261.715277777781</v>
      </c>
      <c r="AG169" s="7">
        <v>45261.715277777781</v>
      </c>
      <c r="AH169" s="36" t="s">
        <v>1905</v>
      </c>
    </row>
    <row r="170" spans="1:34" x14ac:dyDescent="0.25">
      <c r="A170" s="36" t="s">
        <v>36</v>
      </c>
      <c r="B170" s="36" t="s">
        <v>109</v>
      </c>
      <c r="C170" s="37" t="s">
        <v>1627</v>
      </c>
      <c r="D170" s="3">
        <v>45246.577569444446</v>
      </c>
      <c r="E170" s="36" t="s">
        <v>37</v>
      </c>
      <c r="F170" s="37" t="s">
        <v>1506</v>
      </c>
      <c r="G170" s="36" t="s">
        <v>1507</v>
      </c>
      <c r="H170" s="36" t="s">
        <v>1508</v>
      </c>
      <c r="I170" s="36" t="s">
        <v>1509</v>
      </c>
      <c r="J170" s="36" t="s">
        <v>1510</v>
      </c>
      <c r="K170" s="37" t="s">
        <v>1511</v>
      </c>
      <c r="L170" s="36" t="s">
        <v>1512</v>
      </c>
      <c r="M170" s="36" t="s">
        <v>154</v>
      </c>
      <c r="N170" s="37"/>
      <c r="O170" s="36" t="s">
        <v>688</v>
      </c>
      <c r="P170" s="5"/>
      <c r="Q170" s="36" t="s">
        <v>1628</v>
      </c>
      <c r="R170" s="36" t="s">
        <v>48</v>
      </c>
      <c r="S170" s="36" t="s">
        <v>1628</v>
      </c>
      <c r="T170" s="36" t="s">
        <v>1629</v>
      </c>
      <c r="U170" s="37" t="s">
        <v>51</v>
      </c>
      <c r="V170" s="36" t="s">
        <v>37</v>
      </c>
      <c r="W170" s="36"/>
      <c r="X170" s="36"/>
      <c r="Y170" s="36"/>
      <c r="Z170" s="37"/>
      <c r="AA170" s="36"/>
      <c r="AB170" s="37" t="s">
        <v>35</v>
      </c>
      <c r="AC170" s="3">
        <v>45246.577592592592</v>
      </c>
      <c r="AD170" s="37" t="s">
        <v>35</v>
      </c>
      <c r="AE170" s="3">
        <v>45246.577581018515</v>
      </c>
      <c r="AF170" s="6">
        <v>45261.51666666667</v>
      </c>
      <c r="AG170" s="7">
        <v>45261.51666666667</v>
      </c>
      <c r="AH170" s="36" t="s">
        <v>1906</v>
      </c>
    </row>
    <row r="171" spans="1:34" x14ac:dyDescent="0.25">
      <c r="A171" s="36" t="s">
        <v>36</v>
      </c>
      <c r="B171" s="36" t="s">
        <v>64</v>
      </c>
      <c r="C171" s="37" t="s">
        <v>1630</v>
      </c>
      <c r="D171" s="3">
        <v>45246.705497685187</v>
      </c>
      <c r="E171" s="36" t="s">
        <v>37</v>
      </c>
      <c r="F171" s="37" t="s">
        <v>1631</v>
      </c>
      <c r="G171" s="36" t="s">
        <v>100</v>
      </c>
      <c r="H171" s="36" t="s">
        <v>1632</v>
      </c>
      <c r="I171" s="36" t="s">
        <v>1633</v>
      </c>
      <c r="J171" s="36" t="s">
        <v>1634</v>
      </c>
      <c r="K171" s="37" t="s">
        <v>1635</v>
      </c>
      <c r="L171" s="36" t="s">
        <v>1636</v>
      </c>
      <c r="M171" s="36" t="s">
        <v>45</v>
      </c>
      <c r="N171" s="37" t="s">
        <v>1637</v>
      </c>
      <c r="O171" s="36" t="s">
        <v>70</v>
      </c>
      <c r="P171" s="5">
        <v>404</v>
      </c>
      <c r="Q171" s="36" t="s">
        <v>1638</v>
      </c>
      <c r="R171" s="36" t="s">
        <v>62</v>
      </c>
      <c r="S171" s="36" t="s">
        <v>1638</v>
      </c>
      <c r="T171" s="36" t="s">
        <v>1639</v>
      </c>
      <c r="U171" s="37" t="s">
        <v>51</v>
      </c>
      <c r="V171" s="36" t="s">
        <v>37</v>
      </c>
      <c r="W171" s="36"/>
      <c r="X171" s="36"/>
      <c r="Y171" s="36"/>
      <c r="Z171" s="37"/>
      <c r="AA171" s="36"/>
      <c r="AB171" s="37" t="s">
        <v>35</v>
      </c>
      <c r="AC171" s="3">
        <v>45246.705509259256</v>
      </c>
      <c r="AD171" s="37" t="s">
        <v>35</v>
      </c>
      <c r="AE171" s="3">
        <v>45246.705509259256</v>
      </c>
      <c r="AF171" s="6">
        <v>45261.525694444441</v>
      </c>
      <c r="AG171" s="7">
        <v>45261.525694444441</v>
      </c>
      <c r="AH171" s="36" t="s">
        <v>1907</v>
      </c>
    </row>
    <row r="172" spans="1:34" x14ac:dyDescent="0.25">
      <c r="A172" s="36" t="s">
        <v>36</v>
      </c>
      <c r="B172" s="36" t="s">
        <v>64</v>
      </c>
      <c r="C172" s="37" t="s">
        <v>1640</v>
      </c>
      <c r="D172" s="3">
        <v>45249.447604166664</v>
      </c>
      <c r="E172" s="36" t="s">
        <v>37</v>
      </c>
      <c r="F172" s="37" t="s">
        <v>1641</v>
      </c>
      <c r="G172" s="36" t="s">
        <v>1642</v>
      </c>
      <c r="H172" s="36" t="s">
        <v>1643</v>
      </c>
      <c r="I172" s="36" t="s">
        <v>1644</v>
      </c>
      <c r="J172" s="36" t="s">
        <v>1645</v>
      </c>
      <c r="K172" s="37" t="s">
        <v>1635</v>
      </c>
      <c r="L172" s="36" t="s">
        <v>1636</v>
      </c>
      <c r="M172" s="36" t="s">
        <v>45</v>
      </c>
      <c r="N172" s="37" t="s">
        <v>1646</v>
      </c>
      <c r="O172" s="36" t="s">
        <v>46</v>
      </c>
      <c r="P172" s="5"/>
      <c r="Q172" s="36" t="s">
        <v>1647</v>
      </c>
      <c r="R172" s="36" t="s">
        <v>62</v>
      </c>
      <c r="S172" s="36" t="s">
        <v>1638</v>
      </c>
      <c r="T172" s="36" t="s">
        <v>1639</v>
      </c>
      <c r="U172" s="37" t="s">
        <v>51</v>
      </c>
      <c r="V172" s="36" t="s">
        <v>37</v>
      </c>
      <c r="W172" s="36"/>
      <c r="X172" s="36"/>
      <c r="Y172" s="36"/>
      <c r="Z172" s="37"/>
      <c r="AA172" s="36"/>
      <c r="AB172" s="37" t="s">
        <v>35</v>
      </c>
      <c r="AC172" s="3">
        <v>45249.447615740741</v>
      </c>
      <c r="AD172" s="37" t="s">
        <v>35</v>
      </c>
      <c r="AE172" s="3">
        <v>45249.447615740741</v>
      </c>
      <c r="AF172" s="6">
        <v>45262.567361111112</v>
      </c>
      <c r="AG172" s="7">
        <v>45262.567361111112</v>
      </c>
      <c r="AH172" s="36" t="s">
        <v>1907</v>
      </c>
    </row>
    <row r="173" spans="1:34" x14ac:dyDescent="0.25">
      <c r="A173" s="36" t="s">
        <v>36</v>
      </c>
      <c r="B173" s="36" t="s">
        <v>64</v>
      </c>
      <c r="C173" s="37" t="s">
        <v>1648</v>
      </c>
      <c r="D173" s="3">
        <v>45250.604502314818</v>
      </c>
      <c r="E173" s="36" t="s">
        <v>37</v>
      </c>
      <c r="F173" s="37" t="s">
        <v>1649</v>
      </c>
      <c r="G173" s="36" t="s">
        <v>1650</v>
      </c>
      <c r="H173" s="36" t="s">
        <v>1651</v>
      </c>
      <c r="I173" s="36" t="s">
        <v>1652</v>
      </c>
      <c r="J173" s="36" t="s">
        <v>1653</v>
      </c>
      <c r="K173" s="37" t="s">
        <v>1654</v>
      </c>
      <c r="L173" s="36" t="s">
        <v>1655</v>
      </c>
      <c r="M173" s="36" t="s">
        <v>45</v>
      </c>
      <c r="N173" s="37" t="s">
        <v>1656</v>
      </c>
      <c r="O173" s="36" t="s">
        <v>105</v>
      </c>
      <c r="P173" s="5"/>
      <c r="Q173" s="36" t="s">
        <v>906</v>
      </c>
      <c r="R173" s="36" t="s">
        <v>48</v>
      </c>
      <c r="S173" s="36" t="s">
        <v>1657</v>
      </c>
      <c r="T173" s="36" t="s">
        <v>1657</v>
      </c>
      <c r="U173" s="37" t="s">
        <v>51</v>
      </c>
      <c r="V173" s="36" t="s">
        <v>37</v>
      </c>
      <c r="W173" s="36"/>
      <c r="X173" s="36"/>
      <c r="Y173" s="36"/>
      <c r="Z173" s="37"/>
      <c r="AA173" s="36"/>
      <c r="AB173" s="37" t="s">
        <v>35</v>
      </c>
      <c r="AC173" s="3">
        <v>45250.604525462964</v>
      </c>
      <c r="AD173" s="37" t="s">
        <v>35</v>
      </c>
      <c r="AE173" s="3">
        <v>45250.604513888888</v>
      </c>
      <c r="AF173" s="6">
        <v>45265.540972222225</v>
      </c>
      <c r="AG173" s="7">
        <v>45265.540972222225</v>
      </c>
      <c r="AH173" s="36" t="s">
        <v>1908</v>
      </c>
    </row>
    <row r="174" spans="1:34" x14ac:dyDescent="0.25">
      <c r="A174" s="36" t="s">
        <v>36</v>
      </c>
      <c r="B174" s="36" t="s">
        <v>64</v>
      </c>
      <c r="C174" s="37" t="s">
        <v>1658</v>
      </c>
      <c r="D174" s="3">
        <v>45257.454965277779</v>
      </c>
      <c r="E174" s="36" t="s">
        <v>37</v>
      </c>
      <c r="F174" s="37" t="s">
        <v>1659</v>
      </c>
      <c r="G174" s="36" t="s">
        <v>1660</v>
      </c>
      <c r="H174" s="36" t="s">
        <v>912</v>
      </c>
      <c r="I174" s="36" t="s">
        <v>1661</v>
      </c>
      <c r="J174" s="36" t="s">
        <v>1662</v>
      </c>
      <c r="K174" s="37" t="s">
        <v>1663</v>
      </c>
      <c r="L174" s="36" t="s">
        <v>1664</v>
      </c>
      <c r="M174" s="36" t="s">
        <v>45</v>
      </c>
      <c r="N174" s="37" t="s">
        <v>1665</v>
      </c>
      <c r="O174" s="36" t="s">
        <v>60</v>
      </c>
      <c r="P174" s="5"/>
      <c r="Q174" s="36" t="s">
        <v>1666</v>
      </c>
      <c r="R174" s="36" t="s">
        <v>62</v>
      </c>
      <c r="S174" s="36" t="s">
        <v>1667</v>
      </c>
      <c r="T174" s="36" t="s">
        <v>1668</v>
      </c>
      <c r="U174" s="37" t="s">
        <v>51</v>
      </c>
      <c r="V174" s="36" t="s">
        <v>37</v>
      </c>
      <c r="W174" s="36"/>
      <c r="X174" s="36"/>
      <c r="Y174" s="36"/>
      <c r="Z174" s="37"/>
      <c r="AA174" s="36"/>
      <c r="AB174" s="37" t="s">
        <v>35</v>
      </c>
      <c r="AC174" s="3">
        <v>45257.454988425925</v>
      </c>
      <c r="AD174" s="37" t="s">
        <v>35</v>
      </c>
      <c r="AE174" s="3">
        <v>45257.454976851855</v>
      </c>
      <c r="AF174" s="6">
        <v>45271.583333333336</v>
      </c>
      <c r="AG174" s="7">
        <v>45271.583333333336</v>
      </c>
      <c r="AH174" s="36" t="s">
        <v>1909</v>
      </c>
    </row>
    <row r="175" spans="1:34" x14ac:dyDescent="0.25">
      <c r="A175" s="36" t="s">
        <v>36</v>
      </c>
      <c r="B175" s="36" t="s">
        <v>64</v>
      </c>
      <c r="C175" s="37" t="s">
        <v>1669</v>
      </c>
      <c r="D175" s="3">
        <v>45260.646423611113</v>
      </c>
      <c r="E175" s="36" t="s">
        <v>37</v>
      </c>
      <c r="F175" s="37" t="s">
        <v>1670</v>
      </c>
      <c r="G175" s="36" t="s">
        <v>1671</v>
      </c>
      <c r="H175" s="36" t="s">
        <v>1672</v>
      </c>
      <c r="I175" s="36" t="s">
        <v>1673</v>
      </c>
      <c r="J175" s="36" t="s">
        <v>1674</v>
      </c>
      <c r="K175" s="37" t="s">
        <v>1675</v>
      </c>
      <c r="L175" s="36" t="s">
        <v>1676</v>
      </c>
      <c r="M175" s="36" t="s">
        <v>45</v>
      </c>
      <c r="N175" s="37"/>
      <c r="O175" s="36" t="s">
        <v>105</v>
      </c>
      <c r="P175" s="5"/>
      <c r="Q175" s="36" t="s">
        <v>1677</v>
      </c>
      <c r="R175" s="36" t="s">
        <v>48</v>
      </c>
      <c r="S175" s="36" t="s">
        <v>1678</v>
      </c>
      <c r="T175" s="36" t="s">
        <v>1679</v>
      </c>
      <c r="U175" s="37" t="s">
        <v>51</v>
      </c>
      <c r="V175" s="36" t="s">
        <v>37</v>
      </c>
      <c r="W175" s="36"/>
      <c r="X175" s="36"/>
      <c r="Y175" s="36"/>
      <c r="Z175" s="37"/>
      <c r="AA175" s="36"/>
      <c r="AB175" s="37" t="s">
        <v>35</v>
      </c>
      <c r="AC175" s="3">
        <v>45260.646435185183</v>
      </c>
      <c r="AD175" s="37" t="s">
        <v>35</v>
      </c>
      <c r="AE175" s="3">
        <v>45260.646423611113</v>
      </c>
      <c r="AF175" s="6">
        <v>45271.669444444444</v>
      </c>
      <c r="AG175" s="7">
        <v>45271.669444444444</v>
      </c>
      <c r="AH175" s="36" t="s">
        <v>1910</v>
      </c>
    </row>
    <row r="176" spans="1:34" x14ac:dyDescent="0.25">
      <c r="A176" s="36" t="s">
        <v>36</v>
      </c>
      <c r="B176" s="36" t="s">
        <v>64</v>
      </c>
      <c r="C176" s="37" t="s">
        <v>1680</v>
      </c>
      <c r="D176" s="3">
        <v>45271.611215277779</v>
      </c>
      <c r="E176" s="36" t="s">
        <v>37</v>
      </c>
      <c r="F176" s="37" t="s">
        <v>1681</v>
      </c>
      <c r="G176" s="36" t="s">
        <v>1682</v>
      </c>
      <c r="H176" s="36" t="s">
        <v>1116</v>
      </c>
      <c r="I176" s="36" t="s">
        <v>1683</v>
      </c>
      <c r="J176" s="36" t="s">
        <v>1684</v>
      </c>
      <c r="K176" s="37" t="s">
        <v>1685</v>
      </c>
      <c r="L176" s="36" t="s">
        <v>1686</v>
      </c>
      <c r="M176" s="36" t="s">
        <v>154</v>
      </c>
      <c r="N176" s="37" t="s">
        <v>1687</v>
      </c>
      <c r="O176" s="36" t="s">
        <v>105</v>
      </c>
      <c r="P176" s="5"/>
      <c r="Q176" s="36" t="s">
        <v>1688</v>
      </c>
      <c r="R176" s="36" t="s">
        <v>62</v>
      </c>
      <c r="S176" s="36" t="s">
        <v>1689</v>
      </c>
      <c r="T176" s="36" t="s">
        <v>1690</v>
      </c>
      <c r="U176" s="37" t="s">
        <v>51</v>
      </c>
      <c r="V176" s="36" t="s">
        <v>37</v>
      </c>
      <c r="W176" s="36"/>
      <c r="X176" s="36"/>
      <c r="Y176" s="36"/>
      <c r="Z176" s="37"/>
      <c r="AA176" s="36"/>
      <c r="AB176" s="37" t="s">
        <v>35</v>
      </c>
      <c r="AC176" s="3">
        <v>45271.611238425925</v>
      </c>
      <c r="AD176" s="37" t="s">
        <v>35</v>
      </c>
      <c r="AE176" s="3">
        <v>45271.611226851855</v>
      </c>
      <c r="AF176" s="6">
        <v>45286.525694444441</v>
      </c>
      <c r="AG176" s="7">
        <v>45286.525694444441</v>
      </c>
      <c r="AH176" s="36" t="s">
        <v>1911</v>
      </c>
    </row>
    <row r="177" spans="1:34" x14ac:dyDescent="0.25">
      <c r="A177" s="36" t="s">
        <v>36</v>
      </c>
      <c r="B177" s="36" t="s">
        <v>64</v>
      </c>
      <c r="C177" s="37" t="s">
        <v>1691</v>
      </c>
      <c r="D177" s="3">
        <v>45272.620671296296</v>
      </c>
      <c r="E177" s="36" t="s">
        <v>37</v>
      </c>
      <c r="F177" s="37" t="s">
        <v>1692</v>
      </c>
      <c r="G177" s="36" t="s">
        <v>1693</v>
      </c>
      <c r="H177" s="36" t="s">
        <v>1426</v>
      </c>
      <c r="I177" s="36" t="s">
        <v>1694</v>
      </c>
      <c r="J177" s="36" t="s">
        <v>1695</v>
      </c>
      <c r="K177" s="37" t="s">
        <v>1696</v>
      </c>
      <c r="L177" s="36"/>
      <c r="M177" s="36" t="s">
        <v>45</v>
      </c>
      <c r="N177" s="37"/>
      <c r="O177" s="36" t="s">
        <v>46</v>
      </c>
      <c r="P177" s="5"/>
      <c r="Q177" s="36" t="s">
        <v>1697</v>
      </c>
      <c r="R177" s="36" t="s">
        <v>48</v>
      </c>
      <c r="S177" s="36" t="s">
        <v>1697</v>
      </c>
      <c r="T177" s="36" t="s">
        <v>1698</v>
      </c>
      <c r="U177" s="37" t="s">
        <v>51</v>
      </c>
      <c r="V177" s="36" t="s">
        <v>37</v>
      </c>
      <c r="W177" s="36"/>
      <c r="X177" s="36"/>
      <c r="Y177" s="36"/>
      <c r="Z177" s="37"/>
      <c r="AA177" s="36"/>
      <c r="AB177" s="37" t="s">
        <v>35</v>
      </c>
      <c r="AC177" s="3">
        <v>45272.620682870373</v>
      </c>
      <c r="AD177" s="37" t="s">
        <v>35</v>
      </c>
      <c r="AE177" s="3">
        <v>45272.620671296296</v>
      </c>
      <c r="AF177" s="6">
        <v>45293.538888888892</v>
      </c>
      <c r="AG177" s="7">
        <v>45293.538888888892</v>
      </c>
      <c r="AH177" s="36" t="s">
        <v>1912</v>
      </c>
    </row>
    <row r="178" spans="1:34" x14ac:dyDescent="0.25">
      <c r="A178" s="36" t="s">
        <v>36</v>
      </c>
      <c r="B178" s="36" t="s">
        <v>64</v>
      </c>
      <c r="C178" s="37" t="s">
        <v>1699</v>
      </c>
      <c r="D178" s="3">
        <v>45275.795891203707</v>
      </c>
      <c r="E178" s="36" t="s">
        <v>37</v>
      </c>
      <c r="F178" s="37" t="s">
        <v>1700</v>
      </c>
      <c r="G178" s="36" t="s">
        <v>1701</v>
      </c>
      <c r="H178" s="36" t="s">
        <v>1702</v>
      </c>
      <c r="I178" s="36" t="s">
        <v>1703</v>
      </c>
      <c r="J178" s="36" t="s">
        <v>1704</v>
      </c>
      <c r="K178" s="37" t="s">
        <v>1705</v>
      </c>
      <c r="L178" s="36" t="s">
        <v>1706</v>
      </c>
      <c r="M178" s="36" t="s">
        <v>45</v>
      </c>
      <c r="N178" s="37" t="s">
        <v>1707</v>
      </c>
      <c r="O178" s="36" t="s">
        <v>105</v>
      </c>
      <c r="P178" s="5">
        <v>1400</v>
      </c>
      <c r="Q178" s="36" t="s">
        <v>1708</v>
      </c>
      <c r="R178" s="36" t="s">
        <v>62</v>
      </c>
      <c r="S178" s="36" t="s">
        <v>1709</v>
      </c>
      <c r="T178" s="36" t="s">
        <v>1710</v>
      </c>
      <c r="U178" s="37" t="s">
        <v>51</v>
      </c>
      <c r="V178" s="36" t="s">
        <v>37</v>
      </c>
      <c r="W178" s="36"/>
      <c r="X178" s="36"/>
      <c r="Y178" s="36"/>
      <c r="Z178" s="37"/>
      <c r="AA178" s="36"/>
      <c r="AB178" s="37" t="s">
        <v>35</v>
      </c>
      <c r="AC178" s="3">
        <v>45275.795925925922</v>
      </c>
      <c r="AD178" s="37" t="s">
        <v>35</v>
      </c>
      <c r="AE178" s="3">
        <v>45275.795902777776</v>
      </c>
      <c r="AF178" s="6">
        <v>45293.4375</v>
      </c>
      <c r="AG178" s="7">
        <v>45293.4375</v>
      </c>
      <c r="AH178" s="36" t="s">
        <v>1913</v>
      </c>
    </row>
    <row r="179" spans="1:34" x14ac:dyDescent="0.25">
      <c r="A179" s="36" t="s">
        <v>36</v>
      </c>
      <c r="B179" s="36" t="s">
        <v>159</v>
      </c>
      <c r="C179" s="37" t="s">
        <v>1721</v>
      </c>
      <c r="D179" s="3">
        <v>45279.489571759259</v>
      </c>
      <c r="E179" s="36" t="s">
        <v>37</v>
      </c>
      <c r="F179" s="37" t="s">
        <v>1722</v>
      </c>
      <c r="G179" s="36" t="s">
        <v>1723</v>
      </c>
      <c r="H179" s="36" t="s">
        <v>1724</v>
      </c>
      <c r="I179" s="36" t="s">
        <v>1725</v>
      </c>
      <c r="J179" s="36" t="s">
        <v>1726</v>
      </c>
      <c r="K179" s="37" t="s">
        <v>1727</v>
      </c>
      <c r="L179" s="36" t="s">
        <v>1728</v>
      </c>
      <c r="M179" s="36" t="s">
        <v>154</v>
      </c>
      <c r="N179" s="37"/>
      <c r="O179" s="36" t="s">
        <v>105</v>
      </c>
      <c r="P179" s="5"/>
      <c r="Q179" s="36" t="s">
        <v>1729</v>
      </c>
      <c r="R179" s="36" t="s">
        <v>62</v>
      </c>
      <c r="S179" s="36" t="s">
        <v>1730</v>
      </c>
      <c r="T179" s="36" t="s">
        <v>1731</v>
      </c>
      <c r="U179" s="37" t="s">
        <v>51</v>
      </c>
      <c r="V179" s="36" t="s">
        <v>37</v>
      </c>
      <c r="W179" s="36"/>
      <c r="X179" s="36"/>
      <c r="Y179" s="36"/>
      <c r="Z179" s="37"/>
      <c r="AA179" s="36"/>
      <c r="AB179" s="37" t="s">
        <v>35</v>
      </c>
      <c r="AC179" s="3">
        <v>45279.489583333336</v>
      </c>
      <c r="AD179" s="37" t="s">
        <v>35</v>
      </c>
      <c r="AE179" s="3">
        <v>45279.489583333336</v>
      </c>
      <c r="AF179" s="6">
        <v>45296.398611111108</v>
      </c>
      <c r="AG179" s="7">
        <v>45296.398611111108</v>
      </c>
      <c r="AH179" s="36" t="s">
        <v>1914</v>
      </c>
    </row>
    <row r="180" spans="1:34" x14ac:dyDescent="0.25">
      <c r="A180" s="36" t="s">
        <v>36</v>
      </c>
      <c r="B180" s="36" t="s">
        <v>159</v>
      </c>
      <c r="C180" s="37" t="s">
        <v>1732</v>
      </c>
      <c r="D180" s="3">
        <v>45279.489594907405</v>
      </c>
      <c r="E180" s="36" t="s">
        <v>37</v>
      </c>
      <c r="F180" s="37" t="s">
        <v>1722</v>
      </c>
      <c r="G180" s="36" t="s">
        <v>1723</v>
      </c>
      <c r="H180" s="36" t="s">
        <v>1724</v>
      </c>
      <c r="I180" s="36" t="s">
        <v>1725</v>
      </c>
      <c r="J180" s="36" t="s">
        <v>1726</v>
      </c>
      <c r="K180" s="37" t="s">
        <v>1727</v>
      </c>
      <c r="L180" s="36" t="s">
        <v>1728</v>
      </c>
      <c r="M180" s="36" t="s">
        <v>154</v>
      </c>
      <c r="N180" s="37"/>
      <c r="O180" s="36" t="s">
        <v>105</v>
      </c>
      <c r="P180" s="5"/>
      <c r="Q180" s="36" t="s">
        <v>1729</v>
      </c>
      <c r="R180" s="36" t="s">
        <v>62</v>
      </c>
      <c r="S180" s="36" t="s">
        <v>1730</v>
      </c>
      <c r="T180" s="36" t="s">
        <v>1731</v>
      </c>
      <c r="U180" s="37" t="s">
        <v>51</v>
      </c>
      <c r="V180" s="36" t="s">
        <v>37</v>
      </c>
      <c r="W180" s="36"/>
      <c r="X180" s="36"/>
      <c r="Y180" s="36"/>
      <c r="Z180" s="37"/>
      <c r="AA180" s="36"/>
      <c r="AB180" s="37" t="s">
        <v>35</v>
      </c>
      <c r="AC180" s="3">
        <v>45279.489618055559</v>
      </c>
      <c r="AD180" s="37" t="s">
        <v>35</v>
      </c>
      <c r="AE180" s="3">
        <v>45279.489606481482</v>
      </c>
      <c r="AF180" s="6">
        <v>45296.398611111108</v>
      </c>
      <c r="AG180" s="7">
        <v>45296.398611111108</v>
      </c>
      <c r="AH180" s="36" t="s">
        <v>1914</v>
      </c>
    </row>
    <row r="181" spans="1:34" x14ac:dyDescent="0.25">
      <c r="A181" s="36" t="s">
        <v>36</v>
      </c>
      <c r="B181" s="36" t="s">
        <v>64</v>
      </c>
      <c r="C181" s="37" t="s">
        <v>1733</v>
      </c>
      <c r="D181" s="3">
        <v>45294.707361111112</v>
      </c>
      <c r="E181" s="36" t="s">
        <v>37</v>
      </c>
      <c r="F181" s="37" t="s">
        <v>1734</v>
      </c>
      <c r="G181" s="36" t="s">
        <v>1735</v>
      </c>
      <c r="H181" s="36" t="s">
        <v>646</v>
      </c>
      <c r="I181" s="36" t="s">
        <v>1755</v>
      </c>
      <c r="J181" s="36" t="s">
        <v>1756</v>
      </c>
      <c r="K181" s="37" t="s">
        <v>1757</v>
      </c>
      <c r="L181" s="36" t="s">
        <v>1758</v>
      </c>
      <c r="M181" s="36" t="s">
        <v>154</v>
      </c>
      <c r="N181" s="37"/>
      <c r="O181" s="36" t="s">
        <v>46</v>
      </c>
      <c r="P181" s="5"/>
      <c r="Q181" s="36" t="s">
        <v>1795</v>
      </c>
      <c r="R181" s="36" t="s">
        <v>48</v>
      </c>
      <c r="S181" s="36" t="s">
        <v>1796</v>
      </c>
      <c r="T181" s="36" t="s">
        <v>1813</v>
      </c>
      <c r="U181" s="37" t="s">
        <v>51</v>
      </c>
      <c r="V181" s="36" t="s">
        <v>37</v>
      </c>
      <c r="AB181" s="37" t="s">
        <v>35</v>
      </c>
      <c r="AC181" s="3">
        <v>45294.707372685189</v>
      </c>
      <c r="AD181" s="37" t="s">
        <v>35</v>
      </c>
      <c r="AE181" s="3">
        <v>45294.707372685189</v>
      </c>
      <c r="AF181" s="6">
        <v>45312.476388888892</v>
      </c>
      <c r="AG181" s="7">
        <v>45312.476388888892</v>
      </c>
      <c r="AH181" s="36" t="s">
        <v>1915</v>
      </c>
    </row>
    <row r="182" spans="1:34" x14ac:dyDescent="0.25">
      <c r="A182" s="36" t="s">
        <v>36</v>
      </c>
      <c r="B182" s="36" t="s">
        <v>64</v>
      </c>
      <c r="C182" s="37" t="s">
        <v>1736</v>
      </c>
      <c r="D182" s="3">
        <v>45298.698796296296</v>
      </c>
      <c r="E182" s="36" t="s">
        <v>37</v>
      </c>
      <c r="F182" s="37" t="s">
        <v>1737</v>
      </c>
      <c r="G182" s="36" t="s">
        <v>148</v>
      </c>
      <c r="H182" s="36" t="s">
        <v>1759</v>
      </c>
      <c r="I182" s="36" t="s">
        <v>1760</v>
      </c>
      <c r="J182" s="36" t="s">
        <v>1761</v>
      </c>
      <c r="K182" s="37" t="s">
        <v>1762</v>
      </c>
      <c r="L182" s="36" t="s">
        <v>1763</v>
      </c>
      <c r="M182" s="36" t="s">
        <v>45</v>
      </c>
      <c r="N182" s="37" t="s">
        <v>1791</v>
      </c>
      <c r="O182" s="36" t="s">
        <v>105</v>
      </c>
      <c r="P182" s="5"/>
      <c r="Q182" s="36" t="s">
        <v>1797</v>
      </c>
      <c r="R182" s="36" t="s">
        <v>48</v>
      </c>
      <c r="S182" s="36" t="s">
        <v>1798</v>
      </c>
      <c r="T182" s="36" t="s">
        <v>1814</v>
      </c>
      <c r="U182" s="37" t="s">
        <v>51</v>
      </c>
      <c r="V182" s="36" t="s">
        <v>37</v>
      </c>
      <c r="AB182" s="37" t="s">
        <v>35</v>
      </c>
      <c r="AC182" s="3">
        <v>45298.698807870373</v>
      </c>
      <c r="AD182" s="37" t="s">
        <v>35</v>
      </c>
      <c r="AE182" s="3">
        <v>45298.698807870373</v>
      </c>
      <c r="AF182" s="6">
        <v>45314.478472222225</v>
      </c>
      <c r="AG182" s="7">
        <v>45314.478472222225</v>
      </c>
      <c r="AH182" s="36" t="s">
        <v>1916</v>
      </c>
    </row>
    <row r="183" spans="1:34" x14ac:dyDescent="0.25">
      <c r="A183" s="36" t="s">
        <v>36</v>
      </c>
      <c r="B183" s="36" t="s">
        <v>64</v>
      </c>
      <c r="C183" s="37" t="s">
        <v>1738</v>
      </c>
      <c r="D183" s="3">
        <v>45299.613587962966</v>
      </c>
      <c r="E183" s="36" t="s">
        <v>37</v>
      </c>
      <c r="F183" s="37" t="s">
        <v>1739</v>
      </c>
      <c r="G183" s="36" t="s">
        <v>1740</v>
      </c>
      <c r="H183" s="36" t="s">
        <v>1251</v>
      </c>
      <c r="I183" s="36" t="s">
        <v>1764</v>
      </c>
      <c r="J183" s="36" t="s">
        <v>1765</v>
      </c>
      <c r="K183" s="37" t="s">
        <v>1766</v>
      </c>
      <c r="L183" s="36" t="s">
        <v>1767</v>
      </c>
      <c r="M183" s="36" t="s">
        <v>45</v>
      </c>
      <c r="N183" s="37"/>
      <c r="O183" s="36" t="s">
        <v>105</v>
      </c>
      <c r="P183" s="5">
        <v>300</v>
      </c>
      <c r="Q183" s="36" t="s">
        <v>1799</v>
      </c>
      <c r="R183" s="36" t="s">
        <v>48</v>
      </c>
      <c r="S183" s="36" t="s">
        <v>1800</v>
      </c>
      <c r="T183" s="36" t="s">
        <v>1815</v>
      </c>
      <c r="U183" s="37" t="s">
        <v>51</v>
      </c>
      <c r="V183" s="36" t="s">
        <v>37</v>
      </c>
      <c r="AB183" s="37" t="s">
        <v>35</v>
      </c>
      <c r="AC183" s="3">
        <v>45299.613599537035</v>
      </c>
      <c r="AD183" s="37" t="s">
        <v>35</v>
      </c>
      <c r="AE183" s="3">
        <v>45299.613599537035</v>
      </c>
      <c r="AF183" s="6">
        <v>45319.457638888889</v>
      </c>
      <c r="AG183" s="7">
        <v>45319.457638888889</v>
      </c>
      <c r="AH183" s="36" t="s">
        <v>1917</v>
      </c>
    </row>
    <row r="184" spans="1:34" x14ac:dyDescent="0.25">
      <c r="A184" s="36" t="s">
        <v>36</v>
      </c>
      <c r="B184" s="36" t="s">
        <v>64</v>
      </c>
      <c r="C184" s="37" t="s">
        <v>1741</v>
      </c>
      <c r="D184" s="3">
        <v>45305.50949074074</v>
      </c>
      <c r="E184" s="36" t="s">
        <v>37</v>
      </c>
      <c r="F184" s="37" t="s">
        <v>779</v>
      </c>
      <c r="G184" s="36" t="s">
        <v>780</v>
      </c>
      <c r="H184" s="36" t="s">
        <v>781</v>
      </c>
      <c r="I184" s="36" t="s">
        <v>1768</v>
      </c>
      <c r="J184" s="36" t="s">
        <v>783</v>
      </c>
      <c r="K184" s="37" t="s">
        <v>1769</v>
      </c>
      <c r="L184" s="36" t="s">
        <v>1770</v>
      </c>
      <c r="M184" s="36" t="s">
        <v>154</v>
      </c>
      <c r="N184" s="37"/>
      <c r="O184" s="36" t="s">
        <v>105</v>
      </c>
      <c r="P184" s="5"/>
      <c r="Q184" s="36" t="s">
        <v>1801</v>
      </c>
      <c r="R184" s="36" t="s">
        <v>62</v>
      </c>
      <c r="S184" s="36" t="s">
        <v>1802</v>
      </c>
      <c r="T184" s="36" t="s">
        <v>1816</v>
      </c>
      <c r="U184" s="37" t="s">
        <v>51</v>
      </c>
      <c r="V184" s="36" t="s">
        <v>37</v>
      </c>
      <c r="AB184" s="37" t="s">
        <v>1823</v>
      </c>
      <c r="AC184" s="3"/>
      <c r="AD184" s="37" t="s">
        <v>1823</v>
      </c>
      <c r="AE184" s="3"/>
      <c r="AF184" s="6">
        <v>45323.465277777781</v>
      </c>
      <c r="AG184" s="7">
        <v>45323.465277777781</v>
      </c>
      <c r="AH184" s="36" t="s">
        <v>1918</v>
      </c>
    </row>
    <row r="185" spans="1:34" x14ac:dyDescent="0.25">
      <c r="A185" s="36" t="s">
        <v>36</v>
      </c>
      <c r="B185" s="36" t="s">
        <v>64</v>
      </c>
      <c r="C185" s="37" t="s">
        <v>1742</v>
      </c>
      <c r="D185" s="3">
        <v>45305.525358796294</v>
      </c>
      <c r="E185" s="36" t="s">
        <v>37</v>
      </c>
      <c r="F185" s="37" t="s">
        <v>779</v>
      </c>
      <c r="G185" s="36" t="s">
        <v>780</v>
      </c>
      <c r="H185" s="36" t="s">
        <v>781</v>
      </c>
      <c r="I185" s="36" t="s">
        <v>1768</v>
      </c>
      <c r="J185" s="36" t="s">
        <v>783</v>
      </c>
      <c r="K185" s="37" t="s">
        <v>1769</v>
      </c>
      <c r="L185" s="36" t="s">
        <v>1770</v>
      </c>
      <c r="M185" s="36" t="s">
        <v>45</v>
      </c>
      <c r="N185" s="37"/>
      <c r="O185" s="36" t="s">
        <v>105</v>
      </c>
      <c r="P185" s="5"/>
      <c r="Q185" s="36" t="s">
        <v>1801</v>
      </c>
      <c r="R185" s="36" t="s">
        <v>62</v>
      </c>
      <c r="S185" s="36" t="s">
        <v>1803</v>
      </c>
      <c r="T185" s="36" t="s">
        <v>1817</v>
      </c>
      <c r="U185" s="37" t="s">
        <v>51</v>
      </c>
      <c r="V185" s="36" t="s">
        <v>37</v>
      </c>
      <c r="AB185" s="37" t="s">
        <v>1823</v>
      </c>
      <c r="AC185" s="3"/>
      <c r="AD185" s="37" t="s">
        <v>1823</v>
      </c>
      <c r="AE185" s="3"/>
      <c r="AF185" s="6">
        <v>45323.46875</v>
      </c>
      <c r="AG185" s="7">
        <v>45323.46875</v>
      </c>
      <c r="AH185" s="36" t="s">
        <v>1919</v>
      </c>
    </row>
    <row r="186" spans="1:34" x14ac:dyDescent="0.25">
      <c r="A186" s="36" t="s">
        <v>36</v>
      </c>
      <c r="B186" s="36" t="s">
        <v>306</v>
      </c>
      <c r="C186" s="37" t="s">
        <v>1743</v>
      </c>
      <c r="D186" s="3">
        <v>45306.464791666665</v>
      </c>
      <c r="E186" s="36" t="s">
        <v>37</v>
      </c>
      <c r="F186" s="37" t="s">
        <v>1744</v>
      </c>
      <c r="G186" s="36" t="s">
        <v>112</v>
      </c>
      <c r="H186" s="36" t="s">
        <v>1771</v>
      </c>
      <c r="I186" s="36" t="s">
        <v>1772</v>
      </c>
      <c r="J186" s="36" t="s">
        <v>1773</v>
      </c>
      <c r="K186" s="37" t="s">
        <v>1774</v>
      </c>
      <c r="L186" s="36" t="s">
        <v>1775</v>
      </c>
      <c r="M186" s="36" t="s">
        <v>45</v>
      </c>
      <c r="N186" s="37" t="s">
        <v>1792</v>
      </c>
      <c r="O186" s="36" t="s">
        <v>105</v>
      </c>
      <c r="P186" s="5"/>
      <c r="Q186" s="36" t="s">
        <v>1804</v>
      </c>
      <c r="R186" s="36" t="s">
        <v>62</v>
      </c>
      <c r="S186" s="36" t="s">
        <v>1805</v>
      </c>
      <c r="T186" s="36" t="s">
        <v>1818</v>
      </c>
      <c r="U186" s="37" t="s">
        <v>51</v>
      </c>
      <c r="V186" s="36" t="s">
        <v>37</v>
      </c>
      <c r="AB186" s="37" t="s">
        <v>1823</v>
      </c>
      <c r="AC186" s="3"/>
      <c r="AD186" s="37" t="s">
        <v>1823</v>
      </c>
      <c r="AE186" s="3"/>
      <c r="AF186" s="62">
        <v>45327</v>
      </c>
      <c r="AG186" s="63">
        <v>0.55069444444444449</v>
      </c>
      <c r="AH186" s="64" t="s">
        <v>2013</v>
      </c>
    </row>
    <row r="187" spans="1:34" x14ac:dyDescent="0.25">
      <c r="A187" s="36" t="s">
        <v>36</v>
      </c>
      <c r="B187" s="36" t="s">
        <v>306</v>
      </c>
      <c r="C187" s="37" t="s">
        <v>1745</v>
      </c>
      <c r="D187" s="3">
        <v>45306.464872685188</v>
      </c>
      <c r="E187" s="36" t="s">
        <v>37</v>
      </c>
      <c r="F187" s="37" t="s">
        <v>1744</v>
      </c>
      <c r="G187" s="36" t="s">
        <v>112</v>
      </c>
      <c r="H187" s="36" t="s">
        <v>1771</v>
      </c>
      <c r="I187" s="36" t="s">
        <v>1772</v>
      </c>
      <c r="J187" s="36" t="s">
        <v>1773</v>
      </c>
      <c r="K187" s="37" t="s">
        <v>1774</v>
      </c>
      <c r="L187" s="36" t="s">
        <v>1775</v>
      </c>
      <c r="M187" s="36" t="s">
        <v>45</v>
      </c>
      <c r="N187" s="37" t="s">
        <v>1792</v>
      </c>
      <c r="O187" s="36" t="s">
        <v>105</v>
      </c>
      <c r="P187" s="5"/>
      <c r="Q187" s="36" t="s">
        <v>1804</v>
      </c>
      <c r="R187" s="36" t="s">
        <v>62</v>
      </c>
      <c r="S187" s="36" t="s">
        <v>1805</v>
      </c>
      <c r="T187" s="36" t="s">
        <v>1818</v>
      </c>
      <c r="U187" s="37" t="s">
        <v>51</v>
      </c>
      <c r="V187" s="36" t="s">
        <v>37</v>
      </c>
      <c r="AB187" s="37" t="s">
        <v>1823</v>
      </c>
      <c r="AC187" s="3"/>
      <c r="AD187" s="37" t="s">
        <v>1823</v>
      </c>
      <c r="AE187" s="3"/>
      <c r="AF187" s="62">
        <v>45327</v>
      </c>
      <c r="AG187" s="63">
        <v>0.55069444444444449</v>
      </c>
      <c r="AH187" s="64" t="s">
        <v>2013</v>
      </c>
    </row>
    <row r="188" spans="1:34" x14ac:dyDescent="0.25">
      <c r="A188" s="36" t="s">
        <v>36</v>
      </c>
      <c r="B188" s="36" t="s">
        <v>159</v>
      </c>
      <c r="C188" s="37" t="s">
        <v>1746</v>
      </c>
      <c r="D188" s="3">
        <v>45308.002627314818</v>
      </c>
      <c r="E188" s="36" t="s">
        <v>37</v>
      </c>
      <c r="F188" s="37" t="s">
        <v>1747</v>
      </c>
      <c r="G188" s="36" t="s">
        <v>1748</v>
      </c>
      <c r="H188" s="36" t="s">
        <v>1776</v>
      </c>
      <c r="I188" s="36" t="s">
        <v>1777</v>
      </c>
      <c r="J188" s="36" t="s">
        <v>1778</v>
      </c>
      <c r="K188" s="37" t="s">
        <v>1779</v>
      </c>
      <c r="L188" s="36" t="s">
        <v>1780</v>
      </c>
      <c r="M188" s="36" t="s">
        <v>45</v>
      </c>
      <c r="N188" s="37"/>
      <c r="O188" s="36" t="s">
        <v>105</v>
      </c>
      <c r="P188" s="5"/>
      <c r="Q188" s="36" t="s">
        <v>1806</v>
      </c>
      <c r="R188" s="36" t="s">
        <v>62</v>
      </c>
      <c r="S188" s="36" t="s">
        <v>1807</v>
      </c>
      <c r="T188" s="36" t="s">
        <v>1819</v>
      </c>
      <c r="U188" s="37" t="s">
        <v>51</v>
      </c>
      <c r="V188" s="36" t="s">
        <v>37</v>
      </c>
      <c r="AB188" s="37" t="s">
        <v>1823</v>
      </c>
      <c r="AC188" s="3"/>
      <c r="AD188" s="37" t="s">
        <v>1823</v>
      </c>
      <c r="AE188" s="3"/>
      <c r="AF188" s="62">
        <v>45327</v>
      </c>
      <c r="AG188" s="63">
        <v>0.5625</v>
      </c>
      <c r="AH188" s="64" t="s">
        <v>2014</v>
      </c>
    </row>
    <row r="189" spans="1:34" x14ac:dyDescent="0.25">
      <c r="A189" s="36" t="s">
        <v>36</v>
      </c>
      <c r="B189" s="36" t="s">
        <v>64</v>
      </c>
      <c r="C189" s="37" t="s">
        <v>1749</v>
      </c>
      <c r="D189" s="3">
        <v>45310.927604166667</v>
      </c>
      <c r="E189" s="36" t="s">
        <v>37</v>
      </c>
      <c r="F189" s="37" t="s">
        <v>1750</v>
      </c>
      <c r="G189" s="36" t="s">
        <v>1751</v>
      </c>
      <c r="H189" s="36" t="s">
        <v>1445</v>
      </c>
      <c r="I189" s="36" t="s">
        <v>1781</v>
      </c>
      <c r="J189" s="36" t="s">
        <v>1782</v>
      </c>
      <c r="K189" s="37" t="s">
        <v>1783</v>
      </c>
      <c r="L189" s="36" t="s">
        <v>1784</v>
      </c>
      <c r="M189" s="36" t="s">
        <v>154</v>
      </c>
      <c r="N189" s="37" t="s">
        <v>1793</v>
      </c>
      <c r="O189" s="36" t="s">
        <v>688</v>
      </c>
      <c r="P189" s="5"/>
      <c r="Q189" s="36" t="s">
        <v>1808</v>
      </c>
      <c r="R189" s="36" t="s">
        <v>62</v>
      </c>
      <c r="S189" s="36" t="s">
        <v>1808</v>
      </c>
      <c r="T189" s="36" t="s">
        <v>1820</v>
      </c>
      <c r="U189" s="37" t="s">
        <v>51</v>
      </c>
      <c r="V189" s="36" t="s">
        <v>37</v>
      </c>
      <c r="AB189" s="37" t="s">
        <v>1823</v>
      </c>
      <c r="AC189" s="3"/>
      <c r="AD189" s="37" t="s">
        <v>1823</v>
      </c>
      <c r="AE189" s="3"/>
      <c r="AF189" s="62">
        <v>45331</v>
      </c>
      <c r="AG189" s="63">
        <v>0.66388888888888886</v>
      </c>
      <c r="AH189" s="64" t="s">
        <v>2015</v>
      </c>
    </row>
    <row r="190" spans="1:34" x14ac:dyDescent="0.25">
      <c r="A190" s="36" t="s">
        <v>36</v>
      </c>
      <c r="B190" s="36" t="s">
        <v>64</v>
      </c>
      <c r="C190" s="37" t="s">
        <v>1752</v>
      </c>
      <c r="D190" s="3">
        <v>45311.457604166666</v>
      </c>
      <c r="E190" s="36" t="s">
        <v>37</v>
      </c>
      <c r="F190" s="37" t="s">
        <v>1641</v>
      </c>
      <c r="G190" s="36" t="s">
        <v>1642</v>
      </c>
      <c r="H190" s="36" t="s">
        <v>1643</v>
      </c>
      <c r="I190" s="36" t="s">
        <v>1644</v>
      </c>
      <c r="J190" s="36" t="s">
        <v>1785</v>
      </c>
      <c r="K190" s="37" t="s">
        <v>1786</v>
      </c>
      <c r="L190" s="36" t="s">
        <v>1787</v>
      </c>
      <c r="M190" s="36" t="s">
        <v>154</v>
      </c>
      <c r="N190" s="37"/>
      <c r="O190" s="36" t="s">
        <v>105</v>
      </c>
      <c r="P190" s="5"/>
      <c r="Q190" s="36" t="s">
        <v>1809</v>
      </c>
      <c r="R190" s="36" t="s">
        <v>62</v>
      </c>
      <c r="S190" s="36" t="s">
        <v>1810</v>
      </c>
      <c r="T190" s="36" t="s">
        <v>1821</v>
      </c>
      <c r="U190" s="37" t="s">
        <v>51</v>
      </c>
      <c r="V190" s="36" t="s">
        <v>37</v>
      </c>
      <c r="AB190" s="37" t="s">
        <v>1823</v>
      </c>
      <c r="AC190" s="3"/>
      <c r="AD190" s="37" t="s">
        <v>1823</v>
      </c>
      <c r="AE190" s="3"/>
      <c r="AF190" s="62">
        <v>45331</v>
      </c>
      <c r="AG190" s="63">
        <v>0.67152777777777783</v>
      </c>
      <c r="AH190" s="64" t="s">
        <v>2016</v>
      </c>
    </row>
    <row r="191" spans="1:34" x14ac:dyDescent="0.25">
      <c r="A191" s="36" t="s">
        <v>36</v>
      </c>
      <c r="B191" s="36" t="s">
        <v>159</v>
      </c>
      <c r="C191" s="37" t="s">
        <v>1753</v>
      </c>
      <c r="D191" s="3">
        <v>45312.517442129632</v>
      </c>
      <c r="E191" s="36" t="s">
        <v>37</v>
      </c>
      <c r="F191" s="37" t="s">
        <v>1722</v>
      </c>
      <c r="G191" s="36" t="s">
        <v>1754</v>
      </c>
      <c r="H191" s="36" t="s">
        <v>866</v>
      </c>
      <c r="I191" s="36" t="s">
        <v>1788</v>
      </c>
      <c r="J191" s="36" t="s">
        <v>1789</v>
      </c>
      <c r="K191" s="37" t="s">
        <v>1727</v>
      </c>
      <c r="L191" s="36" t="s">
        <v>1790</v>
      </c>
      <c r="M191" s="36" t="s">
        <v>154</v>
      </c>
      <c r="N191" s="37" t="s">
        <v>1794</v>
      </c>
      <c r="O191" s="36" t="s">
        <v>105</v>
      </c>
      <c r="P191" s="5"/>
      <c r="Q191" s="36" t="s">
        <v>1811</v>
      </c>
      <c r="R191" s="36" t="s">
        <v>62</v>
      </c>
      <c r="S191" s="36" t="s">
        <v>1812</v>
      </c>
      <c r="T191" s="36" t="s">
        <v>1822</v>
      </c>
      <c r="U191" s="37" t="s">
        <v>51</v>
      </c>
      <c r="V191" s="36" t="s">
        <v>37</v>
      </c>
      <c r="AB191" s="37" t="s">
        <v>1823</v>
      </c>
      <c r="AC191" s="3"/>
      <c r="AD191" s="37" t="s">
        <v>1823</v>
      </c>
      <c r="AE191" s="3"/>
      <c r="AF191" s="62">
        <v>45331</v>
      </c>
      <c r="AG191" s="63">
        <v>16.22</v>
      </c>
      <c r="AH191" s="64" t="s">
        <v>2017</v>
      </c>
    </row>
    <row r="192" spans="1:34" x14ac:dyDescent="0.25">
      <c r="A192" s="36" t="s">
        <v>36</v>
      </c>
      <c r="B192" s="36" t="s">
        <v>64</v>
      </c>
      <c r="C192" s="37" t="s">
        <v>1826</v>
      </c>
      <c r="D192" s="3">
        <v>45314.517870370371</v>
      </c>
      <c r="E192" s="36" t="s">
        <v>37</v>
      </c>
      <c r="F192" s="37" t="s">
        <v>1827</v>
      </c>
      <c r="G192" s="36" t="s">
        <v>646</v>
      </c>
      <c r="H192" s="36" t="s">
        <v>1828</v>
      </c>
      <c r="I192" s="36" t="s">
        <v>1829</v>
      </c>
      <c r="J192" s="36" t="s">
        <v>1830</v>
      </c>
      <c r="K192" s="37" t="s">
        <v>1831</v>
      </c>
      <c r="L192" s="36" t="s">
        <v>1832</v>
      </c>
      <c r="M192" s="36" t="s">
        <v>45</v>
      </c>
      <c r="N192" s="37"/>
      <c r="O192" s="36" t="s">
        <v>46</v>
      </c>
      <c r="P192" s="5"/>
      <c r="Q192" s="36" t="s">
        <v>1833</v>
      </c>
      <c r="R192" s="36" t="s">
        <v>62</v>
      </c>
      <c r="S192" s="36" t="s">
        <v>1834</v>
      </c>
      <c r="T192" s="36" t="s">
        <v>1835</v>
      </c>
      <c r="U192" s="37" t="s">
        <v>51</v>
      </c>
      <c r="V192" s="36" t="s">
        <v>37</v>
      </c>
      <c r="W192" s="36"/>
      <c r="X192" s="36"/>
      <c r="Y192" s="36"/>
      <c r="Z192" s="37"/>
      <c r="AA192" s="36"/>
      <c r="AB192" s="37" t="s">
        <v>1823</v>
      </c>
      <c r="AC192" s="3"/>
      <c r="AD192" s="37" t="s">
        <v>1823</v>
      </c>
      <c r="AE192" s="3"/>
      <c r="AF192" s="62">
        <v>45331</v>
      </c>
      <c r="AG192" s="63">
        <v>0.70833333333333337</v>
      </c>
      <c r="AH192" s="64" t="s">
        <v>2018</v>
      </c>
    </row>
    <row r="193" spans="1:34" x14ac:dyDescent="0.25">
      <c r="A193" s="36" t="s">
        <v>36</v>
      </c>
      <c r="B193" s="36" t="s">
        <v>64</v>
      </c>
      <c r="C193" s="37" t="s">
        <v>1836</v>
      </c>
      <c r="D193" s="3">
        <v>45314.517893518518</v>
      </c>
      <c r="E193" s="36" t="s">
        <v>37</v>
      </c>
      <c r="F193" s="37" t="s">
        <v>1827</v>
      </c>
      <c r="G193" s="36" t="s">
        <v>646</v>
      </c>
      <c r="H193" s="36" t="s">
        <v>1828</v>
      </c>
      <c r="I193" s="36" t="s">
        <v>1829</v>
      </c>
      <c r="J193" s="36" t="s">
        <v>1830</v>
      </c>
      <c r="K193" s="37" t="s">
        <v>1831</v>
      </c>
      <c r="L193" s="36" t="s">
        <v>1832</v>
      </c>
      <c r="M193" s="36" t="s">
        <v>45</v>
      </c>
      <c r="N193" s="37"/>
      <c r="O193" s="36" t="s">
        <v>46</v>
      </c>
      <c r="P193" s="5"/>
      <c r="Q193" s="36" t="s">
        <v>1833</v>
      </c>
      <c r="R193" s="36" t="s">
        <v>62</v>
      </c>
      <c r="S193" s="36" t="s">
        <v>1834</v>
      </c>
      <c r="T193" s="36" t="s">
        <v>1835</v>
      </c>
      <c r="U193" s="37" t="s">
        <v>51</v>
      </c>
      <c r="V193" s="36" t="s">
        <v>37</v>
      </c>
      <c r="W193" s="36"/>
      <c r="X193" s="36"/>
      <c r="Y193" s="36"/>
      <c r="Z193" s="37"/>
      <c r="AA193" s="36"/>
      <c r="AB193" s="37" t="s">
        <v>1823</v>
      </c>
      <c r="AC193" s="3"/>
      <c r="AD193" s="37" t="s">
        <v>1823</v>
      </c>
      <c r="AE193" s="3"/>
      <c r="AF193" s="62">
        <v>45331</v>
      </c>
      <c r="AG193" s="63">
        <v>0.70833333333333337</v>
      </c>
      <c r="AH193" s="64" t="s">
        <v>2018</v>
      </c>
    </row>
    <row r="194" spans="1:34" ht="15.75" customHeight="1" x14ac:dyDescent="0.25">
      <c r="A194" s="4" t="s">
        <v>36</v>
      </c>
      <c r="B194" s="4" t="s">
        <v>64</v>
      </c>
      <c r="C194" s="2" t="s">
        <v>1837</v>
      </c>
      <c r="D194" s="3">
        <v>45315.444965277777</v>
      </c>
      <c r="E194" s="4" t="s">
        <v>37</v>
      </c>
      <c r="F194" s="2" t="s">
        <v>1838</v>
      </c>
      <c r="G194" s="4" t="s">
        <v>1839</v>
      </c>
      <c r="H194" s="4" t="s">
        <v>1840</v>
      </c>
      <c r="I194" s="4" t="s">
        <v>1841</v>
      </c>
      <c r="J194" s="4" t="s">
        <v>1842</v>
      </c>
      <c r="K194" s="2" t="s">
        <v>1843</v>
      </c>
      <c r="L194" s="4" t="s">
        <v>1844</v>
      </c>
      <c r="M194" s="4" t="s">
        <v>45</v>
      </c>
      <c r="N194" s="2" t="s">
        <v>1845</v>
      </c>
      <c r="O194" s="4" t="s">
        <v>46</v>
      </c>
      <c r="P194" s="5"/>
      <c r="Q194" s="4" t="s">
        <v>1846</v>
      </c>
      <c r="R194" s="4" t="s">
        <v>62</v>
      </c>
      <c r="S194" s="4" t="s">
        <v>1847</v>
      </c>
      <c r="T194" s="4" t="s">
        <v>1848</v>
      </c>
      <c r="U194" s="2" t="s">
        <v>51</v>
      </c>
      <c r="V194" s="4" t="s">
        <v>37</v>
      </c>
      <c r="W194" s="4"/>
      <c r="X194" s="4"/>
      <c r="Y194" s="4"/>
      <c r="Z194" s="2"/>
      <c r="AA194" s="4"/>
      <c r="AB194" s="2" t="s">
        <v>1823</v>
      </c>
      <c r="AC194" s="3"/>
      <c r="AD194" s="2" t="s">
        <v>1823</v>
      </c>
      <c r="AE194" s="3"/>
      <c r="AF194" s="62">
        <v>45334</v>
      </c>
      <c r="AG194" s="63">
        <v>9.33</v>
      </c>
      <c r="AH194" s="64" t="s">
        <v>2019</v>
      </c>
    </row>
    <row r="195" spans="1:34" ht="15.75" customHeight="1" x14ac:dyDescent="0.25">
      <c r="A195" s="4" t="s">
        <v>36</v>
      </c>
      <c r="B195" s="4" t="s">
        <v>64</v>
      </c>
      <c r="C195" s="2" t="s">
        <v>1849</v>
      </c>
      <c r="D195" s="3">
        <v>45316.588449074072</v>
      </c>
      <c r="E195" s="4" t="s">
        <v>37</v>
      </c>
      <c r="F195" s="2" t="s">
        <v>1850</v>
      </c>
      <c r="G195" s="4" t="s">
        <v>1290</v>
      </c>
      <c r="H195" s="4" t="s">
        <v>1851</v>
      </c>
      <c r="I195" s="4" t="s">
        <v>1852</v>
      </c>
      <c r="J195" s="4" t="s">
        <v>1853</v>
      </c>
      <c r="K195" s="2" t="s">
        <v>1854</v>
      </c>
      <c r="L195" s="4" t="s">
        <v>1855</v>
      </c>
      <c r="M195" s="4" t="s">
        <v>154</v>
      </c>
      <c r="N195" s="2" t="s">
        <v>1856</v>
      </c>
      <c r="O195" s="4" t="s">
        <v>105</v>
      </c>
      <c r="P195" s="5"/>
      <c r="Q195" s="4" t="s">
        <v>1857</v>
      </c>
      <c r="R195" s="4" t="s">
        <v>48</v>
      </c>
      <c r="S195" s="4" t="s">
        <v>1857</v>
      </c>
      <c r="T195" s="4" t="s">
        <v>1858</v>
      </c>
      <c r="U195" s="2" t="s">
        <v>51</v>
      </c>
      <c r="V195" s="4" t="s">
        <v>37</v>
      </c>
      <c r="W195" s="4"/>
      <c r="X195" s="4"/>
      <c r="Y195" s="4"/>
      <c r="Z195" s="2"/>
      <c r="AA195" s="4"/>
      <c r="AB195" s="2" t="s">
        <v>1823</v>
      </c>
      <c r="AC195" s="3"/>
      <c r="AD195" s="2" t="s">
        <v>1823</v>
      </c>
      <c r="AE195" s="3"/>
      <c r="AF195" s="62">
        <v>45334</v>
      </c>
      <c r="AG195" s="63">
        <v>0.40208333333333335</v>
      </c>
      <c r="AH195" s="64" t="s">
        <v>2020</v>
      </c>
    </row>
    <row r="196" spans="1:34" ht="15.75" customHeight="1" x14ac:dyDescent="0.25">
      <c r="A196" s="4" t="s">
        <v>36</v>
      </c>
      <c r="B196" s="4" t="s">
        <v>64</v>
      </c>
      <c r="C196" s="2" t="s">
        <v>1859</v>
      </c>
      <c r="D196" s="3">
        <v>45316.588506944441</v>
      </c>
      <c r="E196" s="4" t="s">
        <v>37</v>
      </c>
      <c r="F196" s="2" t="s">
        <v>1850</v>
      </c>
      <c r="G196" s="4" t="s">
        <v>1290</v>
      </c>
      <c r="H196" s="4" t="s">
        <v>1851</v>
      </c>
      <c r="I196" s="4" t="s">
        <v>1852</v>
      </c>
      <c r="J196" s="4" t="s">
        <v>1853</v>
      </c>
      <c r="K196" s="2" t="s">
        <v>1854</v>
      </c>
      <c r="L196" s="4" t="s">
        <v>1855</v>
      </c>
      <c r="M196" s="4" t="s">
        <v>154</v>
      </c>
      <c r="N196" s="2" t="s">
        <v>1856</v>
      </c>
      <c r="O196" s="4" t="s">
        <v>105</v>
      </c>
      <c r="P196" s="5"/>
      <c r="Q196" s="4" t="s">
        <v>1857</v>
      </c>
      <c r="R196" s="4" t="s">
        <v>48</v>
      </c>
      <c r="S196" s="4" t="s">
        <v>1857</v>
      </c>
      <c r="T196" s="4" t="s">
        <v>1858</v>
      </c>
      <c r="U196" s="2" t="s">
        <v>51</v>
      </c>
      <c r="V196" s="4" t="s">
        <v>37</v>
      </c>
      <c r="W196" s="4"/>
      <c r="X196" s="4"/>
      <c r="Y196" s="4"/>
      <c r="Z196" s="2"/>
      <c r="AA196" s="4"/>
      <c r="AB196" s="2" t="s">
        <v>1823</v>
      </c>
      <c r="AC196" s="3"/>
      <c r="AD196" s="2" t="s">
        <v>1823</v>
      </c>
      <c r="AE196" s="3"/>
      <c r="AF196" s="62">
        <v>45334</v>
      </c>
      <c r="AG196" s="63">
        <v>0.40208333333333335</v>
      </c>
      <c r="AH196" s="64" t="s">
        <v>2020</v>
      </c>
    </row>
    <row r="197" spans="1:34" ht="15.75" customHeight="1" x14ac:dyDescent="0.25">
      <c r="A197" s="4" t="s">
        <v>36</v>
      </c>
      <c r="B197" s="4" t="s">
        <v>159</v>
      </c>
      <c r="C197" s="2" t="s">
        <v>1860</v>
      </c>
      <c r="D197" s="3">
        <v>45318.700844907406</v>
      </c>
      <c r="E197" s="4" t="s">
        <v>37</v>
      </c>
      <c r="F197" s="2" t="s">
        <v>1861</v>
      </c>
      <c r="G197" s="4" t="s">
        <v>1271</v>
      </c>
      <c r="H197" s="4" t="s">
        <v>1862</v>
      </c>
      <c r="I197" s="4" t="s">
        <v>1863</v>
      </c>
      <c r="J197" s="4" t="s">
        <v>1864</v>
      </c>
      <c r="K197" s="2" t="s">
        <v>1865</v>
      </c>
      <c r="L197" s="4" t="s">
        <v>1866</v>
      </c>
      <c r="M197" s="4" t="s">
        <v>45</v>
      </c>
      <c r="N197" s="2" t="s">
        <v>1867</v>
      </c>
      <c r="O197" s="4" t="s">
        <v>105</v>
      </c>
      <c r="P197" s="5"/>
      <c r="Q197" s="4" t="s">
        <v>1868</v>
      </c>
      <c r="R197" s="4" t="s">
        <v>62</v>
      </c>
      <c r="S197" s="4" t="s">
        <v>1869</v>
      </c>
      <c r="T197" s="4" t="s">
        <v>1870</v>
      </c>
      <c r="U197" s="2" t="s">
        <v>51</v>
      </c>
      <c r="V197" s="4" t="s">
        <v>37</v>
      </c>
      <c r="W197" s="4"/>
      <c r="X197" s="4"/>
      <c r="Y197" s="4"/>
      <c r="Z197" s="2"/>
      <c r="AA197" s="4"/>
      <c r="AB197" s="2" t="s">
        <v>1823</v>
      </c>
      <c r="AC197" s="3"/>
      <c r="AD197" s="2" t="s">
        <v>1823</v>
      </c>
      <c r="AE197" s="3"/>
      <c r="AF197" s="62">
        <v>45338</v>
      </c>
      <c r="AG197" s="63">
        <v>9.44</v>
      </c>
      <c r="AH197" s="64" t="s">
        <v>2021</v>
      </c>
    </row>
    <row r="198" spans="1:34" ht="15.75" customHeight="1" x14ac:dyDescent="0.25">
      <c r="A198" s="4" t="s">
        <v>36</v>
      </c>
      <c r="B198" s="4" t="s">
        <v>64</v>
      </c>
      <c r="C198" s="2" t="s">
        <v>1871</v>
      </c>
      <c r="D198" s="3">
        <v>45319.556967592594</v>
      </c>
      <c r="E198" s="4" t="s">
        <v>37</v>
      </c>
      <c r="F198" s="2" t="s">
        <v>1872</v>
      </c>
      <c r="G198" s="4" t="s">
        <v>1873</v>
      </c>
      <c r="H198" s="4" t="s">
        <v>1651</v>
      </c>
      <c r="I198" s="4" t="s">
        <v>1874</v>
      </c>
      <c r="J198" s="4" t="s">
        <v>1875</v>
      </c>
      <c r="K198" s="2" t="s">
        <v>1876</v>
      </c>
      <c r="L198" s="4" t="s">
        <v>1877</v>
      </c>
      <c r="M198" s="4" t="s">
        <v>154</v>
      </c>
      <c r="N198" s="2"/>
      <c r="O198" s="36" t="s">
        <v>688</v>
      </c>
      <c r="P198" s="5"/>
      <c r="Q198" s="4" t="s">
        <v>1878</v>
      </c>
      <c r="R198" s="4" t="s">
        <v>62</v>
      </c>
      <c r="S198" s="4" t="s">
        <v>1878</v>
      </c>
      <c r="T198" s="4" t="s">
        <v>1879</v>
      </c>
      <c r="U198" s="2" t="s">
        <v>51</v>
      </c>
      <c r="V198" s="4" t="s">
        <v>37</v>
      </c>
      <c r="W198" s="4"/>
      <c r="X198" s="4"/>
      <c r="Y198" s="4"/>
      <c r="Z198" s="2"/>
      <c r="AA198" s="4"/>
      <c r="AB198" s="2" t="s">
        <v>1823</v>
      </c>
      <c r="AC198" s="3"/>
      <c r="AD198" s="2" t="s">
        <v>1823</v>
      </c>
      <c r="AE198" s="3"/>
      <c r="AF198" s="62">
        <v>45338</v>
      </c>
      <c r="AG198" s="63">
        <v>0.41250000000000003</v>
      </c>
      <c r="AH198" s="64" t="s">
        <v>2022</v>
      </c>
    </row>
    <row r="199" spans="1:34" ht="15.75" customHeight="1" x14ac:dyDescent="0.25">
      <c r="A199" s="4" t="s">
        <v>36</v>
      </c>
      <c r="B199" s="4" t="s">
        <v>53</v>
      </c>
      <c r="C199" s="2" t="s">
        <v>1880</v>
      </c>
      <c r="D199" s="3">
        <v>45320.734629629631</v>
      </c>
      <c r="E199" s="4" t="s">
        <v>37</v>
      </c>
      <c r="F199" s="2" t="s">
        <v>38</v>
      </c>
      <c r="G199" s="4" t="s">
        <v>39</v>
      </c>
      <c r="H199" s="4" t="s">
        <v>40</v>
      </c>
      <c r="I199" s="4" t="s">
        <v>41</v>
      </c>
      <c r="J199" s="4" t="s">
        <v>42</v>
      </c>
      <c r="K199" s="2" t="s">
        <v>43</v>
      </c>
      <c r="L199" s="4" t="s">
        <v>1881</v>
      </c>
      <c r="M199" s="4" t="s">
        <v>45</v>
      </c>
      <c r="N199" s="2"/>
      <c r="O199" s="4" t="s">
        <v>46</v>
      </c>
      <c r="P199" s="5"/>
      <c r="Q199" s="4" t="s">
        <v>1882</v>
      </c>
      <c r="R199" s="4" t="s">
        <v>62</v>
      </c>
      <c r="S199" s="4" t="s">
        <v>1883</v>
      </c>
      <c r="T199" s="4" t="s">
        <v>1884</v>
      </c>
      <c r="U199" s="2" t="s">
        <v>51</v>
      </c>
      <c r="V199" s="4" t="s">
        <v>37</v>
      </c>
      <c r="W199" s="4"/>
      <c r="X199" s="4"/>
      <c r="Y199" s="4"/>
      <c r="Z199" s="2"/>
      <c r="AA199" s="4"/>
      <c r="AB199" s="2" t="s">
        <v>1823</v>
      </c>
      <c r="AC199" s="3"/>
      <c r="AD199" s="2" t="s">
        <v>1823</v>
      </c>
      <c r="AE199" s="3"/>
      <c r="AF199" s="6">
        <v>45338.03</v>
      </c>
      <c r="AG199" s="63">
        <v>45338.03</v>
      </c>
      <c r="AH199" s="4" t="s">
        <v>2110</v>
      </c>
    </row>
    <row r="200" spans="1:34" ht="15.75" customHeight="1" x14ac:dyDescent="0.25">
      <c r="A200" s="4" t="s">
        <v>36</v>
      </c>
      <c r="B200" s="4" t="s">
        <v>64</v>
      </c>
      <c r="C200" s="2" t="s">
        <v>1885</v>
      </c>
      <c r="D200" s="3">
        <v>45321.562199074076</v>
      </c>
      <c r="E200" s="4" t="s">
        <v>37</v>
      </c>
      <c r="F200" s="2" t="s">
        <v>1886</v>
      </c>
      <c r="G200" s="4" t="s">
        <v>1887</v>
      </c>
      <c r="H200" s="4" t="s">
        <v>1887</v>
      </c>
      <c r="I200" s="4" t="s">
        <v>1888</v>
      </c>
      <c r="J200" s="4" t="s">
        <v>1889</v>
      </c>
      <c r="K200" s="2" t="s">
        <v>1890</v>
      </c>
      <c r="L200" s="4" t="s">
        <v>1891</v>
      </c>
      <c r="M200" s="4" t="s">
        <v>154</v>
      </c>
      <c r="N200" s="2"/>
      <c r="O200" s="4" t="s">
        <v>105</v>
      </c>
      <c r="P200" s="5"/>
      <c r="Q200" s="4" t="s">
        <v>1892</v>
      </c>
      <c r="R200" s="4" t="s">
        <v>62</v>
      </c>
      <c r="S200" s="4" t="s">
        <v>1893</v>
      </c>
      <c r="T200" s="4" t="s">
        <v>1894</v>
      </c>
      <c r="U200" s="2" t="s">
        <v>51</v>
      </c>
      <c r="V200" s="4" t="s">
        <v>37</v>
      </c>
      <c r="W200" s="4"/>
      <c r="X200" s="4"/>
      <c r="Y200" s="4"/>
      <c r="Z200" s="2"/>
      <c r="AA200" s="4"/>
      <c r="AB200" s="2" t="s">
        <v>1823</v>
      </c>
      <c r="AC200" s="3"/>
      <c r="AD200" s="2" t="s">
        <v>1823</v>
      </c>
      <c r="AE200" s="3"/>
      <c r="AF200" s="6">
        <v>45337.630555555559</v>
      </c>
      <c r="AG200" s="63">
        <v>45337.630555555559</v>
      </c>
      <c r="AH200" s="4" t="s">
        <v>2111</v>
      </c>
    </row>
    <row r="201" spans="1:34" ht="15.75" customHeight="1" x14ac:dyDescent="0.25">
      <c r="A201" s="4" t="s">
        <v>36</v>
      </c>
      <c r="B201" s="4" t="s">
        <v>159</v>
      </c>
      <c r="C201" s="2" t="s">
        <v>1920</v>
      </c>
      <c r="D201" s="3">
        <v>45323.602442129632</v>
      </c>
      <c r="E201" s="4" t="s">
        <v>37</v>
      </c>
      <c r="F201" s="2" t="s">
        <v>1921</v>
      </c>
      <c r="G201" s="4" t="s">
        <v>840</v>
      </c>
      <c r="H201" s="4" t="s">
        <v>1922</v>
      </c>
      <c r="I201" s="4" t="s">
        <v>1923</v>
      </c>
      <c r="J201" s="4" t="s">
        <v>1924</v>
      </c>
      <c r="K201" s="2" t="s">
        <v>1925</v>
      </c>
      <c r="L201" s="4" t="s">
        <v>1926</v>
      </c>
      <c r="M201" s="4" t="s">
        <v>45</v>
      </c>
      <c r="N201" s="2" t="s">
        <v>1927</v>
      </c>
      <c r="O201" s="4" t="s">
        <v>46</v>
      </c>
      <c r="P201" s="5"/>
      <c r="Q201" s="4" t="s">
        <v>1928</v>
      </c>
      <c r="R201" s="4" t="s">
        <v>62</v>
      </c>
      <c r="S201" s="4" t="s">
        <v>1928</v>
      </c>
      <c r="T201" s="4" t="s">
        <v>1929</v>
      </c>
      <c r="U201" s="2" t="s">
        <v>51</v>
      </c>
      <c r="V201" s="4" t="s">
        <v>37</v>
      </c>
      <c r="W201" s="4"/>
      <c r="X201" s="4"/>
      <c r="Y201" s="4"/>
      <c r="Z201" s="2"/>
      <c r="AA201" s="4"/>
      <c r="AB201" s="2" t="s">
        <v>1823</v>
      </c>
      <c r="AC201" s="3"/>
      <c r="AD201" s="2" t="s">
        <v>1823</v>
      </c>
      <c r="AE201" s="3"/>
      <c r="AF201" s="6">
        <v>45344.659722222219</v>
      </c>
      <c r="AG201" s="63">
        <v>45344.659722222219</v>
      </c>
      <c r="AH201" s="4" t="s">
        <v>2112</v>
      </c>
    </row>
    <row r="202" spans="1:34" ht="15.75" customHeight="1" x14ac:dyDescent="0.25">
      <c r="A202" s="4" t="s">
        <v>36</v>
      </c>
      <c r="B202" s="4" t="s">
        <v>64</v>
      </c>
      <c r="C202" s="2" t="s">
        <v>1930</v>
      </c>
      <c r="D202" s="3">
        <v>45328.553229166668</v>
      </c>
      <c r="E202" s="4" t="s">
        <v>37</v>
      </c>
      <c r="F202" s="2" t="s">
        <v>1931</v>
      </c>
      <c r="G202" s="4" t="s">
        <v>1416</v>
      </c>
      <c r="H202" s="4" t="s">
        <v>1932</v>
      </c>
      <c r="I202" s="4" t="s">
        <v>1933</v>
      </c>
      <c r="J202" s="4" t="s">
        <v>1934</v>
      </c>
      <c r="K202" s="2" t="s">
        <v>1935</v>
      </c>
      <c r="L202" s="4" t="s">
        <v>1936</v>
      </c>
      <c r="M202" s="4" t="s">
        <v>45</v>
      </c>
      <c r="N202" s="2"/>
      <c r="O202" s="4" t="s">
        <v>211</v>
      </c>
      <c r="P202" s="5">
        <v>225</v>
      </c>
      <c r="Q202" s="4" t="s">
        <v>1937</v>
      </c>
      <c r="R202" s="4" t="s">
        <v>48</v>
      </c>
      <c r="S202" s="4" t="s">
        <v>1938</v>
      </c>
      <c r="T202" s="4" t="s">
        <v>1939</v>
      </c>
      <c r="U202" s="2" t="s">
        <v>51</v>
      </c>
      <c r="V202" s="4" t="s">
        <v>37</v>
      </c>
      <c r="W202" s="4"/>
      <c r="X202" s="4"/>
      <c r="Y202" s="4"/>
      <c r="Z202" s="2"/>
      <c r="AA202" s="4"/>
      <c r="AB202" s="2" t="s">
        <v>1823</v>
      </c>
      <c r="AC202" s="3"/>
      <c r="AD202" s="2" t="s">
        <v>1823</v>
      </c>
      <c r="AE202" s="3"/>
      <c r="AF202" s="6">
        <v>45349.681250000001</v>
      </c>
      <c r="AG202" s="63">
        <v>45349.681250000001</v>
      </c>
      <c r="AH202" s="4" t="s">
        <v>2113</v>
      </c>
    </row>
    <row r="203" spans="1:34" ht="15.75" customHeight="1" x14ac:dyDescent="0.25">
      <c r="A203" s="4" t="s">
        <v>36</v>
      </c>
      <c r="B203" s="4" t="s">
        <v>53</v>
      </c>
      <c r="C203" s="2" t="s">
        <v>1940</v>
      </c>
      <c r="D203" s="3">
        <v>45330.409039351849</v>
      </c>
      <c r="E203" s="4" t="s">
        <v>37</v>
      </c>
      <c r="F203" s="2" t="s">
        <v>1941</v>
      </c>
      <c r="G203" s="4" t="s">
        <v>1942</v>
      </c>
      <c r="H203" s="4" t="s">
        <v>1943</v>
      </c>
      <c r="I203" s="4" t="s">
        <v>1944</v>
      </c>
      <c r="J203" s="4" t="s">
        <v>1945</v>
      </c>
      <c r="K203" s="2" t="s">
        <v>1946</v>
      </c>
      <c r="L203" s="4" t="s">
        <v>1947</v>
      </c>
      <c r="M203" s="4" t="s">
        <v>45</v>
      </c>
      <c r="N203" s="2"/>
      <c r="O203" s="4" t="s">
        <v>688</v>
      </c>
      <c r="P203" s="5"/>
      <c r="Q203" s="4" t="s">
        <v>1948</v>
      </c>
      <c r="R203" s="4" t="s">
        <v>62</v>
      </c>
      <c r="S203" s="4" t="s">
        <v>1949</v>
      </c>
      <c r="T203" s="4" t="s">
        <v>1950</v>
      </c>
      <c r="U203" s="2" t="s">
        <v>51</v>
      </c>
      <c r="V203" s="4" t="s">
        <v>37</v>
      </c>
      <c r="W203" s="4"/>
      <c r="X203" s="4"/>
      <c r="Y203" s="4"/>
      <c r="Z203" s="2"/>
      <c r="AA203" s="4"/>
      <c r="AB203" s="2" t="s">
        <v>1823</v>
      </c>
      <c r="AC203" s="3"/>
      <c r="AD203" s="2" t="s">
        <v>1823</v>
      </c>
      <c r="AE203" s="3"/>
      <c r="AF203" s="6">
        <v>45349.695138888892</v>
      </c>
      <c r="AG203" s="63">
        <v>45349.695138888892</v>
      </c>
      <c r="AH203" s="4" t="s">
        <v>2114</v>
      </c>
    </row>
    <row r="204" spans="1:34" ht="15.75" customHeight="1" x14ac:dyDescent="0.25">
      <c r="A204" s="4" t="s">
        <v>36</v>
      </c>
      <c r="B204" s="4" t="s">
        <v>64</v>
      </c>
      <c r="C204" s="2" t="s">
        <v>1951</v>
      </c>
      <c r="D204" s="3">
        <v>45332.629976851851</v>
      </c>
      <c r="E204" s="4" t="s">
        <v>37</v>
      </c>
      <c r="F204" s="2" t="s">
        <v>1952</v>
      </c>
      <c r="G204" s="4" t="s">
        <v>1953</v>
      </c>
      <c r="H204" s="4" t="s">
        <v>1954</v>
      </c>
      <c r="I204" s="4" t="s">
        <v>1955</v>
      </c>
      <c r="J204" s="4" t="s">
        <v>1956</v>
      </c>
      <c r="K204" s="2" t="s">
        <v>1957</v>
      </c>
      <c r="L204" s="4" t="s">
        <v>1958</v>
      </c>
      <c r="M204" s="4" t="s">
        <v>45</v>
      </c>
      <c r="N204" s="2" t="s">
        <v>1959</v>
      </c>
      <c r="O204" s="4" t="s">
        <v>105</v>
      </c>
      <c r="P204" s="5"/>
      <c r="Q204" s="4" t="s">
        <v>1960</v>
      </c>
      <c r="R204" s="4" t="s">
        <v>62</v>
      </c>
      <c r="S204" s="4" t="s">
        <v>1960</v>
      </c>
      <c r="T204" s="4" t="s">
        <v>1960</v>
      </c>
      <c r="U204" s="2" t="s">
        <v>51</v>
      </c>
      <c r="V204" s="4" t="s">
        <v>37</v>
      </c>
      <c r="W204" s="4"/>
      <c r="X204" s="4"/>
      <c r="Y204" s="4"/>
      <c r="Z204" s="2"/>
      <c r="AA204" s="4"/>
      <c r="AB204" s="2" t="s">
        <v>1823</v>
      </c>
      <c r="AC204" s="3"/>
      <c r="AD204" s="2" t="s">
        <v>1823</v>
      </c>
      <c r="AE204" s="3"/>
      <c r="AF204" s="6">
        <v>45350.541666666664</v>
      </c>
      <c r="AG204" s="63">
        <v>45350.541666666664</v>
      </c>
      <c r="AH204" s="4" t="s">
        <v>2115</v>
      </c>
    </row>
    <row r="205" spans="1:34" ht="15.75" customHeight="1" x14ac:dyDescent="0.25">
      <c r="A205" s="4" t="s">
        <v>36</v>
      </c>
      <c r="B205" s="4" t="s">
        <v>64</v>
      </c>
      <c r="C205" s="2" t="s">
        <v>1961</v>
      </c>
      <c r="D205" s="3">
        <v>45333.7028587963</v>
      </c>
      <c r="E205" s="4" t="s">
        <v>37</v>
      </c>
      <c r="F205" s="2" t="s">
        <v>1962</v>
      </c>
      <c r="G205" s="4" t="s">
        <v>1963</v>
      </c>
      <c r="H205" s="4" t="s">
        <v>1964</v>
      </c>
      <c r="I205" s="4" t="s">
        <v>311</v>
      </c>
      <c r="J205" s="4" t="s">
        <v>1965</v>
      </c>
      <c r="K205" s="2" t="s">
        <v>1966</v>
      </c>
      <c r="L205" s="4" t="s">
        <v>1967</v>
      </c>
      <c r="M205" s="4" t="s">
        <v>45</v>
      </c>
      <c r="N205" s="2"/>
      <c r="O205" s="4" t="s">
        <v>46</v>
      </c>
      <c r="P205" s="5"/>
      <c r="Q205" s="4" t="s">
        <v>1968</v>
      </c>
      <c r="R205" s="4" t="s">
        <v>62</v>
      </c>
      <c r="S205" s="4" t="s">
        <v>1968</v>
      </c>
      <c r="T205" s="4" t="s">
        <v>1969</v>
      </c>
      <c r="U205" s="2" t="s">
        <v>51</v>
      </c>
      <c r="V205" s="4" t="s">
        <v>37</v>
      </c>
      <c r="W205" s="4"/>
      <c r="X205" s="4"/>
      <c r="Y205" s="4"/>
      <c r="Z205" s="2"/>
      <c r="AA205" s="4"/>
      <c r="AB205" s="2" t="s">
        <v>1823</v>
      </c>
      <c r="AC205" s="3"/>
      <c r="AD205" s="2" t="s">
        <v>1823</v>
      </c>
      <c r="AE205" s="3"/>
      <c r="AF205" s="6">
        <v>45350.495138888888</v>
      </c>
      <c r="AG205" s="63">
        <v>45350.495138888888</v>
      </c>
      <c r="AH205" s="4" t="s">
        <v>2116</v>
      </c>
    </row>
    <row r="206" spans="1:34" ht="15.75" customHeight="1" x14ac:dyDescent="0.25">
      <c r="A206" s="4" t="s">
        <v>36</v>
      </c>
      <c r="B206" s="4" t="s">
        <v>53</v>
      </c>
      <c r="C206" s="2" t="s">
        <v>1970</v>
      </c>
      <c r="D206" s="3">
        <v>45333.775347222225</v>
      </c>
      <c r="E206" s="4" t="s">
        <v>37</v>
      </c>
      <c r="F206" s="2" t="s">
        <v>1971</v>
      </c>
      <c r="G206" s="4" t="s">
        <v>1972</v>
      </c>
      <c r="H206" s="4" t="s">
        <v>1973</v>
      </c>
      <c r="I206" s="4" t="s">
        <v>1974</v>
      </c>
      <c r="J206" s="4" t="s">
        <v>1975</v>
      </c>
      <c r="K206" s="2" t="s">
        <v>1976</v>
      </c>
      <c r="L206" s="4" t="s">
        <v>1977</v>
      </c>
      <c r="M206" s="4" t="s">
        <v>45</v>
      </c>
      <c r="N206" s="2" t="s">
        <v>1978</v>
      </c>
      <c r="O206" s="4" t="s">
        <v>46</v>
      </c>
      <c r="P206" s="5"/>
      <c r="Q206" s="4" t="s">
        <v>1979</v>
      </c>
      <c r="R206" s="4" t="s">
        <v>48</v>
      </c>
      <c r="S206" s="4" t="s">
        <v>1980</v>
      </c>
      <c r="T206" s="4" t="s">
        <v>1981</v>
      </c>
      <c r="U206" s="2" t="s">
        <v>51</v>
      </c>
      <c r="V206" s="4" t="s">
        <v>37</v>
      </c>
      <c r="W206" s="4"/>
      <c r="X206" s="4"/>
      <c r="Y206" s="4"/>
      <c r="Z206" s="2"/>
      <c r="AA206" s="4"/>
      <c r="AB206" s="2" t="s">
        <v>1823</v>
      </c>
      <c r="AC206" s="3"/>
      <c r="AD206" s="2" t="s">
        <v>1823</v>
      </c>
      <c r="AE206" s="3"/>
      <c r="AF206" s="6">
        <v>45350.495138888888</v>
      </c>
      <c r="AG206" s="63">
        <v>45350.495138888888</v>
      </c>
      <c r="AH206" s="4" t="s">
        <v>1313</v>
      </c>
    </row>
    <row r="207" spans="1:34" ht="15.75" customHeight="1" x14ac:dyDescent="0.25">
      <c r="A207" s="4" t="s">
        <v>36</v>
      </c>
      <c r="B207" s="4" t="s">
        <v>387</v>
      </c>
      <c r="C207" s="2" t="s">
        <v>1982</v>
      </c>
      <c r="D207" s="3">
        <v>45333.996145833335</v>
      </c>
      <c r="E207" s="4" t="s">
        <v>37</v>
      </c>
      <c r="F207" s="2" t="s">
        <v>1941</v>
      </c>
      <c r="G207" s="4" t="s">
        <v>1942</v>
      </c>
      <c r="H207" s="4" t="s">
        <v>1943</v>
      </c>
      <c r="I207" s="4" t="s">
        <v>1983</v>
      </c>
      <c r="J207" s="4" t="s">
        <v>1945</v>
      </c>
      <c r="K207" s="2" t="s">
        <v>1946</v>
      </c>
      <c r="L207" s="4" t="s">
        <v>1984</v>
      </c>
      <c r="M207" s="4" t="s">
        <v>45</v>
      </c>
      <c r="N207" s="2" t="s">
        <v>1985</v>
      </c>
      <c r="O207" s="4" t="s">
        <v>688</v>
      </c>
      <c r="P207" s="5"/>
      <c r="Q207" s="4" t="s">
        <v>1986</v>
      </c>
      <c r="R207" s="4" t="s">
        <v>62</v>
      </c>
      <c r="S207" s="4" t="s">
        <v>1987</v>
      </c>
      <c r="T207" s="4" t="s">
        <v>1988</v>
      </c>
      <c r="U207" s="2" t="s">
        <v>51</v>
      </c>
      <c r="V207" s="4" t="s">
        <v>37</v>
      </c>
      <c r="W207" s="4"/>
      <c r="X207" s="4"/>
      <c r="Y207" s="4"/>
      <c r="Z207" s="2"/>
      <c r="AA207" s="4"/>
      <c r="AB207" s="2" t="s">
        <v>1823</v>
      </c>
      <c r="AC207" s="3"/>
      <c r="AD207" s="2" t="s">
        <v>1823</v>
      </c>
      <c r="AE207" s="3"/>
      <c r="AF207" s="6">
        <v>45349.695138888892</v>
      </c>
      <c r="AG207" s="63">
        <v>45349.695138888892</v>
      </c>
      <c r="AH207" s="4" t="s">
        <v>2114</v>
      </c>
    </row>
    <row r="208" spans="1:34" ht="15.75" customHeight="1" x14ac:dyDescent="0.25">
      <c r="A208" s="4" t="s">
        <v>36</v>
      </c>
      <c r="B208" s="4" t="s">
        <v>83</v>
      </c>
      <c r="C208" s="2" t="s">
        <v>1989</v>
      </c>
      <c r="D208" s="3">
        <v>45340.42763888889</v>
      </c>
      <c r="E208" s="4" t="s">
        <v>37</v>
      </c>
      <c r="F208" s="2" t="s">
        <v>1990</v>
      </c>
      <c r="G208" s="4" t="s">
        <v>1991</v>
      </c>
      <c r="H208" s="4" t="s">
        <v>1992</v>
      </c>
      <c r="I208" s="4" t="s">
        <v>1993</v>
      </c>
      <c r="J208" s="4" t="s">
        <v>1994</v>
      </c>
      <c r="K208" s="2" t="s">
        <v>1995</v>
      </c>
      <c r="L208" s="4" t="s">
        <v>1996</v>
      </c>
      <c r="M208" s="4" t="s">
        <v>154</v>
      </c>
      <c r="N208" s="2" t="s">
        <v>1997</v>
      </c>
      <c r="O208" s="4" t="s">
        <v>105</v>
      </c>
      <c r="P208" s="5">
        <v>1000</v>
      </c>
      <c r="Q208" s="4" t="s">
        <v>1998</v>
      </c>
      <c r="R208" s="4" t="s">
        <v>62</v>
      </c>
      <c r="S208" s="4" t="s">
        <v>1999</v>
      </c>
      <c r="T208" s="4" t="s">
        <v>2000</v>
      </c>
      <c r="U208" s="2" t="s">
        <v>51</v>
      </c>
      <c r="V208" s="4" t="s">
        <v>37</v>
      </c>
      <c r="W208" s="4"/>
      <c r="X208" s="4"/>
      <c r="Y208" s="4"/>
      <c r="Z208" s="2"/>
      <c r="AA208" s="4"/>
      <c r="AB208" s="2" t="s">
        <v>1823</v>
      </c>
      <c r="AC208" s="3"/>
      <c r="AD208" s="2" t="s">
        <v>1823</v>
      </c>
      <c r="AE208" s="3"/>
      <c r="AF208" s="6">
        <v>45350.502083333333</v>
      </c>
      <c r="AG208" s="63">
        <v>45350.502083333333</v>
      </c>
      <c r="AH208" s="4" t="s">
        <v>2117</v>
      </c>
    </row>
    <row r="209" spans="1:34" ht="15.75" customHeight="1" x14ac:dyDescent="0.25">
      <c r="A209" s="4" t="s">
        <v>36</v>
      </c>
      <c r="B209" s="4" t="s">
        <v>64</v>
      </c>
      <c r="C209" s="2" t="s">
        <v>2001</v>
      </c>
      <c r="D209" s="3">
        <v>45340.552199074074</v>
      </c>
      <c r="E209" s="4" t="s">
        <v>37</v>
      </c>
      <c r="F209" s="2" t="s">
        <v>2002</v>
      </c>
      <c r="G209" s="4" t="s">
        <v>2003</v>
      </c>
      <c r="H209" s="4" t="s">
        <v>2004</v>
      </c>
      <c r="I209" s="4" t="s">
        <v>2005</v>
      </c>
      <c r="J209" s="4" t="s">
        <v>2006</v>
      </c>
      <c r="K209" s="2" t="s">
        <v>2007</v>
      </c>
      <c r="L209" s="4" t="s">
        <v>2008</v>
      </c>
      <c r="M209" s="4" t="s">
        <v>45</v>
      </c>
      <c r="N209" s="2" t="s">
        <v>2009</v>
      </c>
      <c r="O209" s="4" t="s">
        <v>105</v>
      </c>
      <c r="P209" s="5"/>
      <c r="Q209" s="4" t="s">
        <v>2010</v>
      </c>
      <c r="R209" s="4" t="s">
        <v>62</v>
      </c>
      <c r="S209" s="4" t="s">
        <v>2011</v>
      </c>
      <c r="T209" s="4" t="s">
        <v>2012</v>
      </c>
      <c r="U209" s="2" t="s">
        <v>51</v>
      </c>
      <c r="V209" s="4" t="s">
        <v>37</v>
      </c>
      <c r="W209" s="4"/>
      <c r="X209" s="4"/>
      <c r="Y209" s="4"/>
      <c r="Z209" s="2"/>
      <c r="AA209" s="4"/>
      <c r="AB209" s="2" t="s">
        <v>1823</v>
      </c>
      <c r="AC209" s="3"/>
      <c r="AD209" s="2" t="s">
        <v>1823</v>
      </c>
      <c r="AE209" s="3"/>
      <c r="AF209" s="6">
        <v>45342.504861111112</v>
      </c>
      <c r="AG209" s="63">
        <v>45342.504861111112</v>
      </c>
      <c r="AH209" s="4" t="s">
        <v>2118</v>
      </c>
    </row>
    <row r="210" spans="1:34" ht="15.75" customHeight="1" x14ac:dyDescent="0.25">
      <c r="A210" s="4" t="s">
        <v>36</v>
      </c>
      <c r="B210" s="4" t="s">
        <v>64</v>
      </c>
      <c r="C210" s="2" t="s">
        <v>2028</v>
      </c>
      <c r="D210" s="3">
        <v>45343.466516203705</v>
      </c>
      <c r="E210" s="4" t="s">
        <v>37</v>
      </c>
      <c r="F210" s="2" t="s">
        <v>2029</v>
      </c>
      <c r="G210" s="4" t="s">
        <v>2030</v>
      </c>
      <c r="H210" s="4" t="s">
        <v>2031</v>
      </c>
      <c r="I210" s="4" t="s">
        <v>2032</v>
      </c>
      <c r="J210" s="4" t="s">
        <v>2033</v>
      </c>
      <c r="K210" s="2" t="s">
        <v>2034</v>
      </c>
      <c r="L210" s="4" t="s">
        <v>2035</v>
      </c>
      <c r="M210" s="4" t="s">
        <v>45</v>
      </c>
      <c r="N210" s="2" t="s">
        <v>2036</v>
      </c>
      <c r="O210" s="4" t="s">
        <v>105</v>
      </c>
      <c r="P210" s="5"/>
      <c r="Q210" s="4" t="s">
        <v>2037</v>
      </c>
      <c r="R210" s="4" t="s">
        <v>48</v>
      </c>
      <c r="S210" s="4" t="s">
        <v>2038</v>
      </c>
      <c r="T210" s="4" t="s">
        <v>2039</v>
      </c>
      <c r="U210" s="2" t="s">
        <v>51</v>
      </c>
      <c r="V210" s="4" t="s">
        <v>37</v>
      </c>
      <c r="W210" s="4"/>
      <c r="X210" s="4"/>
      <c r="Y210" s="4"/>
      <c r="Z210" s="2"/>
      <c r="AA210" s="4"/>
      <c r="AB210" s="2" t="s">
        <v>35</v>
      </c>
      <c r="AC210" s="3">
        <v>45343.466527777775</v>
      </c>
      <c r="AD210" s="2" t="s">
        <v>35</v>
      </c>
      <c r="AE210" s="3">
        <v>45343.466527777775</v>
      </c>
      <c r="AF210" s="6">
        <v>45342.517361111109</v>
      </c>
      <c r="AG210" s="63">
        <v>45342.517361111109</v>
      </c>
      <c r="AH210" s="4" t="s">
        <v>2040</v>
      </c>
    </row>
    <row r="211" spans="1:34" ht="15.75" customHeight="1" x14ac:dyDescent="0.25">
      <c r="A211" s="4" t="s">
        <v>36</v>
      </c>
      <c r="B211" s="4" t="s">
        <v>159</v>
      </c>
      <c r="C211" s="2" t="s">
        <v>2041</v>
      </c>
      <c r="D211" s="3">
        <v>45344.434999999998</v>
      </c>
      <c r="E211" s="4" t="s">
        <v>37</v>
      </c>
      <c r="F211" s="2" t="s">
        <v>2042</v>
      </c>
      <c r="G211" s="4" t="s">
        <v>2043</v>
      </c>
      <c r="H211" s="4" t="s">
        <v>2044</v>
      </c>
      <c r="I211" s="4" t="s">
        <v>2045</v>
      </c>
      <c r="J211" s="4" t="s">
        <v>2046</v>
      </c>
      <c r="K211" s="2" t="s">
        <v>2047</v>
      </c>
      <c r="L211" s="4" t="s">
        <v>2048</v>
      </c>
      <c r="M211" s="4" t="s">
        <v>154</v>
      </c>
      <c r="N211" s="2" t="s">
        <v>2049</v>
      </c>
      <c r="O211" s="4" t="s">
        <v>105</v>
      </c>
      <c r="P211" s="5">
        <v>150</v>
      </c>
      <c r="Q211" s="4" t="s">
        <v>2050</v>
      </c>
      <c r="R211" s="4" t="s">
        <v>62</v>
      </c>
      <c r="S211" s="4" t="s">
        <v>2051</v>
      </c>
      <c r="T211" s="4" t="s">
        <v>2052</v>
      </c>
      <c r="U211" s="2" t="s">
        <v>51</v>
      </c>
      <c r="V211" s="4" t="s">
        <v>37</v>
      </c>
      <c r="W211" s="4"/>
      <c r="X211" s="4"/>
      <c r="Y211" s="4"/>
      <c r="Z211" s="2"/>
      <c r="AA211" s="4"/>
      <c r="AB211" s="2" t="s">
        <v>35</v>
      </c>
      <c r="AC211" s="3">
        <v>45344.435023148151</v>
      </c>
      <c r="AD211" s="2" t="s">
        <v>35</v>
      </c>
      <c r="AE211" s="3">
        <v>45344.435023148151</v>
      </c>
      <c r="AF211" s="6">
        <v>45350.525694444441</v>
      </c>
      <c r="AG211" s="63">
        <v>45350.525694444441</v>
      </c>
      <c r="AH211" s="4" t="s">
        <v>2053</v>
      </c>
    </row>
    <row r="212" spans="1:34" ht="15.75" customHeight="1" x14ac:dyDescent="0.25">
      <c r="A212" s="4" t="s">
        <v>36</v>
      </c>
      <c r="B212" s="4" t="s">
        <v>64</v>
      </c>
      <c r="C212" s="2" t="s">
        <v>2054</v>
      </c>
      <c r="D212" s="3">
        <v>45346.636608796296</v>
      </c>
      <c r="E212" s="4" t="s">
        <v>37</v>
      </c>
      <c r="F212" s="2" t="s">
        <v>2055</v>
      </c>
      <c r="G212" s="4" t="s">
        <v>2056</v>
      </c>
      <c r="H212" s="4" t="s">
        <v>2057</v>
      </c>
      <c r="I212" s="4" t="s">
        <v>2058</v>
      </c>
      <c r="J212" s="4" t="s">
        <v>2059</v>
      </c>
      <c r="K212" s="2" t="s">
        <v>2060</v>
      </c>
      <c r="L212" s="4" t="s">
        <v>2061</v>
      </c>
      <c r="M212" s="4" t="s">
        <v>45</v>
      </c>
      <c r="N212" s="2" t="s">
        <v>2062</v>
      </c>
      <c r="O212" s="4" t="s">
        <v>46</v>
      </c>
      <c r="P212" s="5"/>
      <c r="Q212" s="4" t="s">
        <v>2063</v>
      </c>
      <c r="R212" s="4" t="s">
        <v>62</v>
      </c>
      <c r="S212" s="4" t="s">
        <v>2064</v>
      </c>
      <c r="T212" s="4" t="s">
        <v>2065</v>
      </c>
      <c r="U212" s="2" t="s">
        <v>51</v>
      </c>
      <c r="V212" s="4" t="s">
        <v>37</v>
      </c>
      <c r="W212" s="4"/>
      <c r="X212" s="4"/>
      <c r="Y212" s="4"/>
      <c r="Z212" s="2"/>
      <c r="AA212" s="4"/>
      <c r="AB212" s="2" t="s">
        <v>35</v>
      </c>
      <c r="AC212" s="3">
        <v>45346.636631944442</v>
      </c>
      <c r="AD212" s="2" t="s">
        <v>35</v>
      </c>
      <c r="AE212" s="3">
        <v>45346.636631944442</v>
      </c>
      <c r="AF212" s="6">
        <v>45363</v>
      </c>
      <c r="AG212" s="63">
        <v>10.119999999999999</v>
      </c>
      <c r="AH212" s="87" t="s">
        <v>2227</v>
      </c>
    </row>
    <row r="213" spans="1:34" ht="15.75" customHeight="1" x14ac:dyDescent="0.25">
      <c r="A213" s="4" t="s">
        <v>36</v>
      </c>
      <c r="B213" s="4" t="s">
        <v>64</v>
      </c>
      <c r="C213" s="2" t="s">
        <v>2066</v>
      </c>
      <c r="D213" s="3">
        <v>45347.476041666669</v>
      </c>
      <c r="E213" s="4" t="s">
        <v>37</v>
      </c>
      <c r="F213" s="2" t="s">
        <v>2067</v>
      </c>
      <c r="G213" s="4" t="s">
        <v>2068</v>
      </c>
      <c r="H213" s="4" t="s">
        <v>2069</v>
      </c>
      <c r="I213" s="4" t="s">
        <v>2070</v>
      </c>
      <c r="J213" s="4" t="s">
        <v>2071</v>
      </c>
      <c r="K213" s="2" t="s">
        <v>2072</v>
      </c>
      <c r="L213" s="4" t="s">
        <v>2073</v>
      </c>
      <c r="M213" s="4" t="s">
        <v>45</v>
      </c>
      <c r="N213" s="2" t="s">
        <v>2074</v>
      </c>
      <c r="O213" s="4" t="s">
        <v>105</v>
      </c>
      <c r="P213" s="5"/>
      <c r="Q213" s="4" t="s">
        <v>2075</v>
      </c>
      <c r="R213" s="4" t="s">
        <v>62</v>
      </c>
      <c r="S213" s="4" t="s">
        <v>2075</v>
      </c>
      <c r="T213" s="4" t="s">
        <v>2076</v>
      </c>
      <c r="U213" s="2" t="s">
        <v>51</v>
      </c>
      <c r="V213" s="4" t="s">
        <v>37</v>
      </c>
      <c r="W213" s="4"/>
      <c r="X213" s="4"/>
      <c r="Y213" s="4"/>
      <c r="Z213" s="2"/>
      <c r="AA213" s="4"/>
      <c r="AB213" s="2" t="s">
        <v>35</v>
      </c>
      <c r="AC213" s="3">
        <v>45347.476053240738</v>
      </c>
      <c r="AD213" s="2" t="s">
        <v>35</v>
      </c>
      <c r="AE213" s="3">
        <v>45347.476053240738</v>
      </c>
      <c r="AF213" s="6">
        <v>45366</v>
      </c>
      <c r="AG213" s="63">
        <v>0.50277777777777777</v>
      </c>
      <c r="AH213" s="88" t="s">
        <v>2228</v>
      </c>
    </row>
    <row r="214" spans="1:34" ht="15.75" customHeight="1" x14ac:dyDescent="0.25">
      <c r="A214" s="4" t="s">
        <v>36</v>
      </c>
      <c r="B214" s="4" t="s">
        <v>109</v>
      </c>
      <c r="C214" s="2" t="s">
        <v>2077</v>
      </c>
      <c r="D214" s="3">
        <v>45349.449861111112</v>
      </c>
      <c r="E214" s="4" t="s">
        <v>37</v>
      </c>
      <c r="F214" s="2" t="s">
        <v>2078</v>
      </c>
      <c r="G214" s="4" t="s">
        <v>2079</v>
      </c>
      <c r="H214" s="4" t="s">
        <v>2080</v>
      </c>
      <c r="I214" s="4" t="s">
        <v>2081</v>
      </c>
      <c r="J214" s="4" t="s">
        <v>2082</v>
      </c>
      <c r="K214" s="2" t="s">
        <v>2083</v>
      </c>
      <c r="L214" s="4"/>
      <c r="M214" s="4" t="s">
        <v>154</v>
      </c>
      <c r="N214" s="2" t="s">
        <v>2084</v>
      </c>
      <c r="O214" s="4" t="s">
        <v>105</v>
      </c>
      <c r="P214" s="5"/>
      <c r="Q214" s="4" t="s">
        <v>2085</v>
      </c>
      <c r="R214" s="4" t="s">
        <v>62</v>
      </c>
      <c r="S214" s="4" t="s">
        <v>2086</v>
      </c>
      <c r="T214" s="4" t="s">
        <v>2087</v>
      </c>
      <c r="U214" s="2" t="s">
        <v>51</v>
      </c>
      <c r="V214" s="4" t="s">
        <v>37</v>
      </c>
      <c r="W214" s="4"/>
      <c r="X214" s="4"/>
      <c r="Y214" s="4"/>
      <c r="Z214" s="2"/>
      <c r="AA214" s="4"/>
      <c r="AB214" s="2" t="s">
        <v>35</v>
      </c>
      <c r="AC214" s="3">
        <v>45349.449884259258</v>
      </c>
      <c r="AD214" s="2" t="s">
        <v>35</v>
      </c>
      <c r="AE214" s="3">
        <v>45349.449872685182</v>
      </c>
      <c r="AF214" s="6">
        <v>45369</v>
      </c>
      <c r="AG214" s="63">
        <v>0.5083333333333333</v>
      </c>
      <c r="AH214" s="88" t="s">
        <v>2229</v>
      </c>
    </row>
    <row r="215" spans="1:34" ht="15.75" customHeight="1" x14ac:dyDescent="0.25">
      <c r="A215" s="4" t="s">
        <v>36</v>
      </c>
      <c r="B215" s="4" t="s">
        <v>64</v>
      </c>
      <c r="C215" s="2" t="s">
        <v>2088</v>
      </c>
      <c r="D215" s="3">
        <v>45349.702546296299</v>
      </c>
      <c r="E215" s="4" t="s">
        <v>37</v>
      </c>
      <c r="F215" s="2" t="s">
        <v>2089</v>
      </c>
      <c r="G215" s="4" t="s">
        <v>2090</v>
      </c>
      <c r="H215" s="4" t="s">
        <v>2091</v>
      </c>
      <c r="I215" s="4" t="s">
        <v>2092</v>
      </c>
      <c r="J215" s="4" t="s">
        <v>2093</v>
      </c>
      <c r="K215" s="2" t="s">
        <v>2094</v>
      </c>
      <c r="L215" s="4" t="s">
        <v>2095</v>
      </c>
      <c r="M215" s="4" t="s">
        <v>45</v>
      </c>
      <c r="N215" s="2"/>
      <c r="O215" s="4" t="s">
        <v>105</v>
      </c>
      <c r="P215" s="5"/>
      <c r="Q215" s="4" t="s">
        <v>2096</v>
      </c>
      <c r="R215" s="4" t="s">
        <v>62</v>
      </c>
      <c r="S215" s="4" t="s">
        <v>2097</v>
      </c>
      <c r="T215" s="4" t="s">
        <v>2098</v>
      </c>
      <c r="U215" s="2" t="s">
        <v>51</v>
      </c>
      <c r="V215" s="4" t="s">
        <v>37</v>
      </c>
      <c r="W215" s="4"/>
      <c r="X215" s="4"/>
      <c r="Y215" s="4"/>
      <c r="Z215" s="2"/>
      <c r="AA215" s="4"/>
      <c r="AB215" s="2" t="s">
        <v>35</v>
      </c>
      <c r="AC215" s="3">
        <v>45349.702557870369</v>
      </c>
      <c r="AD215" s="2" t="s">
        <v>35</v>
      </c>
      <c r="AE215" s="3">
        <v>45349.702557870369</v>
      </c>
      <c r="AF215" s="6">
        <v>45370</v>
      </c>
      <c r="AG215" s="63">
        <v>0.41875000000000001</v>
      </c>
      <c r="AH215" s="88" t="s">
        <v>2230</v>
      </c>
    </row>
    <row r="216" spans="1:34" ht="15.75" customHeight="1" x14ac:dyDescent="0.25">
      <c r="A216" s="4" t="s">
        <v>36</v>
      </c>
      <c r="B216" s="4" t="s">
        <v>64</v>
      </c>
      <c r="C216" s="2" t="s">
        <v>2099</v>
      </c>
      <c r="D216" s="3">
        <v>45350.668240740742</v>
      </c>
      <c r="E216" s="4" t="s">
        <v>37</v>
      </c>
      <c r="F216" s="2" t="s">
        <v>2100</v>
      </c>
      <c r="G216" s="4" t="s">
        <v>2101</v>
      </c>
      <c r="H216" s="4" t="s">
        <v>1169</v>
      </c>
      <c r="I216" s="4" t="s">
        <v>2102</v>
      </c>
      <c r="J216" s="4" t="s">
        <v>2103</v>
      </c>
      <c r="K216" s="2" t="s">
        <v>2104</v>
      </c>
      <c r="L216" s="4" t="s">
        <v>2105</v>
      </c>
      <c r="M216" s="4" t="s">
        <v>45</v>
      </c>
      <c r="N216" s="2" t="s">
        <v>2106</v>
      </c>
      <c r="O216" s="4" t="s">
        <v>105</v>
      </c>
      <c r="P216" s="5"/>
      <c r="Q216" s="4" t="s">
        <v>2107</v>
      </c>
      <c r="R216" s="4" t="s">
        <v>62</v>
      </c>
      <c r="S216" s="4" t="s">
        <v>2108</v>
      </c>
      <c r="T216" s="4" t="s">
        <v>2109</v>
      </c>
      <c r="U216" s="2" t="s">
        <v>51</v>
      </c>
      <c r="V216" s="4" t="s">
        <v>37</v>
      </c>
      <c r="W216" s="4"/>
      <c r="X216" s="4"/>
      <c r="Y216" s="4"/>
      <c r="Z216" s="2"/>
      <c r="AA216" s="4"/>
      <c r="AB216" s="2" t="s">
        <v>35</v>
      </c>
      <c r="AC216" s="3">
        <v>45350.668287037035</v>
      </c>
      <c r="AD216" s="2" t="s">
        <v>35</v>
      </c>
      <c r="AE216" s="3">
        <v>45350.668263888889</v>
      </c>
      <c r="AF216" s="6">
        <v>45370</v>
      </c>
      <c r="AG216" s="63">
        <v>0.42291666666666666</v>
      </c>
      <c r="AH216" s="88" t="s">
        <v>386</v>
      </c>
    </row>
    <row r="217" spans="1:34" x14ac:dyDescent="0.25">
      <c r="A217" s="73" t="s">
        <v>36</v>
      </c>
      <c r="B217" s="73" t="s">
        <v>64</v>
      </c>
      <c r="C217" s="74" t="s">
        <v>2134</v>
      </c>
      <c r="D217" s="71">
        <v>45352.429212962961</v>
      </c>
      <c r="E217" s="73" t="s">
        <v>37</v>
      </c>
      <c r="F217" s="74" t="s">
        <v>2135</v>
      </c>
      <c r="G217" s="73" t="s">
        <v>2136</v>
      </c>
      <c r="H217" s="73" t="s">
        <v>2137</v>
      </c>
      <c r="I217" s="73" t="s">
        <v>2138</v>
      </c>
      <c r="J217" s="73" t="s">
        <v>2139</v>
      </c>
      <c r="K217" s="74" t="s">
        <v>2140</v>
      </c>
      <c r="L217" s="73" t="s">
        <v>2141</v>
      </c>
      <c r="M217" s="73" t="s">
        <v>45</v>
      </c>
      <c r="N217" s="74" t="s">
        <v>2142</v>
      </c>
      <c r="O217" s="73" t="s">
        <v>105</v>
      </c>
      <c r="P217" s="72"/>
      <c r="Q217" s="73" t="s">
        <v>2143</v>
      </c>
      <c r="R217" s="73" t="s">
        <v>62</v>
      </c>
      <c r="S217" s="73" t="s">
        <v>2108</v>
      </c>
      <c r="T217" s="73" t="s">
        <v>2109</v>
      </c>
      <c r="U217" s="74" t="s">
        <v>51</v>
      </c>
      <c r="V217" s="73" t="s">
        <v>37</v>
      </c>
      <c r="W217" s="73"/>
      <c r="X217" s="73"/>
      <c r="Y217" s="73"/>
      <c r="Z217" s="74"/>
      <c r="AA217" s="73"/>
      <c r="AB217" s="74" t="s">
        <v>35</v>
      </c>
      <c r="AC217" s="71">
        <v>45352.429236111115</v>
      </c>
      <c r="AD217" s="74" t="s">
        <v>35</v>
      </c>
      <c r="AE217" s="71">
        <v>45352.429224537038</v>
      </c>
      <c r="AF217" s="6">
        <v>45373</v>
      </c>
      <c r="AG217" s="63">
        <v>0.5625</v>
      </c>
      <c r="AH217" s="88" t="s">
        <v>2231</v>
      </c>
    </row>
    <row r="218" spans="1:34" x14ac:dyDescent="0.25">
      <c r="A218" s="73" t="s">
        <v>36</v>
      </c>
      <c r="B218" s="73" t="s">
        <v>64</v>
      </c>
      <c r="C218" s="74" t="s">
        <v>2144</v>
      </c>
      <c r="D218" s="71">
        <v>45354.478877314818</v>
      </c>
      <c r="E218" s="73" t="s">
        <v>37</v>
      </c>
      <c r="F218" s="74" t="s">
        <v>2145</v>
      </c>
      <c r="G218" s="73" t="s">
        <v>684</v>
      </c>
      <c r="H218" s="73" t="s">
        <v>2146</v>
      </c>
      <c r="I218" s="73" t="s">
        <v>2147</v>
      </c>
      <c r="J218" s="73" t="s">
        <v>2148</v>
      </c>
      <c r="K218" s="74" t="s">
        <v>2149</v>
      </c>
      <c r="L218" s="73" t="s">
        <v>2150</v>
      </c>
      <c r="M218" s="73" t="s">
        <v>154</v>
      </c>
      <c r="N218" s="74" t="s">
        <v>2151</v>
      </c>
      <c r="O218" s="73" t="s">
        <v>105</v>
      </c>
      <c r="P218" s="72"/>
      <c r="Q218" s="73" t="s">
        <v>2152</v>
      </c>
      <c r="R218" s="73" t="s">
        <v>62</v>
      </c>
      <c r="S218" s="73" t="s">
        <v>2152</v>
      </c>
      <c r="T218" s="73" t="s">
        <v>2153</v>
      </c>
      <c r="U218" s="74" t="s">
        <v>51</v>
      </c>
      <c r="V218" s="73" t="s">
        <v>37</v>
      </c>
      <c r="W218" s="73"/>
      <c r="X218" s="73"/>
      <c r="Y218" s="73"/>
      <c r="Z218" s="74"/>
      <c r="AA218" s="73"/>
      <c r="AB218" s="74" t="s">
        <v>35</v>
      </c>
      <c r="AC218" s="71">
        <v>45354.478912037041</v>
      </c>
      <c r="AD218" s="74" t="s">
        <v>35</v>
      </c>
      <c r="AE218" s="71">
        <v>45354.478900462964</v>
      </c>
      <c r="AF218" s="6">
        <v>45376</v>
      </c>
      <c r="AG218" s="63">
        <v>13.39</v>
      </c>
      <c r="AH218" s="88" t="s">
        <v>2231</v>
      </c>
    </row>
    <row r="219" spans="1:34" x14ac:dyDescent="0.25">
      <c r="A219" s="36" t="s">
        <v>36</v>
      </c>
      <c r="B219" s="36" t="s">
        <v>387</v>
      </c>
      <c r="C219" s="37" t="s">
        <v>2154</v>
      </c>
      <c r="D219" s="3">
        <v>45356.44326388889</v>
      </c>
      <c r="E219" s="36" t="s">
        <v>37</v>
      </c>
      <c r="F219" s="37" t="s">
        <v>2155</v>
      </c>
      <c r="G219" s="36" t="s">
        <v>1942</v>
      </c>
      <c r="H219" s="36" t="s">
        <v>1943</v>
      </c>
      <c r="I219" s="36" t="s">
        <v>1983</v>
      </c>
      <c r="J219" s="36" t="s">
        <v>1945</v>
      </c>
      <c r="K219" s="37" t="s">
        <v>1946</v>
      </c>
      <c r="L219" s="36" t="s">
        <v>2156</v>
      </c>
      <c r="M219" s="36" t="s">
        <v>45</v>
      </c>
      <c r="N219" s="37" t="s">
        <v>1985</v>
      </c>
      <c r="O219" s="36" t="s">
        <v>105</v>
      </c>
      <c r="P219" s="5"/>
      <c r="Q219" s="36" t="s">
        <v>2157</v>
      </c>
      <c r="R219" s="36" t="s">
        <v>48</v>
      </c>
      <c r="S219" s="36" t="s">
        <v>2158</v>
      </c>
      <c r="T219" s="36" t="s">
        <v>2159</v>
      </c>
      <c r="U219" s="37" t="s">
        <v>51</v>
      </c>
      <c r="V219" s="36" t="s">
        <v>37</v>
      </c>
      <c r="W219" s="36"/>
      <c r="X219" s="36"/>
      <c r="Y219" s="36"/>
      <c r="Z219" s="37"/>
      <c r="AA219" s="36"/>
      <c r="AB219" s="37" t="s">
        <v>35</v>
      </c>
      <c r="AC219" s="3">
        <v>45356.443287037036</v>
      </c>
      <c r="AD219" s="37" t="s">
        <v>35</v>
      </c>
      <c r="AE219" s="3">
        <v>45356.443287037036</v>
      </c>
      <c r="AF219" s="6">
        <v>45377</v>
      </c>
      <c r="AG219" s="63">
        <v>0.45624999999999999</v>
      </c>
      <c r="AH219" s="88" t="s">
        <v>2231</v>
      </c>
    </row>
    <row r="220" spans="1:34" x14ac:dyDescent="0.25">
      <c r="A220" s="36" t="s">
        <v>36</v>
      </c>
      <c r="B220" s="36" t="s">
        <v>306</v>
      </c>
      <c r="C220" s="37" t="s">
        <v>2160</v>
      </c>
      <c r="D220" s="3">
        <v>45358.685648148145</v>
      </c>
      <c r="E220" s="36" t="s">
        <v>37</v>
      </c>
      <c r="F220" s="37" t="s">
        <v>2161</v>
      </c>
      <c r="G220" s="36" t="s">
        <v>2162</v>
      </c>
      <c r="H220" s="36" t="s">
        <v>2163</v>
      </c>
      <c r="I220" s="36" t="s">
        <v>2164</v>
      </c>
      <c r="J220" s="36" t="s">
        <v>2165</v>
      </c>
      <c r="K220" s="37" t="s">
        <v>2166</v>
      </c>
      <c r="L220" s="36" t="s">
        <v>2167</v>
      </c>
      <c r="M220" s="36" t="s">
        <v>154</v>
      </c>
      <c r="N220" s="37" t="s">
        <v>2168</v>
      </c>
      <c r="O220" s="36" t="s">
        <v>46</v>
      </c>
      <c r="P220" s="5"/>
      <c r="Q220" s="36" t="s">
        <v>2169</v>
      </c>
      <c r="R220" s="36" t="s">
        <v>48</v>
      </c>
      <c r="S220" s="36" t="s">
        <v>2169</v>
      </c>
      <c r="T220" s="36" t="s">
        <v>2170</v>
      </c>
      <c r="U220" s="37" t="s">
        <v>51</v>
      </c>
      <c r="V220" s="36" t="s">
        <v>37</v>
      </c>
      <c r="W220" s="36"/>
      <c r="X220" s="36"/>
      <c r="Y220" s="36"/>
      <c r="Z220" s="37"/>
      <c r="AA220" s="36"/>
      <c r="AB220" s="37" t="s">
        <v>35</v>
      </c>
      <c r="AC220" s="3">
        <v>45358.685671296298</v>
      </c>
      <c r="AD220" s="37" t="s">
        <v>35</v>
      </c>
      <c r="AE220" s="3">
        <v>45358.685659722221</v>
      </c>
      <c r="AF220" s="102">
        <v>45377</v>
      </c>
      <c r="AG220" s="103">
        <v>0.49305555555555558</v>
      </c>
      <c r="AH220" s="88" t="s">
        <v>2314</v>
      </c>
    </row>
    <row r="221" spans="1:34" x14ac:dyDescent="0.25">
      <c r="A221" s="36" t="s">
        <v>36</v>
      </c>
      <c r="B221" s="36" t="s">
        <v>64</v>
      </c>
      <c r="C221" s="37" t="s">
        <v>2172</v>
      </c>
      <c r="D221" s="3">
        <v>45366.402013888888</v>
      </c>
      <c r="E221" s="36" t="s">
        <v>37</v>
      </c>
      <c r="F221" s="37" t="s">
        <v>2173</v>
      </c>
      <c r="G221" s="36" t="s">
        <v>2174</v>
      </c>
      <c r="H221" s="36" t="s">
        <v>2175</v>
      </c>
      <c r="I221" s="36" t="s">
        <v>2176</v>
      </c>
      <c r="J221" s="36" t="s">
        <v>2177</v>
      </c>
      <c r="K221" s="37" t="s">
        <v>2178</v>
      </c>
      <c r="L221" s="36" t="s">
        <v>2179</v>
      </c>
      <c r="M221" s="36" t="s">
        <v>45</v>
      </c>
      <c r="N221" s="37" t="s">
        <v>2180</v>
      </c>
      <c r="O221" s="36" t="s">
        <v>46</v>
      </c>
      <c r="P221" s="5"/>
      <c r="Q221" s="36" t="s">
        <v>2181</v>
      </c>
      <c r="R221" s="36" t="s">
        <v>62</v>
      </c>
      <c r="S221" s="36" t="s">
        <v>2181</v>
      </c>
      <c r="T221" s="36" t="s">
        <v>2182</v>
      </c>
      <c r="U221" s="37" t="s">
        <v>51</v>
      </c>
      <c r="V221" s="36" t="s">
        <v>37</v>
      </c>
      <c r="W221" s="36"/>
      <c r="X221" s="36"/>
      <c r="Y221" s="36"/>
      <c r="Z221" s="37"/>
      <c r="AA221" s="36"/>
      <c r="AB221" s="37" t="s">
        <v>35</v>
      </c>
      <c r="AC221" s="3">
        <v>45366.402037037034</v>
      </c>
      <c r="AD221" s="37" t="s">
        <v>35</v>
      </c>
      <c r="AE221" s="3">
        <v>45366.402025462965</v>
      </c>
      <c r="AF221" s="102">
        <v>45391</v>
      </c>
      <c r="AG221" s="103">
        <v>0.36805555555555558</v>
      </c>
      <c r="AH221" s="88" t="s">
        <v>2315</v>
      </c>
    </row>
    <row r="222" spans="1:34" ht="15.75" customHeight="1" x14ac:dyDescent="0.25">
      <c r="A222" s="4" t="s">
        <v>36</v>
      </c>
      <c r="B222" s="4" t="s">
        <v>64</v>
      </c>
      <c r="C222" s="2" t="s">
        <v>2196</v>
      </c>
      <c r="D222" s="3">
        <v>45367.438599537039</v>
      </c>
      <c r="E222" s="4" t="s">
        <v>37</v>
      </c>
      <c r="F222" s="2" t="s">
        <v>2197</v>
      </c>
      <c r="G222" s="4" t="s">
        <v>2198</v>
      </c>
      <c r="H222" s="4" t="s">
        <v>888</v>
      </c>
      <c r="I222" s="4" t="s">
        <v>2199</v>
      </c>
      <c r="J222" s="4" t="s">
        <v>2200</v>
      </c>
      <c r="K222" s="2" t="s">
        <v>2201</v>
      </c>
      <c r="L222" s="4" t="s">
        <v>2202</v>
      </c>
      <c r="M222" s="4" t="s">
        <v>45</v>
      </c>
      <c r="N222" s="2"/>
      <c r="O222" s="4" t="s">
        <v>105</v>
      </c>
      <c r="P222" s="5">
        <v>13</v>
      </c>
      <c r="Q222" s="4" t="s">
        <v>2203</v>
      </c>
      <c r="R222" s="4" t="s">
        <v>62</v>
      </c>
      <c r="S222" s="4" t="s">
        <v>2203</v>
      </c>
      <c r="T222" s="4" t="s">
        <v>2204</v>
      </c>
      <c r="U222" s="2" t="s">
        <v>51</v>
      </c>
      <c r="V222" s="4" t="s">
        <v>37</v>
      </c>
      <c r="W222" s="4"/>
      <c r="X222" s="4"/>
      <c r="Y222" s="4"/>
      <c r="Z222" s="2"/>
      <c r="AA222" s="4"/>
      <c r="AB222" s="2" t="s">
        <v>35</v>
      </c>
      <c r="AC222" s="3">
        <v>45367.438622685186</v>
      </c>
      <c r="AD222" s="2" t="s">
        <v>35</v>
      </c>
      <c r="AE222" s="3">
        <v>45367.438611111109</v>
      </c>
      <c r="AF222" s="102">
        <v>45394</v>
      </c>
      <c r="AG222" s="103">
        <v>0.38055555555555554</v>
      </c>
      <c r="AH222" s="88" t="s">
        <v>2316</v>
      </c>
    </row>
    <row r="223" spans="1:34" ht="15.75" customHeight="1" x14ac:dyDescent="0.25">
      <c r="A223" s="4" t="s">
        <v>36</v>
      </c>
      <c r="B223" s="4" t="s">
        <v>64</v>
      </c>
      <c r="C223" s="2" t="s">
        <v>2205</v>
      </c>
      <c r="D223" s="3">
        <v>45372.556712962964</v>
      </c>
      <c r="E223" s="4" t="s">
        <v>37</v>
      </c>
      <c r="F223" s="2" t="s">
        <v>2206</v>
      </c>
      <c r="G223" s="4" t="s">
        <v>2207</v>
      </c>
      <c r="H223" s="4" t="s">
        <v>2208</v>
      </c>
      <c r="I223" s="4" t="s">
        <v>2209</v>
      </c>
      <c r="J223" s="4" t="s">
        <v>2210</v>
      </c>
      <c r="K223" s="2" t="s">
        <v>2211</v>
      </c>
      <c r="L223" s="4" t="s">
        <v>2212</v>
      </c>
      <c r="M223" s="4" t="s">
        <v>45</v>
      </c>
      <c r="N223" s="2"/>
      <c r="O223" s="4" t="s">
        <v>105</v>
      </c>
      <c r="P223" s="5"/>
      <c r="Q223" s="4" t="s">
        <v>2213</v>
      </c>
      <c r="R223" s="4" t="s">
        <v>62</v>
      </c>
      <c r="S223" s="4" t="s">
        <v>2214</v>
      </c>
      <c r="T223" s="4" t="s">
        <v>2215</v>
      </c>
      <c r="U223" s="2" t="s">
        <v>51</v>
      </c>
      <c r="V223" s="4" t="s">
        <v>37</v>
      </c>
      <c r="W223" s="4"/>
      <c r="X223" s="4"/>
      <c r="Y223" s="4"/>
      <c r="Z223" s="2"/>
      <c r="AA223" s="4"/>
      <c r="AB223" s="2" t="s">
        <v>35</v>
      </c>
      <c r="AC223" s="3">
        <v>45372.55673611111</v>
      </c>
      <c r="AD223" s="2" t="s">
        <v>35</v>
      </c>
      <c r="AE223" s="3">
        <v>45372.55672453704</v>
      </c>
      <c r="AF223" s="102">
        <v>45394</v>
      </c>
      <c r="AG223" s="103">
        <v>0.3840277777777778</v>
      </c>
      <c r="AH223" s="88" t="s">
        <v>2317</v>
      </c>
    </row>
    <row r="224" spans="1:34" ht="15.75" customHeight="1" x14ac:dyDescent="0.25">
      <c r="A224" s="4" t="s">
        <v>36</v>
      </c>
      <c r="B224" s="4" t="s">
        <v>109</v>
      </c>
      <c r="C224" s="2" t="s">
        <v>2216</v>
      </c>
      <c r="D224" s="3">
        <v>45376.536527777775</v>
      </c>
      <c r="E224" s="4" t="s">
        <v>37</v>
      </c>
      <c r="F224" s="2" t="s">
        <v>2217</v>
      </c>
      <c r="G224" s="4" t="s">
        <v>2218</v>
      </c>
      <c r="H224" s="4" t="s">
        <v>2219</v>
      </c>
      <c r="I224" s="4" t="s">
        <v>2220</v>
      </c>
      <c r="J224" s="4" t="s">
        <v>2221</v>
      </c>
      <c r="K224" s="2" t="s">
        <v>2222</v>
      </c>
      <c r="L224" s="4" t="s">
        <v>2223</v>
      </c>
      <c r="M224" s="4" t="s">
        <v>154</v>
      </c>
      <c r="N224" s="2"/>
      <c r="O224" s="4" t="s">
        <v>105</v>
      </c>
      <c r="P224" s="5"/>
      <c r="Q224" s="4" t="s">
        <v>2224</v>
      </c>
      <c r="R224" s="4" t="s">
        <v>62</v>
      </c>
      <c r="S224" s="4" t="s">
        <v>2225</v>
      </c>
      <c r="T224" s="4" t="s">
        <v>2226</v>
      </c>
      <c r="U224" s="2" t="s">
        <v>51</v>
      </c>
      <c r="V224" s="4" t="s">
        <v>37</v>
      </c>
      <c r="W224" s="4"/>
      <c r="X224" s="4"/>
      <c r="Y224" s="4"/>
      <c r="Z224" s="2"/>
      <c r="AA224" s="4"/>
      <c r="AB224" s="2" t="s">
        <v>35</v>
      </c>
      <c r="AC224" s="3">
        <v>45376.536550925928</v>
      </c>
      <c r="AD224" s="2" t="s">
        <v>35</v>
      </c>
      <c r="AE224" s="3">
        <v>45376.536539351851</v>
      </c>
      <c r="AF224" s="102">
        <v>45397</v>
      </c>
      <c r="AG224" s="103">
        <v>0.39861111111111108</v>
      </c>
      <c r="AH224" s="88" t="s">
        <v>2318</v>
      </c>
    </row>
    <row r="225" spans="1:34" x14ac:dyDescent="0.25">
      <c r="A225" s="36" t="s">
        <v>36</v>
      </c>
      <c r="B225" s="36" t="s">
        <v>306</v>
      </c>
      <c r="C225" s="37" t="s">
        <v>2232</v>
      </c>
      <c r="D225" s="3">
        <v>45387.378888888888</v>
      </c>
      <c r="E225" s="36" t="s">
        <v>37</v>
      </c>
      <c r="F225" s="37" t="s">
        <v>2233</v>
      </c>
      <c r="G225" s="36" t="s">
        <v>136</v>
      </c>
      <c r="H225" s="36" t="s">
        <v>2234</v>
      </c>
      <c r="I225" s="36" t="s">
        <v>2235</v>
      </c>
      <c r="J225" s="36" t="s">
        <v>2236</v>
      </c>
      <c r="K225" s="37" t="s">
        <v>2237</v>
      </c>
      <c r="L225" s="36" t="s">
        <v>2238</v>
      </c>
      <c r="M225" s="36" t="s">
        <v>45</v>
      </c>
      <c r="N225" s="37" t="s">
        <v>2239</v>
      </c>
      <c r="O225" s="36" t="s">
        <v>105</v>
      </c>
      <c r="P225" s="5"/>
      <c r="Q225" s="36" t="s">
        <v>2240</v>
      </c>
      <c r="R225" s="36" t="s">
        <v>62</v>
      </c>
      <c r="S225" s="36" t="s">
        <v>2240</v>
      </c>
      <c r="T225" s="36" t="s">
        <v>2241</v>
      </c>
      <c r="U225" s="37" t="s">
        <v>51</v>
      </c>
      <c r="V225" s="36" t="s">
        <v>37</v>
      </c>
      <c r="W225" s="36"/>
      <c r="X225" s="36"/>
      <c r="Y225" s="36"/>
      <c r="Z225" s="37"/>
      <c r="AA225" s="36"/>
      <c r="AB225" s="37" t="s">
        <v>35</v>
      </c>
      <c r="AC225" s="3">
        <v>45387.379050925927</v>
      </c>
      <c r="AD225" s="37" t="s">
        <v>35</v>
      </c>
      <c r="AE225" s="3">
        <v>45387.378981481481</v>
      </c>
      <c r="AF225" s="102">
        <v>45406</v>
      </c>
      <c r="AG225" s="103">
        <v>0.42499999999999999</v>
      </c>
      <c r="AH225" s="88" t="s">
        <v>2319</v>
      </c>
    </row>
    <row r="226" spans="1:34" x14ac:dyDescent="0.25">
      <c r="A226" s="36" t="s">
        <v>36</v>
      </c>
      <c r="B226" s="36" t="s">
        <v>306</v>
      </c>
      <c r="C226" s="37" t="s">
        <v>2243</v>
      </c>
      <c r="D226" s="3">
        <v>45391.679930555554</v>
      </c>
      <c r="E226" s="36" t="s">
        <v>37</v>
      </c>
      <c r="F226" s="37" t="s">
        <v>2244</v>
      </c>
      <c r="G226" s="36" t="s">
        <v>2245</v>
      </c>
      <c r="H226" s="36" t="s">
        <v>2246</v>
      </c>
      <c r="I226" s="36" t="s">
        <v>2247</v>
      </c>
      <c r="J226" s="36" t="s">
        <v>2248</v>
      </c>
      <c r="K226" s="37" t="s">
        <v>2249</v>
      </c>
      <c r="L226" s="36" t="s">
        <v>2250</v>
      </c>
      <c r="M226" s="36" t="s">
        <v>154</v>
      </c>
      <c r="N226" s="37" t="s">
        <v>2251</v>
      </c>
      <c r="O226" s="36" t="s">
        <v>688</v>
      </c>
      <c r="P226" s="5">
        <v>12160</v>
      </c>
      <c r="Q226" s="36" t="s">
        <v>2252</v>
      </c>
      <c r="R226" s="36" t="s">
        <v>62</v>
      </c>
      <c r="S226" s="36" t="s">
        <v>2253</v>
      </c>
      <c r="T226" s="36" t="s">
        <v>2254</v>
      </c>
      <c r="U226" s="37" t="s">
        <v>51</v>
      </c>
      <c r="V226" s="36" t="s">
        <v>37</v>
      </c>
      <c r="W226" s="36"/>
      <c r="X226" s="36"/>
      <c r="Y226" s="36"/>
      <c r="Z226" s="37"/>
      <c r="AA226" s="36"/>
      <c r="AB226" s="37" t="s">
        <v>35</v>
      </c>
      <c r="AC226" s="3">
        <v>45391.6799537037</v>
      </c>
      <c r="AD226" s="37" t="s">
        <v>35</v>
      </c>
      <c r="AE226" s="3">
        <v>45391.679942129631</v>
      </c>
      <c r="AF226" s="102">
        <v>45392</v>
      </c>
      <c r="AG226" s="103">
        <v>0.68611111111111101</v>
      </c>
      <c r="AH226" s="88" t="s">
        <v>2320</v>
      </c>
    </row>
    <row r="227" spans="1:34" x14ac:dyDescent="0.25">
      <c r="A227" s="36" t="s">
        <v>36</v>
      </c>
      <c r="B227" s="36" t="s">
        <v>64</v>
      </c>
      <c r="C227" s="37" t="s">
        <v>2255</v>
      </c>
      <c r="D227" s="3">
        <v>45395.561377314814</v>
      </c>
      <c r="E227" s="36" t="s">
        <v>37</v>
      </c>
      <c r="F227" s="37" t="s">
        <v>2256</v>
      </c>
      <c r="G227" s="36" t="s">
        <v>2257</v>
      </c>
      <c r="H227" s="36" t="s">
        <v>391</v>
      </c>
      <c r="I227" s="36" t="s">
        <v>2258</v>
      </c>
      <c r="J227" s="36" t="s">
        <v>2259</v>
      </c>
      <c r="K227" s="37" t="s">
        <v>2260</v>
      </c>
      <c r="L227" s="36" t="s">
        <v>2261</v>
      </c>
      <c r="M227" s="36" t="s">
        <v>45</v>
      </c>
      <c r="N227" s="37" t="s">
        <v>2262</v>
      </c>
      <c r="O227" s="36" t="s">
        <v>688</v>
      </c>
      <c r="P227" s="5"/>
      <c r="Q227" s="36" t="s">
        <v>2263</v>
      </c>
      <c r="R227" s="36" t="s">
        <v>62</v>
      </c>
      <c r="S227" s="36" t="s">
        <v>2264</v>
      </c>
      <c r="T227" s="36" t="s">
        <v>2265</v>
      </c>
      <c r="U227" s="37" t="s">
        <v>51</v>
      </c>
      <c r="V227" s="36" t="s">
        <v>37</v>
      </c>
      <c r="W227" s="36"/>
      <c r="X227" s="36"/>
      <c r="Y227" s="36"/>
      <c r="Z227" s="37"/>
      <c r="AA227" s="36"/>
      <c r="AB227" s="37" t="s">
        <v>35</v>
      </c>
      <c r="AC227" s="3">
        <v>45395.561400462961</v>
      </c>
      <c r="AD227" s="37" t="s">
        <v>35</v>
      </c>
      <c r="AE227" s="3">
        <v>45395.561400462961</v>
      </c>
      <c r="AF227" s="102">
        <v>45406</v>
      </c>
      <c r="AG227" s="103">
        <v>0.42708333333333331</v>
      </c>
      <c r="AH227" s="88" t="s">
        <v>2321</v>
      </c>
    </row>
    <row r="228" spans="1:34" x14ac:dyDescent="0.25">
      <c r="A228" s="36" t="s">
        <v>36</v>
      </c>
      <c r="B228" s="36" t="s">
        <v>159</v>
      </c>
      <c r="C228" s="37" t="s">
        <v>2266</v>
      </c>
      <c r="D228" s="3">
        <v>45397.715127314812</v>
      </c>
      <c r="E228" s="36" t="s">
        <v>37</v>
      </c>
      <c r="F228" s="37" t="s">
        <v>2267</v>
      </c>
      <c r="G228" s="36" t="s">
        <v>2268</v>
      </c>
      <c r="H228" s="36" t="s">
        <v>136</v>
      </c>
      <c r="I228" s="36" t="s">
        <v>2269</v>
      </c>
      <c r="J228" s="36" t="s">
        <v>2270</v>
      </c>
      <c r="K228" s="37" t="s">
        <v>2271</v>
      </c>
      <c r="L228" s="36" t="s">
        <v>2272</v>
      </c>
      <c r="M228" s="36" t="s">
        <v>45</v>
      </c>
      <c r="N228" s="37" t="s">
        <v>2273</v>
      </c>
      <c r="O228" s="36" t="s">
        <v>46</v>
      </c>
      <c r="P228" s="5">
        <v>150</v>
      </c>
      <c r="Q228" s="36" t="s">
        <v>2274</v>
      </c>
      <c r="R228" s="36" t="s">
        <v>48</v>
      </c>
      <c r="S228" s="36" t="s">
        <v>2275</v>
      </c>
      <c r="T228" s="36" t="s">
        <v>2276</v>
      </c>
      <c r="U228" s="37" t="s">
        <v>51</v>
      </c>
      <c r="V228" s="36" t="s">
        <v>37</v>
      </c>
      <c r="W228" s="36"/>
      <c r="X228" s="36"/>
      <c r="Y228" s="36"/>
      <c r="Z228" s="37"/>
      <c r="AA228" s="36"/>
      <c r="AB228" s="37" t="s">
        <v>35</v>
      </c>
      <c r="AC228" s="3">
        <v>45397.715150462966</v>
      </c>
      <c r="AD228" s="37" t="s">
        <v>35</v>
      </c>
      <c r="AE228" s="3">
        <v>45397.715138888889</v>
      </c>
      <c r="AF228" s="102">
        <v>45406</v>
      </c>
      <c r="AG228" s="103">
        <v>0.53680555555555554</v>
      </c>
      <c r="AH228" s="88" t="s">
        <v>2322</v>
      </c>
    </row>
    <row r="229" spans="1:34" x14ac:dyDescent="0.25">
      <c r="A229" s="36" t="s">
        <v>36</v>
      </c>
      <c r="B229" s="36" t="s">
        <v>64</v>
      </c>
      <c r="C229" s="37" t="s">
        <v>2277</v>
      </c>
      <c r="D229" s="3">
        <v>45398.487500000003</v>
      </c>
      <c r="E229" s="36" t="s">
        <v>37</v>
      </c>
      <c r="F229" s="37" t="s">
        <v>2278</v>
      </c>
      <c r="G229" s="36" t="s">
        <v>2279</v>
      </c>
      <c r="H229" s="36" t="s">
        <v>112</v>
      </c>
      <c r="I229" s="36" t="s">
        <v>2280</v>
      </c>
      <c r="J229" s="36" t="s">
        <v>2281</v>
      </c>
      <c r="K229" s="37" t="s">
        <v>2282</v>
      </c>
      <c r="L229" s="36" t="s">
        <v>2283</v>
      </c>
      <c r="M229" s="36" t="s">
        <v>154</v>
      </c>
      <c r="N229" s="37"/>
      <c r="O229" s="36" t="s">
        <v>105</v>
      </c>
      <c r="P229" s="5"/>
      <c r="Q229" s="36" t="s">
        <v>2284</v>
      </c>
      <c r="R229" s="36" t="s">
        <v>62</v>
      </c>
      <c r="S229" s="36" t="s">
        <v>2285</v>
      </c>
      <c r="T229" s="36" t="s">
        <v>2286</v>
      </c>
      <c r="U229" s="37" t="s">
        <v>51</v>
      </c>
      <c r="V229" s="36" t="s">
        <v>37</v>
      </c>
      <c r="W229" s="36"/>
      <c r="X229" s="36"/>
      <c r="Y229" s="36"/>
      <c r="Z229" s="37"/>
      <c r="AA229" s="36"/>
      <c r="AB229" s="37" t="s">
        <v>35</v>
      </c>
      <c r="AC229" s="3">
        <v>45398.487523148149</v>
      </c>
      <c r="AD229" s="37" t="s">
        <v>35</v>
      </c>
      <c r="AE229" s="3">
        <v>45398.487511574072</v>
      </c>
      <c r="AF229" s="102">
        <v>45406</v>
      </c>
      <c r="AG229" s="103">
        <v>0.53680555555555554</v>
      </c>
      <c r="AH229" s="88" t="s">
        <v>2323</v>
      </c>
    </row>
    <row r="230" spans="1:34" x14ac:dyDescent="0.25">
      <c r="A230" s="73" t="s">
        <v>36</v>
      </c>
      <c r="B230" s="73" t="s">
        <v>109</v>
      </c>
      <c r="C230" s="74" t="s">
        <v>2291</v>
      </c>
      <c r="D230" s="71">
        <v>45401.563969907409</v>
      </c>
      <c r="E230" s="73" t="s">
        <v>37</v>
      </c>
      <c r="F230" s="74" t="s">
        <v>2292</v>
      </c>
      <c r="G230" s="73" t="s">
        <v>2293</v>
      </c>
      <c r="H230" s="73" t="s">
        <v>2294</v>
      </c>
      <c r="I230" s="73" t="s">
        <v>2295</v>
      </c>
      <c r="J230" s="73" t="s">
        <v>2296</v>
      </c>
      <c r="K230" s="74" t="s">
        <v>2297</v>
      </c>
      <c r="L230" s="73" t="s">
        <v>2298</v>
      </c>
      <c r="M230" s="73" t="s">
        <v>45</v>
      </c>
      <c r="N230" s="74"/>
      <c r="O230" s="73" t="s">
        <v>46</v>
      </c>
      <c r="P230" s="72"/>
      <c r="Q230" s="73" t="s">
        <v>2299</v>
      </c>
      <c r="R230" s="73" t="s">
        <v>48</v>
      </c>
      <c r="S230" s="73" t="s">
        <v>2300</v>
      </c>
      <c r="T230" s="73" t="s">
        <v>2301</v>
      </c>
      <c r="U230" s="74" t="s">
        <v>51</v>
      </c>
      <c r="V230" s="73" t="s">
        <v>37</v>
      </c>
      <c r="W230" s="73"/>
      <c r="X230" s="73"/>
      <c r="Y230" s="73"/>
      <c r="Z230" s="74"/>
      <c r="AA230" s="73"/>
      <c r="AB230" s="74" t="s">
        <v>1823</v>
      </c>
      <c r="AC230" s="71"/>
      <c r="AD230" s="74" t="s">
        <v>1823</v>
      </c>
      <c r="AE230" s="71"/>
      <c r="AF230" s="108">
        <v>45422</v>
      </c>
      <c r="AG230" s="109">
        <v>0.375</v>
      </c>
      <c r="AH230" s="88" t="s">
        <v>2447</v>
      </c>
    </row>
    <row r="231" spans="1:34" x14ac:dyDescent="0.25">
      <c r="A231" s="73" t="s">
        <v>36</v>
      </c>
      <c r="B231" s="73" t="s">
        <v>109</v>
      </c>
      <c r="C231" s="74" t="s">
        <v>2302</v>
      </c>
      <c r="D231" s="71">
        <v>45401.564282407409</v>
      </c>
      <c r="E231" s="73" t="s">
        <v>37</v>
      </c>
      <c r="F231" s="74" t="s">
        <v>2292</v>
      </c>
      <c r="G231" s="73" t="s">
        <v>2293</v>
      </c>
      <c r="H231" s="73" t="s">
        <v>2294</v>
      </c>
      <c r="I231" s="73" t="s">
        <v>2295</v>
      </c>
      <c r="J231" s="73" t="s">
        <v>2296</v>
      </c>
      <c r="K231" s="74" t="s">
        <v>2297</v>
      </c>
      <c r="L231" s="73" t="s">
        <v>2298</v>
      </c>
      <c r="M231" s="73" t="s">
        <v>45</v>
      </c>
      <c r="N231" s="74"/>
      <c r="O231" s="73" t="s">
        <v>46</v>
      </c>
      <c r="P231" s="72"/>
      <c r="Q231" s="73" t="s">
        <v>2299</v>
      </c>
      <c r="R231" s="73" t="s">
        <v>48</v>
      </c>
      <c r="S231" s="73" t="s">
        <v>2300</v>
      </c>
      <c r="T231" s="73" t="s">
        <v>2301</v>
      </c>
      <c r="U231" s="74" t="s">
        <v>51</v>
      </c>
      <c r="V231" s="73" t="s">
        <v>37</v>
      </c>
      <c r="W231" s="73"/>
      <c r="X231" s="73"/>
      <c r="Y231" s="73"/>
      <c r="Z231" s="74"/>
      <c r="AA231" s="73"/>
      <c r="AB231" s="74" t="s">
        <v>1823</v>
      </c>
      <c r="AC231" s="71"/>
      <c r="AD231" s="74" t="s">
        <v>1823</v>
      </c>
      <c r="AE231" s="71"/>
      <c r="AF231" s="108">
        <v>45422</v>
      </c>
      <c r="AG231" s="109">
        <v>0.375</v>
      </c>
      <c r="AH231" s="88" t="s">
        <v>2447</v>
      </c>
    </row>
    <row r="232" spans="1:34" x14ac:dyDescent="0.25">
      <c r="A232" s="73" t="s">
        <v>36</v>
      </c>
      <c r="B232" s="73" t="s">
        <v>64</v>
      </c>
      <c r="C232" s="74" t="s">
        <v>2303</v>
      </c>
      <c r="D232" s="71">
        <v>45404.416701388887</v>
      </c>
      <c r="E232" s="73" t="s">
        <v>37</v>
      </c>
      <c r="F232" s="74" t="s">
        <v>2304</v>
      </c>
      <c r="G232" s="73" t="s">
        <v>2305</v>
      </c>
      <c r="H232" s="73" t="s">
        <v>2305</v>
      </c>
      <c r="I232" s="73" t="s">
        <v>2306</v>
      </c>
      <c r="J232" s="73" t="s">
        <v>2307</v>
      </c>
      <c r="K232" s="74" t="s">
        <v>2308</v>
      </c>
      <c r="L232" s="73" t="s">
        <v>2305</v>
      </c>
      <c r="M232" s="73" t="s">
        <v>45</v>
      </c>
      <c r="N232" s="74" t="s">
        <v>2309</v>
      </c>
      <c r="O232" s="73" t="s">
        <v>105</v>
      </c>
      <c r="P232" s="72"/>
      <c r="Q232" s="73" t="s">
        <v>2310</v>
      </c>
      <c r="R232" s="73" t="s">
        <v>48</v>
      </c>
      <c r="S232" s="73" t="s">
        <v>2311</v>
      </c>
      <c r="T232" s="73" t="s">
        <v>2305</v>
      </c>
      <c r="U232" s="74" t="s">
        <v>51</v>
      </c>
      <c r="V232" s="73" t="s">
        <v>37</v>
      </c>
      <c r="W232" s="73"/>
      <c r="X232" s="73"/>
      <c r="Y232" s="73"/>
      <c r="Z232" s="74"/>
      <c r="AA232" s="73"/>
      <c r="AB232" s="74" t="s">
        <v>35</v>
      </c>
      <c r="AC232" s="71">
        <v>45404.416724537034</v>
      </c>
      <c r="AD232" s="74" t="s">
        <v>35</v>
      </c>
      <c r="AE232" s="71">
        <v>45404.416712962964</v>
      </c>
    </row>
    <row r="233" spans="1:34" x14ac:dyDescent="0.25">
      <c r="A233" s="36" t="s">
        <v>36</v>
      </c>
      <c r="B233" s="36" t="s">
        <v>109</v>
      </c>
      <c r="C233" s="37" t="s">
        <v>2303</v>
      </c>
      <c r="D233" s="3">
        <v>45407.378125000003</v>
      </c>
      <c r="E233" s="36" t="s">
        <v>37</v>
      </c>
      <c r="F233" s="37" t="s">
        <v>2324</v>
      </c>
      <c r="G233" s="36" t="s">
        <v>2325</v>
      </c>
      <c r="H233" s="36" t="s">
        <v>2326</v>
      </c>
      <c r="I233" s="36" t="s">
        <v>2327</v>
      </c>
      <c r="J233" s="36" t="s">
        <v>2328</v>
      </c>
      <c r="K233" s="37" t="s">
        <v>2329</v>
      </c>
      <c r="L233" s="36" t="s">
        <v>2330</v>
      </c>
      <c r="M233" s="36" t="s">
        <v>154</v>
      </c>
      <c r="N233" s="37" t="s">
        <v>2331</v>
      </c>
      <c r="O233" s="36" t="s">
        <v>105</v>
      </c>
      <c r="P233" s="5">
        <v>0</v>
      </c>
      <c r="Q233" s="36" t="s">
        <v>2332</v>
      </c>
      <c r="R233" s="36" t="s">
        <v>62</v>
      </c>
      <c r="S233" s="36" t="s">
        <v>2333</v>
      </c>
      <c r="T233" s="36" t="s">
        <v>2334</v>
      </c>
      <c r="U233" s="37" t="s">
        <v>51</v>
      </c>
      <c r="V233" s="36" t="s">
        <v>37</v>
      </c>
      <c r="W233" s="36"/>
      <c r="X233" s="36"/>
      <c r="Y233" s="36"/>
      <c r="Z233" s="37"/>
      <c r="AA233" s="36"/>
      <c r="AB233" s="37" t="s">
        <v>35</v>
      </c>
      <c r="AC233" s="3">
        <v>45407.378136574072</v>
      </c>
      <c r="AD233" s="37" t="s">
        <v>35</v>
      </c>
      <c r="AE233" s="3">
        <v>45407.378136574072</v>
      </c>
      <c r="AF233" s="108">
        <v>45428</v>
      </c>
      <c r="AG233" s="109">
        <v>0.38263888888888892</v>
      </c>
      <c r="AH233" s="88" t="s">
        <v>2448</v>
      </c>
    </row>
    <row r="234" spans="1:34" x14ac:dyDescent="0.25">
      <c r="A234" s="36" t="s">
        <v>36</v>
      </c>
      <c r="B234" s="36" t="s">
        <v>64</v>
      </c>
      <c r="C234" s="37" t="s">
        <v>2335</v>
      </c>
      <c r="D234" s="3">
        <v>45409.6096412037</v>
      </c>
      <c r="E234" s="36" t="s">
        <v>37</v>
      </c>
      <c r="F234" s="37" t="s">
        <v>2336</v>
      </c>
      <c r="G234" s="36" t="s">
        <v>1748</v>
      </c>
      <c r="H234" s="36" t="s">
        <v>2337</v>
      </c>
      <c r="I234" s="36" t="s">
        <v>2338</v>
      </c>
      <c r="J234" s="36" t="s">
        <v>2339</v>
      </c>
      <c r="K234" s="37" t="s">
        <v>2340</v>
      </c>
      <c r="L234" s="36" t="s">
        <v>2341</v>
      </c>
      <c r="M234" s="36" t="s">
        <v>45</v>
      </c>
      <c r="N234" s="37" t="s">
        <v>2342</v>
      </c>
      <c r="O234" s="36" t="s">
        <v>46</v>
      </c>
      <c r="P234" s="5">
        <v>15000</v>
      </c>
      <c r="Q234" s="36" t="s">
        <v>2343</v>
      </c>
      <c r="R234" s="36" t="s">
        <v>62</v>
      </c>
      <c r="S234" s="36" t="s">
        <v>2343</v>
      </c>
      <c r="T234" s="36" t="s">
        <v>2344</v>
      </c>
      <c r="U234" s="37" t="s">
        <v>51</v>
      </c>
      <c r="V234" s="36" t="s">
        <v>37</v>
      </c>
      <c r="W234" s="36"/>
      <c r="X234" s="36"/>
      <c r="Y234" s="36"/>
      <c r="Z234" s="37"/>
      <c r="AA234" s="36"/>
      <c r="AB234" s="37" t="s">
        <v>35</v>
      </c>
      <c r="AC234" s="3">
        <v>45409.609664351854</v>
      </c>
      <c r="AD234" s="37" t="s">
        <v>35</v>
      </c>
      <c r="AE234" s="3">
        <v>45409.609652777777</v>
      </c>
      <c r="AF234" s="108">
        <v>45428</v>
      </c>
      <c r="AG234" s="109">
        <v>0.42291666666666666</v>
      </c>
      <c r="AH234" s="88" t="s">
        <v>2449</v>
      </c>
    </row>
    <row r="235" spans="1:34" ht="15.75" customHeight="1" x14ac:dyDescent="0.25">
      <c r="A235" s="4" t="s">
        <v>36</v>
      </c>
      <c r="B235" s="4" t="s">
        <v>64</v>
      </c>
      <c r="C235" s="2" t="s">
        <v>2345</v>
      </c>
      <c r="D235" s="3">
        <v>45419.512233796297</v>
      </c>
      <c r="E235" s="4" t="s">
        <v>37</v>
      </c>
      <c r="F235" s="2" t="s">
        <v>2346</v>
      </c>
      <c r="G235" s="4" t="s">
        <v>2347</v>
      </c>
      <c r="H235" s="4" t="s">
        <v>2348</v>
      </c>
      <c r="I235" s="4" t="s">
        <v>2349</v>
      </c>
      <c r="J235" s="4" t="s">
        <v>2350</v>
      </c>
      <c r="K235" s="2" t="s">
        <v>2351</v>
      </c>
      <c r="L235" s="4" t="s">
        <v>2352</v>
      </c>
      <c r="M235" s="4" t="s">
        <v>154</v>
      </c>
      <c r="N235" s="2"/>
      <c r="O235" s="4" t="s">
        <v>105</v>
      </c>
      <c r="P235" s="5">
        <v>240</v>
      </c>
      <c r="Q235" s="4" t="s">
        <v>2353</v>
      </c>
      <c r="R235" s="4" t="s">
        <v>48</v>
      </c>
      <c r="S235" s="4" t="s">
        <v>2354</v>
      </c>
      <c r="T235" s="4" t="s">
        <v>2355</v>
      </c>
      <c r="U235" s="2" t="s">
        <v>51</v>
      </c>
      <c r="V235" s="4" t="s">
        <v>37</v>
      </c>
      <c r="W235" s="4"/>
      <c r="X235" s="4"/>
      <c r="Y235" s="4"/>
      <c r="Z235" s="2"/>
      <c r="AA235" s="4"/>
      <c r="AB235" s="2" t="s">
        <v>35</v>
      </c>
      <c r="AC235" s="3">
        <v>45419.51226851852</v>
      </c>
      <c r="AD235" s="2" t="s">
        <v>35</v>
      </c>
      <c r="AE235" s="3">
        <v>45419.512256944443</v>
      </c>
      <c r="AF235" s="108">
        <v>45440</v>
      </c>
      <c r="AG235" s="109">
        <v>0.45833333333333331</v>
      </c>
      <c r="AH235" s="88" t="s">
        <v>2450</v>
      </c>
    </row>
    <row r="236" spans="1:34" ht="15.75" customHeight="1" x14ac:dyDescent="0.25">
      <c r="A236" s="4" t="s">
        <v>36</v>
      </c>
      <c r="B236" s="4" t="s">
        <v>64</v>
      </c>
      <c r="C236" s="2" t="s">
        <v>2356</v>
      </c>
      <c r="D236" s="3">
        <v>45419.51226851852</v>
      </c>
      <c r="E236" s="4" t="s">
        <v>37</v>
      </c>
      <c r="F236" s="2" t="s">
        <v>2346</v>
      </c>
      <c r="G236" s="4" t="s">
        <v>2347</v>
      </c>
      <c r="H236" s="4" t="s">
        <v>2348</v>
      </c>
      <c r="I236" s="4" t="s">
        <v>2349</v>
      </c>
      <c r="J236" s="4" t="s">
        <v>2350</v>
      </c>
      <c r="K236" s="2" t="s">
        <v>2351</v>
      </c>
      <c r="L236" s="4" t="s">
        <v>2352</v>
      </c>
      <c r="M236" s="4" t="s">
        <v>154</v>
      </c>
      <c r="N236" s="2"/>
      <c r="O236" s="4" t="s">
        <v>105</v>
      </c>
      <c r="P236" s="5">
        <v>240</v>
      </c>
      <c r="Q236" s="4" t="s">
        <v>2353</v>
      </c>
      <c r="R236" s="4" t="s">
        <v>48</v>
      </c>
      <c r="S236" s="4" t="s">
        <v>2354</v>
      </c>
      <c r="T236" s="4" t="s">
        <v>2355</v>
      </c>
      <c r="U236" s="2" t="s">
        <v>51</v>
      </c>
      <c r="V236" s="4" t="s">
        <v>37</v>
      </c>
      <c r="W236" s="4"/>
      <c r="X236" s="4"/>
      <c r="Y236" s="4"/>
      <c r="Z236" s="2"/>
      <c r="AA236" s="4"/>
      <c r="AB236" s="2" t="s">
        <v>35</v>
      </c>
      <c r="AC236" s="3">
        <v>45419.512291666666</v>
      </c>
      <c r="AD236" s="2" t="s">
        <v>35</v>
      </c>
      <c r="AE236" s="3">
        <v>45419.512280092589</v>
      </c>
      <c r="AF236" s="108">
        <v>45440</v>
      </c>
      <c r="AG236" s="109">
        <v>0.45833333333333331</v>
      </c>
      <c r="AH236" s="88" t="s">
        <v>2450</v>
      </c>
    </row>
    <row r="237" spans="1:34" ht="15.75" customHeight="1" x14ac:dyDescent="0.25">
      <c r="A237" s="4" t="s">
        <v>36</v>
      </c>
      <c r="B237" s="4" t="s">
        <v>64</v>
      </c>
      <c r="C237" s="2" t="s">
        <v>2357</v>
      </c>
      <c r="D237" s="3">
        <v>45423.68476851852</v>
      </c>
      <c r="E237" s="4" t="s">
        <v>37</v>
      </c>
      <c r="F237" s="2" t="s">
        <v>2358</v>
      </c>
      <c r="G237" s="4" t="s">
        <v>1682</v>
      </c>
      <c r="H237" s="4" t="s">
        <v>2359</v>
      </c>
      <c r="I237" s="4" t="s">
        <v>2360</v>
      </c>
      <c r="J237" s="4" t="s">
        <v>2361</v>
      </c>
      <c r="K237" s="2" t="s">
        <v>2362</v>
      </c>
      <c r="L237" s="4" t="s">
        <v>2363</v>
      </c>
      <c r="M237" s="4" t="s">
        <v>154</v>
      </c>
      <c r="N237" s="2" t="s">
        <v>2364</v>
      </c>
      <c r="O237" s="4" t="s">
        <v>105</v>
      </c>
      <c r="P237" s="5"/>
      <c r="Q237" s="4" t="s">
        <v>2365</v>
      </c>
      <c r="R237" s="4" t="s">
        <v>62</v>
      </c>
      <c r="S237" s="4" t="s">
        <v>2366</v>
      </c>
      <c r="T237" s="4" t="s">
        <v>2367</v>
      </c>
      <c r="U237" s="2" t="s">
        <v>51</v>
      </c>
      <c r="V237" s="4" t="s">
        <v>37</v>
      </c>
      <c r="W237" s="4"/>
      <c r="X237" s="4"/>
      <c r="Y237" s="4"/>
      <c r="Z237" s="2"/>
      <c r="AA237" s="4"/>
      <c r="AB237" s="2" t="s">
        <v>35</v>
      </c>
      <c r="AC237" s="3">
        <v>45423.68478009259</v>
      </c>
      <c r="AD237" s="2" t="s">
        <v>35</v>
      </c>
      <c r="AE237" s="3">
        <v>45423.68478009259</v>
      </c>
      <c r="AF237" s="108">
        <v>45442</v>
      </c>
      <c r="AG237" s="109">
        <v>0.45555555555555555</v>
      </c>
      <c r="AH237" s="88" t="s">
        <v>448</v>
      </c>
    </row>
    <row r="238" spans="1:34" ht="15.75" customHeight="1" x14ac:dyDescent="0.25">
      <c r="A238" s="4" t="s">
        <v>36</v>
      </c>
      <c r="B238" s="4" t="s">
        <v>306</v>
      </c>
      <c r="C238" s="2" t="s">
        <v>2368</v>
      </c>
      <c r="D238" s="3">
        <v>45424.470462962963</v>
      </c>
      <c r="E238" s="4" t="s">
        <v>37</v>
      </c>
      <c r="F238" s="2" t="s">
        <v>2369</v>
      </c>
      <c r="G238" s="4" t="s">
        <v>978</v>
      </c>
      <c r="H238" s="4" t="s">
        <v>2370</v>
      </c>
      <c r="I238" s="4" t="s">
        <v>2371</v>
      </c>
      <c r="J238" s="4" t="s">
        <v>2372</v>
      </c>
      <c r="K238" s="2" t="s">
        <v>2373</v>
      </c>
      <c r="L238" s="4" t="s">
        <v>2374</v>
      </c>
      <c r="M238" s="4" t="s">
        <v>45</v>
      </c>
      <c r="N238" s="2"/>
      <c r="O238" s="4" t="s">
        <v>105</v>
      </c>
      <c r="P238" s="5"/>
      <c r="Q238" s="4" t="s">
        <v>2375</v>
      </c>
      <c r="R238" s="4" t="s">
        <v>48</v>
      </c>
      <c r="S238" s="4" t="s">
        <v>2375</v>
      </c>
      <c r="T238" s="4" t="s">
        <v>2376</v>
      </c>
      <c r="U238" s="2" t="s">
        <v>51</v>
      </c>
      <c r="V238" s="4" t="s">
        <v>37</v>
      </c>
      <c r="W238" s="4"/>
      <c r="X238" s="4"/>
      <c r="Y238" s="4"/>
      <c r="Z238" s="2"/>
      <c r="AA238" s="4"/>
      <c r="AB238" s="2" t="s">
        <v>35</v>
      </c>
      <c r="AC238" s="3">
        <v>45424.470486111109</v>
      </c>
      <c r="AD238" s="2" t="s">
        <v>35</v>
      </c>
      <c r="AE238" s="3">
        <v>45424.47047453704</v>
      </c>
      <c r="AF238" s="108">
        <v>45441</v>
      </c>
      <c r="AG238" s="109">
        <v>0.46597222222222223</v>
      </c>
      <c r="AH238" s="88" t="s">
        <v>2451</v>
      </c>
    </row>
    <row r="239" spans="1:34" ht="15.75" customHeight="1" x14ac:dyDescent="0.25">
      <c r="A239" s="4" t="s">
        <v>36</v>
      </c>
      <c r="B239" s="4" t="s">
        <v>159</v>
      </c>
      <c r="C239" s="2" t="s">
        <v>2377</v>
      </c>
      <c r="D239" s="3">
        <v>45427.745034722226</v>
      </c>
      <c r="E239" s="4" t="s">
        <v>37</v>
      </c>
      <c r="F239" s="2" t="s">
        <v>2378</v>
      </c>
      <c r="G239" s="4" t="s">
        <v>2379</v>
      </c>
      <c r="H239" s="4" t="s">
        <v>1497</v>
      </c>
      <c r="I239" s="4" t="s">
        <v>2380</v>
      </c>
      <c r="J239" s="4" t="s">
        <v>2381</v>
      </c>
      <c r="K239" s="2" t="s">
        <v>2382</v>
      </c>
      <c r="L239" s="4" t="s">
        <v>2383</v>
      </c>
      <c r="M239" s="4" t="s">
        <v>45</v>
      </c>
      <c r="N239" s="2" t="s">
        <v>2384</v>
      </c>
      <c r="O239" s="4" t="s">
        <v>46</v>
      </c>
      <c r="P239" s="5">
        <v>25</v>
      </c>
      <c r="Q239" s="4" t="s">
        <v>2385</v>
      </c>
      <c r="R239" s="4" t="s">
        <v>48</v>
      </c>
      <c r="S239" s="4" t="s">
        <v>2386</v>
      </c>
      <c r="T239" s="4" t="s">
        <v>2387</v>
      </c>
      <c r="U239" s="2" t="s">
        <v>51</v>
      </c>
      <c r="V239" s="4" t="s">
        <v>37</v>
      </c>
      <c r="W239" s="4"/>
      <c r="X239" s="4"/>
      <c r="Y239" s="4"/>
      <c r="Z239" s="2"/>
      <c r="AA239" s="4"/>
      <c r="AB239" s="2" t="s">
        <v>35</v>
      </c>
      <c r="AC239" s="3">
        <v>45427.745057870372</v>
      </c>
      <c r="AD239" s="2" t="s">
        <v>35</v>
      </c>
      <c r="AE239" s="3">
        <v>45427.745046296295</v>
      </c>
      <c r="AF239" s="108">
        <v>45447</v>
      </c>
      <c r="AG239" s="109">
        <v>0.47916666666666669</v>
      </c>
      <c r="AH239" s="88" t="s">
        <v>2452</v>
      </c>
    </row>
    <row r="240" spans="1:34" ht="15.75" customHeight="1" x14ac:dyDescent="0.25">
      <c r="A240" s="4" t="s">
        <v>36</v>
      </c>
      <c r="B240" s="4" t="s">
        <v>64</v>
      </c>
      <c r="C240" s="2" t="s">
        <v>2388</v>
      </c>
      <c r="D240" s="3">
        <v>45430.458854166667</v>
      </c>
      <c r="E240" s="4" t="s">
        <v>37</v>
      </c>
      <c r="F240" s="2" t="s">
        <v>2389</v>
      </c>
      <c r="G240" s="4" t="s">
        <v>1605</v>
      </c>
      <c r="H240" s="4" t="s">
        <v>1606</v>
      </c>
      <c r="I240" s="4" t="s">
        <v>2390</v>
      </c>
      <c r="J240" s="4" t="s">
        <v>1608</v>
      </c>
      <c r="K240" s="2" t="s">
        <v>1609</v>
      </c>
      <c r="L240" s="4" t="s">
        <v>1610</v>
      </c>
      <c r="M240" s="4" t="s">
        <v>45</v>
      </c>
      <c r="N240" s="2" t="s">
        <v>2391</v>
      </c>
      <c r="O240" s="4" t="s">
        <v>105</v>
      </c>
      <c r="P240" s="5">
        <v>10000</v>
      </c>
      <c r="Q240" s="4" t="s">
        <v>2392</v>
      </c>
      <c r="R240" s="4" t="s">
        <v>62</v>
      </c>
      <c r="S240" s="4" t="s">
        <v>2393</v>
      </c>
      <c r="T240" s="4" t="s">
        <v>2394</v>
      </c>
      <c r="U240" s="2" t="s">
        <v>51</v>
      </c>
      <c r="V240" s="4" t="s">
        <v>37</v>
      </c>
      <c r="W240" s="4"/>
      <c r="X240" s="4"/>
      <c r="Y240" s="4"/>
      <c r="Z240" s="2"/>
      <c r="AA240" s="4"/>
      <c r="AB240" s="2" t="s">
        <v>35</v>
      </c>
      <c r="AC240" s="3">
        <v>45430.45888888889</v>
      </c>
      <c r="AD240" s="2" t="s">
        <v>35</v>
      </c>
      <c r="AE240" s="3">
        <v>45430.458865740744</v>
      </c>
      <c r="AF240" s="108">
        <v>45447</v>
      </c>
      <c r="AG240" s="109">
        <v>0.47916666666666669</v>
      </c>
      <c r="AH240" s="88" t="s">
        <v>2453</v>
      </c>
    </row>
    <row r="241" spans="1:34" ht="15.75" customHeight="1" x14ac:dyDescent="0.25">
      <c r="A241" s="4" t="s">
        <v>36</v>
      </c>
      <c r="B241" s="4" t="s">
        <v>64</v>
      </c>
      <c r="C241" s="2" t="s">
        <v>2395</v>
      </c>
      <c r="D241" s="3">
        <v>45432.45753472222</v>
      </c>
      <c r="E241" s="4" t="s">
        <v>37</v>
      </c>
      <c r="F241" s="2" t="s">
        <v>2396</v>
      </c>
      <c r="G241" s="4" t="s">
        <v>2397</v>
      </c>
      <c r="H241" s="4" t="s">
        <v>2398</v>
      </c>
      <c r="I241" s="4" t="s">
        <v>2399</v>
      </c>
      <c r="J241" s="4" t="s">
        <v>2400</v>
      </c>
      <c r="K241" s="2" t="s">
        <v>2401</v>
      </c>
      <c r="L241" s="4" t="s">
        <v>2402</v>
      </c>
      <c r="M241" s="4" t="s">
        <v>45</v>
      </c>
      <c r="N241" s="2"/>
      <c r="O241" s="4" t="s">
        <v>46</v>
      </c>
      <c r="P241" s="5"/>
      <c r="Q241" s="4" t="s">
        <v>2403</v>
      </c>
      <c r="R241" s="4" t="s">
        <v>48</v>
      </c>
      <c r="S241" s="4" t="s">
        <v>2403</v>
      </c>
      <c r="T241" s="4" t="s">
        <v>2404</v>
      </c>
      <c r="U241" s="2" t="s">
        <v>51</v>
      </c>
      <c r="V241" s="4" t="s">
        <v>37</v>
      </c>
      <c r="W241" s="4"/>
      <c r="X241" s="4"/>
      <c r="Y241" s="4"/>
      <c r="Z241" s="2"/>
      <c r="AA241" s="4"/>
      <c r="AB241" s="2" t="s">
        <v>35</v>
      </c>
      <c r="AC241" s="3">
        <v>45432.457557870373</v>
      </c>
      <c r="AD241" s="2" t="s">
        <v>35</v>
      </c>
      <c r="AE241" s="3">
        <v>45432.457546296297</v>
      </c>
      <c r="AF241" s="108">
        <v>45447</v>
      </c>
      <c r="AG241" s="109">
        <v>0.47916666666666669</v>
      </c>
      <c r="AH241" s="88" t="s">
        <v>2454</v>
      </c>
    </row>
    <row r="242" spans="1:34" ht="15.75" customHeight="1" x14ac:dyDescent="0.25">
      <c r="A242" s="4" t="s">
        <v>36</v>
      </c>
      <c r="B242" s="4" t="s">
        <v>64</v>
      </c>
      <c r="C242" s="2" t="s">
        <v>2405</v>
      </c>
      <c r="D242" s="3">
        <v>45438.602627314816</v>
      </c>
      <c r="E242" s="4" t="s">
        <v>37</v>
      </c>
      <c r="F242" s="2" t="s">
        <v>2406</v>
      </c>
      <c r="G242" s="4" t="s">
        <v>1740</v>
      </c>
      <c r="H242" s="4" t="s">
        <v>2407</v>
      </c>
      <c r="I242" s="4" t="s">
        <v>2408</v>
      </c>
      <c r="J242" s="4" t="s">
        <v>2409</v>
      </c>
      <c r="K242" s="2" t="s">
        <v>2410</v>
      </c>
      <c r="L242" s="4" t="s">
        <v>2411</v>
      </c>
      <c r="M242" s="4" t="s">
        <v>154</v>
      </c>
      <c r="N242" s="2"/>
      <c r="O242" s="4" t="s">
        <v>46</v>
      </c>
      <c r="P242" s="5">
        <v>80</v>
      </c>
      <c r="Q242" s="4" t="s">
        <v>2412</v>
      </c>
      <c r="R242" s="4" t="s">
        <v>62</v>
      </c>
      <c r="S242" s="4" t="s">
        <v>2412</v>
      </c>
      <c r="T242" s="4" t="s">
        <v>2412</v>
      </c>
      <c r="U242" s="2" t="s">
        <v>51</v>
      </c>
      <c r="V242" s="4" t="s">
        <v>37</v>
      </c>
      <c r="W242" s="4"/>
      <c r="X242" s="4"/>
      <c r="Y242" s="4"/>
      <c r="Z242" s="2"/>
      <c r="AA242" s="4"/>
      <c r="AB242" s="2" t="s">
        <v>35</v>
      </c>
      <c r="AC242" s="3">
        <v>45438.602650462963</v>
      </c>
      <c r="AD242" s="2" t="s">
        <v>35</v>
      </c>
      <c r="AE242" s="3">
        <v>45438.602638888886</v>
      </c>
      <c r="AF242" s="8"/>
      <c r="AG242" s="8"/>
      <c r="AH242" s="4"/>
    </row>
    <row r="243" spans="1:34" ht="15.75" customHeight="1" x14ac:dyDescent="0.25">
      <c r="A243" s="4" t="s">
        <v>36</v>
      </c>
      <c r="B243" s="4" t="s">
        <v>64</v>
      </c>
      <c r="C243" s="2" t="s">
        <v>2413</v>
      </c>
      <c r="D243" s="3">
        <v>45439.431770833333</v>
      </c>
      <c r="E243" s="4" t="s">
        <v>37</v>
      </c>
      <c r="F243" s="2">
        <v>45361406</v>
      </c>
      <c r="G243" s="4" t="s">
        <v>489</v>
      </c>
      <c r="H243" s="4" t="s">
        <v>2415</v>
      </c>
      <c r="I243" s="4" t="s">
        <v>2416</v>
      </c>
      <c r="J243" s="4" t="s">
        <v>2417</v>
      </c>
      <c r="K243" s="2" t="s">
        <v>2418</v>
      </c>
      <c r="L243" s="4" t="s">
        <v>2419</v>
      </c>
      <c r="M243" s="4" t="s">
        <v>154</v>
      </c>
      <c r="N243" s="2" t="s">
        <v>2420</v>
      </c>
      <c r="O243" s="4" t="s">
        <v>211</v>
      </c>
      <c r="P243" s="5">
        <v>430.5</v>
      </c>
      <c r="Q243" s="4" t="s">
        <v>2421</v>
      </c>
      <c r="R243" s="4" t="s">
        <v>62</v>
      </c>
      <c r="S243" s="4" t="s">
        <v>2422</v>
      </c>
      <c r="T243" s="4" t="s">
        <v>2423</v>
      </c>
      <c r="U243" s="2" t="s">
        <v>51</v>
      </c>
      <c r="V243" s="4" t="s">
        <v>37</v>
      </c>
      <c r="W243" s="4"/>
      <c r="X243" s="4"/>
      <c r="Y243" s="4"/>
      <c r="Z243" s="2"/>
      <c r="AA243" s="4"/>
      <c r="AB243" s="2" t="s">
        <v>35</v>
      </c>
      <c r="AC243" s="3">
        <v>45439.431793981479</v>
      </c>
      <c r="AD243" s="2" t="s">
        <v>35</v>
      </c>
      <c r="AE243" s="3">
        <v>45439.43178240741</v>
      </c>
      <c r="AF243" s="8"/>
      <c r="AG243" s="8"/>
      <c r="AH243" s="4"/>
    </row>
    <row r="244" spans="1:34" x14ac:dyDescent="0.25">
      <c r="A244" s="73" t="s">
        <v>36</v>
      </c>
      <c r="B244" s="73" t="s">
        <v>64</v>
      </c>
      <c r="C244" s="74" t="s">
        <v>2424</v>
      </c>
      <c r="D244" s="71">
        <v>45444.443159722221</v>
      </c>
      <c r="E244" s="73" t="s">
        <v>37</v>
      </c>
      <c r="F244" s="74" t="s">
        <v>2425</v>
      </c>
      <c r="G244" s="73" t="s">
        <v>2426</v>
      </c>
      <c r="H244" s="73" t="s">
        <v>2427</v>
      </c>
      <c r="I244" s="73" t="s">
        <v>2428</v>
      </c>
      <c r="J244" s="73" t="s">
        <v>2429</v>
      </c>
      <c r="K244" s="74" t="s">
        <v>2430</v>
      </c>
      <c r="L244" s="73" t="s">
        <v>2431</v>
      </c>
      <c r="M244" s="73" t="s">
        <v>45</v>
      </c>
      <c r="N244" s="74"/>
      <c r="O244" s="73" t="s">
        <v>46</v>
      </c>
      <c r="P244" s="72">
        <v>100</v>
      </c>
      <c r="Q244" s="73" t="s">
        <v>2432</v>
      </c>
      <c r="R244" s="73" t="s">
        <v>62</v>
      </c>
      <c r="S244" s="73" t="s">
        <v>2433</v>
      </c>
      <c r="T244" s="73" t="s">
        <v>2434</v>
      </c>
      <c r="U244" s="74" t="s">
        <v>51</v>
      </c>
      <c r="V244" s="73" t="s">
        <v>37</v>
      </c>
      <c r="W244" s="73"/>
      <c r="X244" s="73"/>
      <c r="Y244" s="73"/>
      <c r="Z244" s="74"/>
      <c r="AA244" s="73"/>
      <c r="AB244" s="74" t="s">
        <v>35</v>
      </c>
      <c r="AC244" s="71">
        <v>45444.443182870367</v>
      </c>
      <c r="AD244" s="74" t="s">
        <v>35</v>
      </c>
      <c r="AE244" s="71">
        <v>45444.443182870367</v>
      </c>
      <c r="AF244" s="94"/>
      <c r="AG244" s="94"/>
      <c r="AH244" s="73"/>
    </row>
    <row r="245" spans="1:34" x14ac:dyDescent="0.25">
      <c r="A245" s="73" t="s">
        <v>36</v>
      </c>
      <c r="B245" s="73" t="s">
        <v>64</v>
      </c>
      <c r="C245" s="74" t="s">
        <v>2435</v>
      </c>
      <c r="D245" s="71">
        <v>45444.640023148146</v>
      </c>
      <c r="E245" s="73" t="s">
        <v>37</v>
      </c>
      <c r="F245" s="74" t="s">
        <v>2436</v>
      </c>
      <c r="G245" s="73" t="s">
        <v>1682</v>
      </c>
      <c r="H245" s="73" t="s">
        <v>2437</v>
      </c>
      <c r="I245" s="73" t="s">
        <v>2438</v>
      </c>
      <c r="J245" s="73" t="s">
        <v>2439</v>
      </c>
      <c r="K245" s="74" t="s">
        <v>2440</v>
      </c>
      <c r="L245" s="73" t="s">
        <v>2441</v>
      </c>
      <c r="M245" s="73" t="s">
        <v>45</v>
      </c>
      <c r="N245" s="74" t="s">
        <v>2442</v>
      </c>
      <c r="O245" s="73" t="s">
        <v>46</v>
      </c>
      <c r="P245" s="72"/>
      <c r="Q245" s="73" t="s">
        <v>2443</v>
      </c>
      <c r="R245" s="73" t="s">
        <v>48</v>
      </c>
      <c r="S245" s="73" t="s">
        <v>2444</v>
      </c>
      <c r="T245" s="73" t="s">
        <v>2445</v>
      </c>
      <c r="U245" s="74" t="s">
        <v>51</v>
      </c>
      <c r="V245" s="73" t="s">
        <v>37</v>
      </c>
      <c r="W245" s="73"/>
      <c r="X245" s="73"/>
      <c r="Y245" s="73"/>
      <c r="Z245" s="74"/>
      <c r="AA245" s="73"/>
      <c r="AB245" s="74" t="s">
        <v>35</v>
      </c>
      <c r="AC245" s="71">
        <v>45444.640046296299</v>
      </c>
      <c r="AD245" s="74" t="s">
        <v>35</v>
      </c>
      <c r="AE245" s="71">
        <v>45444.640034722222</v>
      </c>
      <c r="AF245" s="94"/>
      <c r="AG245" s="94"/>
      <c r="AH245" s="73"/>
    </row>
    <row r="246" spans="1:34" ht="15.75" customHeight="1" x14ac:dyDescent="0.25">
      <c r="A246" s="4" t="s">
        <v>36</v>
      </c>
      <c r="B246" s="4" t="s">
        <v>83</v>
      </c>
      <c r="C246" s="2" t="s">
        <v>2455</v>
      </c>
      <c r="D246" s="3">
        <v>45447.64099537037</v>
      </c>
      <c r="E246" s="4" t="s">
        <v>37</v>
      </c>
      <c r="F246" s="2" t="s">
        <v>2456</v>
      </c>
      <c r="G246" s="4" t="s">
        <v>2457</v>
      </c>
      <c r="H246" s="4" t="s">
        <v>2458</v>
      </c>
      <c r="I246" s="4" t="s">
        <v>2459</v>
      </c>
      <c r="J246" s="4" t="s">
        <v>2460</v>
      </c>
      <c r="K246" s="2" t="s">
        <v>2461</v>
      </c>
      <c r="L246" s="4" t="s">
        <v>2462</v>
      </c>
      <c r="M246" s="4" t="s">
        <v>154</v>
      </c>
      <c r="N246" s="2" t="s">
        <v>2463</v>
      </c>
      <c r="O246" s="4" t="s">
        <v>105</v>
      </c>
      <c r="P246" s="5">
        <v>0</v>
      </c>
      <c r="Q246" s="4" t="s">
        <v>2464</v>
      </c>
      <c r="R246" s="4" t="s">
        <v>62</v>
      </c>
      <c r="S246" s="4" t="s">
        <v>2465</v>
      </c>
      <c r="T246" s="4" t="s">
        <v>2466</v>
      </c>
      <c r="U246" s="2" t="s">
        <v>51</v>
      </c>
      <c r="V246" s="4" t="s">
        <v>37</v>
      </c>
      <c r="W246" s="4"/>
      <c r="X246" s="4"/>
      <c r="Y246" s="4"/>
      <c r="Z246" s="2"/>
      <c r="AA246" s="4"/>
      <c r="AB246" s="2" t="s">
        <v>35</v>
      </c>
      <c r="AC246" s="3">
        <v>45447.641006944446</v>
      </c>
      <c r="AD246" s="2" t="s">
        <v>35</v>
      </c>
      <c r="AE246" s="3">
        <v>45447.64099537037</v>
      </c>
      <c r="AF246" s="8"/>
      <c r="AG246" s="8"/>
      <c r="AH246" s="4"/>
    </row>
    <row r="247" spans="1:34" ht="15.75" customHeight="1" x14ac:dyDescent="0.25">
      <c r="A247" s="4" t="s">
        <v>36</v>
      </c>
      <c r="B247" s="4" t="s">
        <v>159</v>
      </c>
      <c r="C247" s="2" t="s">
        <v>2467</v>
      </c>
      <c r="D247" s="3">
        <v>45453.3983912037</v>
      </c>
      <c r="E247" s="4" t="s">
        <v>37</v>
      </c>
      <c r="F247" s="2" t="s">
        <v>2468</v>
      </c>
      <c r="G247" s="4" t="s">
        <v>2469</v>
      </c>
      <c r="H247" s="4" t="s">
        <v>552</v>
      </c>
      <c r="I247" s="4" t="s">
        <v>2470</v>
      </c>
      <c r="J247" s="4" t="s">
        <v>2471</v>
      </c>
      <c r="K247" s="2" t="s">
        <v>2472</v>
      </c>
      <c r="L247" s="4" t="s">
        <v>2473</v>
      </c>
      <c r="M247" s="4" t="s">
        <v>45</v>
      </c>
      <c r="N247" s="2"/>
      <c r="O247" s="4" t="s">
        <v>46</v>
      </c>
      <c r="P247" s="5"/>
      <c r="Q247" s="4" t="s">
        <v>2474</v>
      </c>
      <c r="R247" s="4" t="s">
        <v>48</v>
      </c>
      <c r="S247" s="4" t="s">
        <v>2475</v>
      </c>
      <c r="T247" s="4" t="s">
        <v>2476</v>
      </c>
      <c r="U247" s="2" t="s">
        <v>51</v>
      </c>
      <c r="V247" s="4" t="s">
        <v>37</v>
      </c>
      <c r="W247" s="4"/>
      <c r="X247" s="4"/>
      <c r="Y247" s="4"/>
      <c r="Z247" s="2"/>
      <c r="AA247" s="4"/>
      <c r="AB247" s="2" t="s">
        <v>35</v>
      </c>
      <c r="AC247" s="3">
        <v>45453.398402777777</v>
      </c>
      <c r="AD247" s="2" t="s">
        <v>35</v>
      </c>
      <c r="AE247" s="3">
        <v>45453.398402777777</v>
      </c>
      <c r="AF247" s="8"/>
      <c r="AG247" s="8"/>
      <c r="AH247" s="4"/>
    </row>
    <row r="248" spans="1:34" ht="15.75" customHeight="1" x14ac:dyDescent="0.25">
      <c r="A248" s="4" t="s">
        <v>36</v>
      </c>
      <c r="B248" s="4" t="s">
        <v>109</v>
      </c>
      <c r="C248" s="2" t="s">
        <v>2477</v>
      </c>
      <c r="D248" s="3">
        <v>45454.695775462962</v>
      </c>
      <c r="E248" s="4" t="s">
        <v>37</v>
      </c>
      <c r="F248" s="2" t="s">
        <v>2478</v>
      </c>
      <c r="G248" s="4" t="s">
        <v>2479</v>
      </c>
      <c r="H248" s="4" t="s">
        <v>2480</v>
      </c>
      <c r="I248" s="4" t="s">
        <v>2481</v>
      </c>
      <c r="J248" s="4" t="s">
        <v>2482</v>
      </c>
      <c r="K248" s="2" t="s">
        <v>2483</v>
      </c>
      <c r="L248" s="4" t="s">
        <v>2484</v>
      </c>
      <c r="M248" s="4" t="s">
        <v>45</v>
      </c>
      <c r="N248" s="2" t="s">
        <v>2485</v>
      </c>
      <c r="O248" s="4" t="s">
        <v>105</v>
      </c>
      <c r="P248" s="5"/>
      <c r="Q248" s="4" t="s">
        <v>2486</v>
      </c>
      <c r="R248" s="4" t="s">
        <v>62</v>
      </c>
      <c r="S248" s="4" t="s">
        <v>2486</v>
      </c>
      <c r="T248" s="4" t="s">
        <v>2487</v>
      </c>
      <c r="U248" s="2" t="s">
        <v>51</v>
      </c>
      <c r="V248" s="4" t="s">
        <v>37</v>
      </c>
      <c r="W248" s="4"/>
      <c r="X248" s="4"/>
      <c r="Y248" s="4"/>
      <c r="Z248" s="2"/>
      <c r="AA248" s="4"/>
      <c r="AB248" s="2" t="s">
        <v>35</v>
      </c>
      <c r="AC248" s="3">
        <v>45454.695798611108</v>
      </c>
      <c r="AD248" s="2" t="s">
        <v>35</v>
      </c>
      <c r="AE248" s="3">
        <v>45454.695787037039</v>
      </c>
      <c r="AF248" s="8"/>
      <c r="AG248" s="8"/>
      <c r="AH248" s="4"/>
    </row>
    <row r="249" spans="1:34" ht="15.75" customHeight="1" x14ac:dyDescent="0.25">
      <c r="A249" s="4" t="s">
        <v>36</v>
      </c>
      <c r="B249" s="4" t="s">
        <v>64</v>
      </c>
      <c r="C249" s="2" t="s">
        <v>2488</v>
      </c>
      <c r="D249" s="3">
        <v>45457.67696759259</v>
      </c>
      <c r="E249" s="4" t="s">
        <v>37</v>
      </c>
      <c r="F249" s="2" t="s">
        <v>2489</v>
      </c>
      <c r="G249" s="4" t="s">
        <v>2490</v>
      </c>
      <c r="H249" s="4" t="s">
        <v>2491</v>
      </c>
      <c r="I249" s="4" t="s">
        <v>2492</v>
      </c>
      <c r="J249" s="4" t="s">
        <v>2493</v>
      </c>
      <c r="K249" s="2" t="s">
        <v>2494</v>
      </c>
      <c r="L249" s="4" t="s">
        <v>2495</v>
      </c>
      <c r="M249" s="4" t="s">
        <v>45</v>
      </c>
      <c r="N249" s="2"/>
      <c r="O249" s="4" t="s">
        <v>46</v>
      </c>
      <c r="P249" s="5"/>
      <c r="Q249" s="4" t="s">
        <v>2496</v>
      </c>
      <c r="R249" s="4" t="s">
        <v>62</v>
      </c>
      <c r="S249" s="4" t="s">
        <v>2497</v>
      </c>
      <c r="T249" s="4" t="s">
        <v>2498</v>
      </c>
      <c r="U249" s="2" t="s">
        <v>51</v>
      </c>
      <c r="V249" s="4" t="s">
        <v>37</v>
      </c>
      <c r="W249" s="4"/>
      <c r="X249" s="4"/>
      <c r="Y249" s="4"/>
      <c r="Z249" s="2"/>
      <c r="AA249" s="4"/>
      <c r="AB249" s="2" t="s">
        <v>35</v>
      </c>
      <c r="AC249" s="3">
        <v>45457.676990740743</v>
      </c>
      <c r="AD249" s="2" t="s">
        <v>35</v>
      </c>
      <c r="AE249" s="3">
        <v>45457.676979166667</v>
      </c>
      <c r="AF249" s="8"/>
      <c r="AG249" s="8"/>
      <c r="AH249" s="4"/>
    </row>
    <row r="250" spans="1:34" ht="15.75" customHeight="1" x14ac:dyDescent="0.25">
      <c r="A250" s="4" t="s">
        <v>36</v>
      </c>
      <c r="B250" s="4" t="s">
        <v>109</v>
      </c>
      <c r="C250" s="2" t="s">
        <v>2499</v>
      </c>
      <c r="D250" s="3">
        <v>45457.685497685183</v>
      </c>
      <c r="E250" s="4" t="s">
        <v>37</v>
      </c>
      <c r="F250" s="2" t="s">
        <v>2500</v>
      </c>
      <c r="G250" s="4" t="s">
        <v>2501</v>
      </c>
      <c r="H250" s="4" t="s">
        <v>2502</v>
      </c>
      <c r="I250" s="4" t="s">
        <v>2503</v>
      </c>
      <c r="J250" s="4" t="s">
        <v>2504</v>
      </c>
      <c r="K250" s="2" t="s">
        <v>2505</v>
      </c>
      <c r="L250" s="4" t="s">
        <v>2506</v>
      </c>
      <c r="M250" s="4" t="s">
        <v>45</v>
      </c>
      <c r="N250" s="2" t="s">
        <v>2507</v>
      </c>
      <c r="O250" s="4" t="s">
        <v>105</v>
      </c>
      <c r="P250" s="5"/>
      <c r="Q250" s="4" t="s">
        <v>2508</v>
      </c>
      <c r="R250" s="4" t="s">
        <v>62</v>
      </c>
      <c r="S250" s="4" t="s">
        <v>2509</v>
      </c>
      <c r="T250" s="4" t="s">
        <v>2510</v>
      </c>
      <c r="U250" s="2" t="s">
        <v>51</v>
      </c>
      <c r="V250" s="4" t="s">
        <v>37</v>
      </c>
      <c r="W250" s="4"/>
      <c r="X250" s="4"/>
      <c r="Y250" s="4"/>
      <c r="Z250" s="2"/>
      <c r="AA250" s="4"/>
      <c r="AB250" s="2" t="s">
        <v>35</v>
      </c>
      <c r="AC250" s="3">
        <v>45457.68550925926</v>
      </c>
      <c r="AD250" s="2" t="s">
        <v>35</v>
      </c>
      <c r="AE250" s="3">
        <v>45457.685497685183</v>
      </c>
      <c r="AF250" s="8"/>
      <c r="AG250" s="8"/>
      <c r="AH250" s="4"/>
    </row>
    <row r="251" spans="1:34" ht="15.75" customHeight="1" x14ac:dyDescent="0.25">
      <c r="A251" s="4" t="s">
        <v>36</v>
      </c>
      <c r="B251" s="4" t="s">
        <v>306</v>
      </c>
      <c r="C251" s="2" t="s">
        <v>2511</v>
      </c>
      <c r="D251" s="3">
        <v>45457.715925925928</v>
      </c>
      <c r="E251" s="4" t="s">
        <v>37</v>
      </c>
      <c r="F251" s="2" t="s">
        <v>2512</v>
      </c>
      <c r="G251" s="4" t="s">
        <v>2513</v>
      </c>
      <c r="H251" s="4" t="s">
        <v>390</v>
      </c>
      <c r="I251" s="4" t="s">
        <v>2514</v>
      </c>
      <c r="J251" s="4" t="s">
        <v>2515</v>
      </c>
      <c r="K251" s="2"/>
      <c r="L251" s="4"/>
      <c r="M251" s="4" t="s">
        <v>154</v>
      </c>
      <c r="N251" s="2"/>
      <c r="O251" s="4" t="s">
        <v>2516</v>
      </c>
      <c r="P251" s="5"/>
      <c r="Q251" s="4" t="s">
        <v>63</v>
      </c>
      <c r="R251" s="4" t="s">
        <v>62</v>
      </c>
      <c r="S251" s="4" t="s">
        <v>63</v>
      </c>
      <c r="T251" s="4" t="s">
        <v>63</v>
      </c>
      <c r="U251" s="2" t="s">
        <v>51</v>
      </c>
      <c r="V251" s="4" t="s">
        <v>37</v>
      </c>
      <c r="W251" s="4"/>
      <c r="X251" s="4"/>
      <c r="Y251" s="4"/>
      <c r="Z251" s="2"/>
      <c r="AA251" s="4"/>
      <c r="AB251" s="2" t="s">
        <v>35</v>
      </c>
      <c r="AC251" s="3">
        <v>45457.715937499997</v>
      </c>
      <c r="AD251" s="2" t="s">
        <v>35</v>
      </c>
      <c r="AE251" s="3">
        <v>45457.715937499997</v>
      </c>
      <c r="AF251" s="8"/>
      <c r="AG251" s="8"/>
      <c r="AH251" s="4"/>
    </row>
    <row r="252" spans="1:34" ht="15.75" customHeight="1" x14ac:dyDescent="0.25">
      <c r="A252" s="4" t="s">
        <v>36</v>
      </c>
      <c r="B252" s="4" t="s">
        <v>306</v>
      </c>
      <c r="C252" s="2" t="s">
        <v>2517</v>
      </c>
      <c r="D252" s="3">
        <v>45457.717685185184</v>
      </c>
      <c r="E252" s="4" t="s">
        <v>37</v>
      </c>
      <c r="F252" s="2" t="s">
        <v>2512</v>
      </c>
      <c r="G252" s="4" t="s">
        <v>2513</v>
      </c>
      <c r="H252" s="4" t="s">
        <v>390</v>
      </c>
      <c r="I252" s="4" t="s">
        <v>2514</v>
      </c>
      <c r="J252" s="4" t="s">
        <v>2515</v>
      </c>
      <c r="K252" s="2"/>
      <c r="L252" s="4"/>
      <c r="M252" s="4" t="s">
        <v>45</v>
      </c>
      <c r="N252" s="2"/>
      <c r="O252" s="4" t="s">
        <v>2518</v>
      </c>
      <c r="P252" s="5"/>
      <c r="Q252" s="4" t="s">
        <v>63</v>
      </c>
      <c r="R252" s="4" t="s">
        <v>48</v>
      </c>
      <c r="S252" s="4" t="s">
        <v>63</v>
      </c>
      <c r="T252" s="4" t="s">
        <v>63</v>
      </c>
      <c r="U252" s="2" t="s">
        <v>51</v>
      </c>
      <c r="V252" s="4" t="s">
        <v>37</v>
      </c>
      <c r="W252" s="4"/>
      <c r="X252" s="4"/>
      <c r="Y252" s="4"/>
      <c r="Z252" s="2"/>
      <c r="AA252" s="4"/>
      <c r="AB252" s="2" t="s">
        <v>35</v>
      </c>
      <c r="AC252" s="3">
        <v>45457.71770833333</v>
      </c>
      <c r="AD252" s="2" t="s">
        <v>35</v>
      </c>
      <c r="AE252" s="3">
        <v>45457.71769675926</v>
      </c>
      <c r="AF252" s="8"/>
      <c r="AG252" s="8"/>
      <c r="AH252" s="4"/>
    </row>
    <row r="253" spans="1:34" x14ac:dyDescent="0.25">
      <c r="A253" s="36" t="s">
        <v>36</v>
      </c>
      <c r="B253" s="36" t="s">
        <v>64</v>
      </c>
      <c r="C253" s="37" t="s">
        <v>2511</v>
      </c>
      <c r="D253" s="3">
        <v>45459.509120370371</v>
      </c>
      <c r="E253" s="36" t="s">
        <v>37</v>
      </c>
      <c r="F253" s="37" t="s">
        <v>2519</v>
      </c>
      <c r="G253" s="36" t="s">
        <v>1436</v>
      </c>
      <c r="H253" s="36" t="s">
        <v>2520</v>
      </c>
      <c r="I253" s="36" t="s">
        <v>2521</v>
      </c>
      <c r="J253" s="36" t="s">
        <v>2522</v>
      </c>
      <c r="K253" s="37" t="s">
        <v>2523</v>
      </c>
      <c r="L253" s="36" t="s">
        <v>2524</v>
      </c>
      <c r="M253" s="36" t="s">
        <v>45</v>
      </c>
      <c r="N253" s="37"/>
      <c r="O253" s="36" t="s">
        <v>2518</v>
      </c>
      <c r="P253" s="5"/>
      <c r="Q253" s="36" t="s">
        <v>2525</v>
      </c>
      <c r="R253" s="36" t="s">
        <v>62</v>
      </c>
      <c r="S253" s="36" t="s">
        <v>2526</v>
      </c>
      <c r="T253" s="36" t="s">
        <v>2527</v>
      </c>
      <c r="U253" s="37" t="s">
        <v>51</v>
      </c>
      <c r="V253" s="36" t="s">
        <v>37</v>
      </c>
      <c r="W253" s="36"/>
      <c r="X253" s="36"/>
      <c r="Y253" s="36"/>
      <c r="Z253" s="37"/>
      <c r="AA253" s="36"/>
      <c r="AB253" s="37" t="s">
        <v>35</v>
      </c>
      <c r="AC253" s="3">
        <v>45459.509131944447</v>
      </c>
      <c r="AD253" s="37" t="s">
        <v>35</v>
      </c>
      <c r="AE253" s="3">
        <v>45459.509131944447</v>
      </c>
      <c r="AF253" s="8"/>
      <c r="AG253" s="8"/>
      <c r="AH253" s="36"/>
    </row>
    <row r="254" spans="1:34" x14ac:dyDescent="0.25">
      <c r="A254" s="36" t="s">
        <v>36</v>
      </c>
      <c r="B254" s="36" t="s">
        <v>159</v>
      </c>
      <c r="C254" s="37" t="s">
        <v>2517</v>
      </c>
      <c r="D254" s="3">
        <v>45459.653668981482</v>
      </c>
      <c r="E254" s="36" t="s">
        <v>37</v>
      </c>
      <c r="F254" s="37" t="s">
        <v>2528</v>
      </c>
      <c r="G254" s="36" t="s">
        <v>2529</v>
      </c>
      <c r="H254" s="36" t="s">
        <v>2137</v>
      </c>
      <c r="I254" s="36" t="s">
        <v>2530</v>
      </c>
      <c r="J254" s="36" t="s">
        <v>2531</v>
      </c>
      <c r="K254" s="37" t="s">
        <v>2532</v>
      </c>
      <c r="L254" s="36" t="s">
        <v>2533</v>
      </c>
      <c r="M254" s="36" t="s">
        <v>45</v>
      </c>
      <c r="N254" s="37" t="s">
        <v>2534</v>
      </c>
      <c r="O254" s="36" t="s">
        <v>46</v>
      </c>
      <c r="P254" s="5"/>
      <c r="Q254" s="36" t="s">
        <v>2535</v>
      </c>
      <c r="R254" s="36" t="s">
        <v>48</v>
      </c>
      <c r="S254" s="36" t="s">
        <v>2536</v>
      </c>
      <c r="T254" s="36" t="s">
        <v>2537</v>
      </c>
      <c r="U254" s="37" t="s">
        <v>51</v>
      </c>
      <c r="V254" s="36" t="s">
        <v>37</v>
      </c>
      <c r="W254" s="36"/>
      <c r="X254" s="36"/>
      <c r="Y254" s="36"/>
      <c r="Z254" s="37"/>
      <c r="AA254" s="36"/>
      <c r="AB254" s="37" t="s">
        <v>35</v>
      </c>
      <c r="AC254" s="3">
        <v>45459.653692129628</v>
      </c>
      <c r="AD254" s="37" t="s">
        <v>35</v>
      </c>
      <c r="AE254" s="3">
        <v>45459.653680555559</v>
      </c>
      <c r="AF254" s="8"/>
      <c r="AG254" s="8"/>
      <c r="AH254" s="36"/>
    </row>
    <row r="255" spans="1:34" x14ac:dyDescent="0.25">
      <c r="A255" s="36" t="s">
        <v>36</v>
      </c>
      <c r="B255" s="36" t="s">
        <v>64</v>
      </c>
      <c r="C255" s="37" t="s">
        <v>2538</v>
      </c>
      <c r="D255" s="3">
        <v>45460.738032407404</v>
      </c>
      <c r="E255" s="36" t="s">
        <v>37</v>
      </c>
      <c r="F255" s="37" t="s">
        <v>2539</v>
      </c>
      <c r="G255" s="36" t="s">
        <v>2540</v>
      </c>
      <c r="H255" s="36" t="s">
        <v>87</v>
      </c>
      <c r="I255" s="36" t="s">
        <v>2541</v>
      </c>
      <c r="J255" s="36" t="s">
        <v>2542</v>
      </c>
      <c r="K255" s="37" t="s">
        <v>2543</v>
      </c>
      <c r="L255" s="36" t="s">
        <v>2544</v>
      </c>
      <c r="M255" s="36" t="s">
        <v>45</v>
      </c>
      <c r="N255" s="37"/>
      <c r="O255" s="36" t="s">
        <v>2518</v>
      </c>
      <c r="P255" s="5"/>
      <c r="Q255" s="36" t="s">
        <v>2545</v>
      </c>
      <c r="R255" s="36" t="s">
        <v>48</v>
      </c>
      <c r="S255" s="36" t="s">
        <v>2546</v>
      </c>
      <c r="T255" s="36" t="s">
        <v>2547</v>
      </c>
      <c r="U255" s="37" t="s">
        <v>51</v>
      </c>
      <c r="V255" s="36" t="s">
        <v>37</v>
      </c>
      <c r="W255" s="36"/>
      <c r="X255" s="36"/>
      <c r="Y255" s="36"/>
      <c r="Z255" s="37"/>
      <c r="AA255" s="36"/>
      <c r="AB255" s="37" t="s">
        <v>35</v>
      </c>
      <c r="AC255" s="3">
        <v>45460.738055555557</v>
      </c>
      <c r="AD255" s="37" t="s">
        <v>35</v>
      </c>
      <c r="AE255" s="3">
        <v>45460.738043981481</v>
      </c>
      <c r="AF255" s="8"/>
      <c r="AG255" s="8"/>
      <c r="AH255" s="36"/>
    </row>
  </sheetData>
  <printOptions gridLines="1" gridLinesSet="0"/>
  <pageMargins left="0.75" right="0.75" top="1" bottom="1" header="0.5" footer="0.5"/>
  <pageSetup paperSize="9" fitToWidth="0"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Y253"/>
  <sheetViews>
    <sheetView zoomScaleNormal="100" workbookViewId="0">
      <pane ySplit="1" topLeftCell="A232" activePane="bottomLeft" state="frozen"/>
      <selection pane="bottomLeft" activeCell="N247" sqref="N247"/>
    </sheetView>
  </sheetViews>
  <sheetFormatPr baseColWidth="10" defaultRowHeight="13.2" x14ac:dyDescent="0.25"/>
  <cols>
    <col min="1" max="1" width="4.109375" bestFit="1" customWidth="1"/>
    <col min="2" max="2" width="16.88671875" bestFit="1" customWidth="1"/>
    <col min="3" max="3" width="10" customWidth="1"/>
    <col min="4" max="4" width="17" style="10" bestFit="1" customWidth="1"/>
    <col min="5" max="5" width="18.88671875" bestFit="1" customWidth="1"/>
    <col min="6" max="6" width="10.6640625" bestFit="1" customWidth="1"/>
    <col min="7" max="7" width="31.33203125" bestFit="1" customWidth="1"/>
    <col min="8" max="8" width="6.6640625" bestFit="1" customWidth="1"/>
    <col min="9" max="9" width="45.44140625" customWidth="1"/>
    <col min="10" max="10" width="6.6640625" bestFit="1" customWidth="1"/>
    <col min="11" max="11" width="31.33203125" customWidth="1"/>
    <col min="12" max="12" width="42.5546875" customWidth="1"/>
    <col min="13" max="13" width="10.33203125" style="12" customWidth="1"/>
    <col min="14" max="14" width="59.88671875" customWidth="1"/>
    <col min="15" max="255" width="8.88671875" customWidth="1"/>
  </cols>
  <sheetData>
    <row r="1" spans="1:15" ht="25.05" customHeight="1" x14ac:dyDescent="0.25">
      <c r="A1" s="13" t="s">
        <v>33</v>
      </c>
      <c r="B1" s="13" t="s">
        <v>0</v>
      </c>
      <c r="C1" s="13" t="s">
        <v>1</v>
      </c>
      <c r="D1" s="14" t="s">
        <v>2</v>
      </c>
      <c r="E1" s="13" t="s">
        <v>4</v>
      </c>
      <c r="F1" s="13" t="s">
        <v>11</v>
      </c>
      <c r="G1" s="13" t="s">
        <v>13</v>
      </c>
      <c r="H1" s="13" t="s">
        <v>14</v>
      </c>
      <c r="I1" s="13" t="s">
        <v>15</v>
      </c>
      <c r="J1" s="13" t="s">
        <v>16</v>
      </c>
      <c r="K1" s="13" t="s">
        <v>17</v>
      </c>
      <c r="L1" s="13" t="s">
        <v>18</v>
      </c>
      <c r="M1" s="15" t="s">
        <v>30</v>
      </c>
      <c r="N1" s="13" t="s">
        <v>32</v>
      </c>
      <c r="O1" s="13" t="s">
        <v>2024</v>
      </c>
    </row>
    <row r="2" spans="1:15" x14ac:dyDescent="0.25">
      <c r="A2" s="36" t="s">
        <v>36</v>
      </c>
      <c r="B2" s="36" t="s">
        <v>53</v>
      </c>
      <c r="C2" s="37" t="s">
        <v>34</v>
      </c>
      <c r="D2" s="3">
        <v>44751.715682870374</v>
      </c>
      <c r="E2" s="37" t="s">
        <v>38</v>
      </c>
      <c r="F2" s="36" t="s">
        <v>45</v>
      </c>
      <c r="G2" s="36" t="s">
        <v>46</v>
      </c>
      <c r="H2" s="5"/>
      <c r="I2" s="36" t="s">
        <v>47</v>
      </c>
      <c r="J2" s="36" t="s">
        <v>48</v>
      </c>
      <c r="K2" s="36" t="s">
        <v>49</v>
      </c>
      <c r="L2" s="36" t="s">
        <v>50</v>
      </c>
      <c r="M2" s="11">
        <v>44754.729675925926</v>
      </c>
      <c r="N2" s="36" t="s">
        <v>52</v>
      </c>
      <c r="O2" s="9">
        <f t="shared" ref="O2:O65" si="0">$M2-$D2</f>
        <v>3.0139930555524188</v>
      </c>
    </row>
    <row r="3" spans="1:15" s="19" customFormat="1" x14ac:dyDescent="0.25">
      <c r="A3" s="49" t="s">
        <v>36</v>
      </c>
      <c r="B3" s="49" t="s">
        <v>64</v>
      </c>
      <c r="C3" s="50" t="s">
        <v>54</v>
      </c>
      <c r="D3" s="16">
        <v>44754.446342592593</v>
      </c>
      <c r="E3" s="50" t="s">
        <v>55</v>
      </c>
      <c r="F3" s="49" t="s">
        <v>45</v>
      </c>
      <c r="G3" s="49" t="s">
        <v>60</v>
      </c>
      <c r="H3" s="17"/>
      <c r="I3" s="49" t="s">
        <v>61</v>
      </c>
      <c r="J3" s="49" t="s">
        <v>62</v>
      </c>
      <c r="K3" s="49" t="s">
        <v>61</v>
      </c>
      <c r="L3" s="49" t="s">
        <v>61</v>
      </c>
      <c r="M3" s="18">
        <v>44754.446342592593</v>
      </c>
      <c r="N3" s="49" t="s">
        <v>63</v>
      </c>
      <c r="O3" s="9">
        <f t="shared" si="0"/>
        <v>0</v>
      </c>
    </row>
    <row r="4" spans="1:15" s="19" customFormat="1" x14ac:dyDescent="0.25">
      <c r="A4" s="49" t="s">
        <v>36</v>
      </c>
      <c r="B4" s="49" t="s">
        <v>64</v>
      </c>
      <c r="C4" s="50" t="s">
        <v>65</v>
      </c>
      <c r="D4" s="16">
        <v>44754.447129629632</v>
      </c>
      <c r="E4" s="50" t="s">
        <v>55</v>
      </c>
      <c r="F4" s="49" t="s">
        <v>45</v>
      </c>
      <c r="G4" s="49" t="s">
        <v>46</v>
      </c>
      <c r="H4" s="17"/>
      <c r="I4" s="49" t="s">
        <v>66</v>
      </c>
      <c r="J4" s="49" t="s">
        <v>48</v>
      </c>
      <c r="K4" s="49" t="s">
        <v>66</v>
      </c>
      <c r="L4" s="49" t="s">
        <v>66</v>
      </c>
      <c r="M4" s="18">
        <v>44754.446342592593</v>
      </c>
      <c r="N4" s="49" t="s">
        <v>63</v>
      </c>
      <c r="O4" s="9">
        <f t="shared" si="0"/>
        <v>-7.8703703911742195E-4</v>
      </c>
    </row>
    <row r="5" spans="1:15" x14ac:dyDescent="0.25">
      <c r="A5" s="49" t="s">
        <v>36</v>
      </c>
      <c r="B5" s="49" t="s">
        <v>64</v>
      </c>
      <c r="C5" s="50" t="s">
        <v>67</v>
      </c>
      <c r="D5" s="16">
        <v>44754.447650462964</v>
      </c>
      <c r="E5" s="50" t="s">
        <v>68</v>
      </c>
      <c r="F5" s="49" t="s">
        <v>45</v>
      </c>
      <c r="G5" s="49" t="s">
        <v>70</v>
      </c>
      <c r="H5" s="17"/>
      <c r="I5" s="49" t="s">
        <v>71</v>
      </c>
      <c r="J5" s="49" t="s">
        <v>62</v>
      </c>
      <c r="K5" s="49" t="s">
        <v>71</v>
      </c>
      <c r="L5" s="49" t="s">
        <v>71</v>
      </c>
      <c r="M5" s="18">
        <v>44754.446342592593</v>
      </c>
      <c r="N5" s="49" t="s">
        <v>63</v>
      </c>
      <c r="O5" s="9">
        <f t="shared" si="0"/>
        <v>-1.3078703705104999E-3</v>
      </c>
    </row>
    <row r="6" spans="1:15" x14ac:dyDescent="0.25">
      <c r="A6" s="36" t="s">
        <v>36</v>
      </c>
      <c r="B6" s="36" t="s">
        <v>83</v>
      </c>
      <c r="C6" s="37" t="s">
        <v>72</v>
      </c>
      <c r="D6" s="3">
        <v>44755.035960648151</v>
      </c>
      <c r="E6" s="37" t="s">
        <v>73</v>
      </c>
      <c r="F6" s="36" t="s">
        <v>45</v>
      </c>
      <c r="G6" s="36" t="s">
        <v>46</v>
      </c>
      <c r="H6" s="5"/>
      <c r="I6" s="36" t="s">
        <v>80</v>
      </c>
      <c r="J6" s="36" t="s">
        <v>62</v>
      </c>
      <c r="K6" s="36" t="s">
        <v>81</v>
      </c>
      <c r="L6" s="36"/>
      <c r="M6" s="11">
        <v>44758.398425925923</v>
      </c>
      <c r="N6" s="36" t="s">
        <v>82</v>
      </c>
      <c r="O6" s="9">
        <f t="shared" si="0"/>
        <v>3.3624652777725714</v>
      </c>
    </row>
    <row r="7" spans="1:15" x14ac:dyDescent="0.25">
      <c r="A7" s="36" t="s">
        <v>36</v>
      </c>
      <c r="B7" s="36" t="s">
        <v>64</v>
      </c>
      <c r="C7" s="37" t="s">
        <v>84</v>
      </c>
      <c r="D7" s="3">
        <v>44763.510810185187</v>
      </c>
      <c r="E7" s="37" t="s">
        <v>85</v>
      </c>
      <c r="F7" s="36" t="s">
        <v>45</v>
      </c>
      <c r="G7" s="36" t="s">
        <v>46</v>
      </c>
      <c r="H7" s="5"/>
      <c r="I7" s="36" t="s">
        <v>93</v>
      </c>
      <c r="J7" s="36" t="s">
        <v>62</v>
      </c>
      <c r="K7" s="36" t="s">
        <v>94</v>
      </c>
      <c r="L7" s="36" t="s">
        <v>95</v>
      </c>
      <c r="M7" s="11">
        <v>44767.451898148145</v>
      </c>
      <c r="N7" s="36" t="s">
        <v>96</v>
      </c>
      <c r="O7" s="9">
        <f t="shared" si="0"/>
        <v>3.9410879629576812</v>
      </c>
    </row>
    <row r="8" spans="1:15" x14ac:dyDescent="0.25">
      <c r="A8" s="36" t="s">
        <v>36</v>
      </c>
      <c r="B8" s="36" t="s">
        <v>109</v>
      </c>
      <c r="C8" s="37" t="s">
        <v>97</v>
      </c>
      <c r="D8" s="3">
        <v>44763.533263888887</v>
      </c>
      <c r="E8" s="37" t="s">
        <v>98</v>
      </c>
      <c r="F8" s="36" t="s">
        <v>45</v>
      </c>
      <c r="G8" s="36" t="s">
        <v>105</v>
      </c>
      <c r="H8" s="5"/>
      <c r="I8" s="36" t="s">
        <v>106</v>
      </c>
      <c r="J8" s="36" t="s">
        <v>62</v>
      </c>
      <c r="K8" s="36" t="s">
        <v>106</v>
      </c>
      <c r="L8" s="36" t="s">
        <v>107</v>
      </c>
      <c r="M8" s="11">
        <v>44767.451203703706</v>
      </c>
      <c r="N8" s="36" t="s">
        <v>108</v>
      </c>
      <c r="O8" s="9">
        <f t="shared" si="0"/>
        <v>3.9179398148189648</v>
      </c>
    </row>
    <row r="9" spans="1:15" x14ac:dyDescent="0.25">
      <c r="A9" s="36" t="s">
        <v>36</v>
      </c>
      <c r="B9" s="36" t="s">
        <v>109</v>
      </c>
      <c r="C9" s="37" t="s">
        <v>110</v>
      </c>
      <c r="D9" s="3">
        <v>44767.905648148146</v>
      </c>
      <c r="E9" s="37" t="s">
        <v>111</v>
      </c>
      <c r="F9" s="36" t="s">
        <v>45</v>
      </c>
      <c r="G9" s="36" t="s">
        <v>105</v>
      </c>
      <c r="H9" s="5"/>
      <c r="I9" s="36" t="s">
        <v>118</v>
      </c>
      <c r="J9" s="36" t="s">
        <v>62</v>
      </c>
      <c r="K9" s="36" t="s">
        <v>119</v>
      </c>
      <c r="L9" s="36" t="s">
        <v>120</v>
      </c>
      <c r="M9" s="11">
        <v>44774.422731481478</v>
      </c>
      <c r="N9" s="36" t="s">
        <v>121</v>
      </c>
      <c r="O9" s="9">
        <f t="shared" si="0"/>
        <v>6.5170833333322662</v>
      </c>
    </row>
    <row r="10" spans="1:15" x14ac:dyDescent="0.25">
      <c r="A10" s="36" t="s">
        <v>36</v>
      </c>
      <c r="B10" s="36" t="s">
        <v>64</v>
      </c>
      <c r="C10" s="37" t="s">
        <v>122</v>
      </c>
      <c r="D10" s="3">
        <v>44768.575150462966</v>
      </c>
      <c r="E10" s="37" t="s">
        <v>123</v>
      </c>
      <c r="F10" s="36" t="s">
        <v>45</v>
      </c>
      <c r="G10" s="36" t="s">
        <v>105</v>
      </c>
      <c r="H10" s="5"/>
      <c r="I10" s="36" t="s">
        <v>130</v>
      </c>
      <c r="J10" s="36" t="s">
        <v>48</v>
      </c>
      <c r="K10" s="36" t="s">
        <v>131</v>
      </c>
      <c r="L10" s="36" t="s">
        <v>132</v>
      </c>
      <c r="M10" s="11">
        <v>44774.580370370371</v>
      </c>
      <c r="N10" s="36" t="s">
        <v>133</v>
      </c>
      <c r="O10" s="9">
        <f t="shared" si="0"/>
        <v>6.0052199074052623</v>
      </c>
    </row>
    <row r="11" spans="1:15" x14ac:dyDescent="0.25">
      <c r="A11" s="36" t="s">
        <v>36</v>
      </c>
      <c r="B11" s="36" t="s">
        <v>64</v>
      </c>
      <c r="C11" s="37" t="s">
        <v>134</v>
      </c>
      <c r="D11" s="3">
        <v>44775.697592592594</v>
      </c>
      <c r="E11" s="37" t="s">
        <v>135</v>
      </c>
      <c r="F11" s="36" t="s">
        <v>45</v>
      </c>
      <c r="G11" s="36" t="s">
        <v>105</v>
      </c>
      <c r="H11" s="5"/>
      <c r="I11" s="36" t="s">
        <v>143</v>
      </c>
      <c r="J11" s="36" t="s">
        <v>62</v>
      </c>
      <c r="K11" s="36" t="s">
        <v>143</v>
      </c>
      <c r="L11" s="36" t="s">
        <v>144</v>
      </c>
      <c r="M11" s="11">
        <v>44790.455370370371</v>
      </c>
      <c r="N11" s="36" t="s">
        <v>145</v>
      </c>
      <c r="O11" s="9">
        <f t="shared" si="0"/>
        <v>14.757777777776937</v>
      </c>
    </row>
    <row r="12" spans="1:15" x14ac:dyDescent="0.25">
      <c r="A12" s="36" t="s">
        <v>36</v>
      </c>
      <c r="B12" s="36" t="s">
        <v>159</v>
      </c>
      <c r="C12" s="37" t="s">
        <v>146</v>
      </c>
      <c r="D12" s="3">
        <v>44780.539444444446</v>
      </c>
      <c r="E12" s="37" t="s">
        <v>147</v>
      </c>
      <c r="F12" s="36" t="s">
        <v>154</v>
      </c>
      <c r="G12" s="36" t="s">
        <v>105</v>
      </c>
      <c r="H12" s="5"/>
      <c r="I12" s="36" t="s">
        <v>155</v>
      </c>
      <c r="J12" s="36" t="s">
        <v>62</v>
      </c>
      <c r="K12" s="36" t="s">
        <v>156</v>
      </c>
      <c r="L12" s="36" t="s">
        <v>157</v>
      </c>
      <c r="M12" s="11">
        <v>44790.468564814815</v>
      </c>
      <c r="N12" s="36" t="s">
        <v>158</v>
      </c>
      <c r="O12" s="9">
        <f t="shared" si="0"/>
        <v>9.9291203703687643</v>
      </c>
    </row>
    <row r="13" spans="1:15" x14ac:dyDescent="0.25">
      <c r="A13" s="36" t="s">
        <v>36</v>
      </c>
      <c r="B13" s="36" t="s">
        <v>64</v>
      </c>
      <c r="C13" s="37" t="s">
        <v>160</v>
      </c>
      <c r="D13" s="3">
        <v>44829.651180555556</v>
      </c>
      <c r="E13" s="37" t="s">
        <v>161</v>
      </c>
      <c r="F13" s="36" t="s">
        <v>45</v>
      </c>
      <c r="G13" s="36" t="s">
        <v>46</v>
      </c>
      <c r="H13" s="5"/>
      <c r="I13" s="36" t="s">
        <v>168</v>
      </c>
      <c r="J13" s="36" t="s">
        <v>48</v>
      </c>
      <c r="K13" s="36" t="s">
        <v>169</v>
      </c>
      <c r="L13" s="36" t="s">
        <v>170</v>
      </c>
      <c r="M13" s="11">
        <v>44844.549305555556</v>
      </c>
      <c r="N13" s="36" t="s">
        <v>171</v>
      </c>
      <c r="O13" s="9">
        <f t="shared" si="0"/>
        <v>14.898124999999709</v>
      </c>
    </row>
    <row r="14" spans="1:15" x14ac:dyDescent="0.25">
      <c r="A14" s="36" t="s">
        <v>36</v>
      </c>
      <c r="B14" s="36" t="s">
        <v>64</v>
      </c>
      <c r="C14" s="37" t="s">
        <v>172</v>
      </c>
      <c r="D14" s="3">
        <v>44831.024930555555</v>
      </c>
      <c r="E14" s="37" t="s">
        <v>173</v>
      </c>
      <c r="F14" s="36" t="s">
        <v>45</v>
      </c>
      <c r="G14" s="36" t="s">
        <v>105</v>
      </c>
      <c r="H14" s="5"/>
      <c r="I14" s="36" t="s">
        <v>180</v>
      </c>
      <c r="J14" s="36" t="s">
        <v>62</v>
      </c>
      <c r="K14" s="36" t="s">
        <v>180</v>
      </c>
      <c r="L14" s="36" t="s">
        <v>181</v>
      </c>
      <c r="M14" s="11">
        <v>44844.552083333336</v>
      </c>
      <c r="N14" s="36" t="s">
        <v>182</v>
      </c>
      <c r="O14" s="9">
        <f t="shared" si="0"/>
        <v>13.527152777780429</v>
      </c>
    </row>
    <row r="15" spans="1:15" s="19" customFormat="1" x14ac:dyDescent="0.25">
      <c r="A15" s="49" t="s">
        <v>36</v>
      </c>
      <c r="B15" s="49" t="s">
        <v>64</v>
      </c>
      <c r="C15" s="50" t="s">
        <v>183</v>
      </c>
      <c r="D15" s="16">
        <v>44833.511770833335</v>
      </c>
      <c r="E15" s="50" t="s">
        <v>184</v>
      </c>
      <c r="F15" s="49" t="s">
        <v>45</v>
      </c>
      <c r="G15" s="49" t="s">
        <v>46</v>
      </c>
      <c r="H15" s="17"/>
      <c r="I15" s="49" t="s">
        <v>191</v>
      </c>
      <c r="J15" s="49" t="s">
        <v>48</v>
      </c>
      <c r="K15" s="49" t="s">
        <v>192</v>
      </c>
      <c r="L15" s="49" t="s">
        <v>193</v>
      </c>
      <c r="M15" s="18">
        <v>44844.554861111108</v>
      </c>
      <c r="N15" s="49" t="s">
        <v>194</v>
      </c>
      <c r="O15" s="9">
        <f t="shared" si="0"/>
        <v>11.043090277773445</v>
      </c>
    </row>
    <row r="16" spans="1:15" s="19" customFormat="1" x14ac:dyDescent="0.25">
      <c r="A16" s="49" t="s">
        <v>36</v>
      </c>
      <c r="B16" s="49" t="s">
        <v>64</v>
      </c>
      <c r="C16" s="50" t="s">
        <v>195</v>
      </c>
      <c r="D16" s="16">
        <v>44833.511782407404</v>
      </c>
      <c r="E16" s="50" t="s">
        <v>184</v>
      </c>
      <c r="F16" s="49" t="s">
        <v>45</v>
      </c>
      <c r="G16" s="49" t="s">
        <v>46</v>
      </c>
      <c r="H16" s="17"/>
      <c r="I16" s="49" t="s">
        <v>191</v>
      </c>
      <c r="J16" s="49" t="s">
        <v>48</v>
      </c>
      <c r="K16" s="49" t="s">
        <v>192</v>
      </c>
      <c r="L16" s="49" t="s">
        <v>193</v>
      </c>
      <c r="M16" s="18">
        <v>44844.554861111108</v>
      </c>
      <c r="N16" s="49" t="s">
        <v>194</v>
      </c>
      <c r="O16" s="9">
        <f t="shared" si="0"/>
        <v>11.043078703703941</v>
      </c>
    </row>
    <row r="17" spans="1:15" s="19" customFormat="1" x14ac:dyDescent="0.25">
      <c r="A17" s="49" t="s">
        <v>36</v>
      </c>
      <c r="B17" s="49" t="s">
        <v>64</v>
      </c>
      <c r="C17" s="50" t="s">
        <v>196</v>
      </c>
      <c r="D17" s="16">
        <v>44833.511805555558</v>
      </c>
      <c r="E17" s="50" t="s">
        <v>184</v>
      </c>
      <c r="F17" s="49" t="s">
        <v>45</v>
      </c>
      <c r="G17" s="49" t="s">
        <v>46</v>
      </c>
      <c r="H17" s="17"/>
      <c r="I17" s="49" t="s">
        <v>191</v>
      </c>
      <c r="J17" s="49" t="s">
        <v>48</v>
      </c>
      <c r="K17" s="49" t="s">
        <v>192</v>
      </c>
      <c r="L17" s="49" t="s">
        <v>193</v>
      </c>
      <c r="M17" s="18">
        <v>44844.554861111108</v>
      </c>
      <c r="N17" s="49" t="s">
        <v>194</v>
      </c>
      <c r="O17" s="9">
        <f t="shared" si="0"/>
        <v>11.043055555550382</v>
      </c>
    </row>
    <row r="18" spans="1:15" s="19" customFormat="1" x14ac:dyDescent="0.25">
      <c r="A18" s="49" t="s">
        <v>36</v>
      </c>
      <c r="B18" s="49" t="s">
        <v>64</v>
      </c>
      <c r="C18" s="50" t="s">
        <v>197</v>
      </c>
      <c r="D18" s="16">
        <v>44833.511817129627</v>
      </c>
      <c r="E18" s="50" t="s">
        <v>184</v>
      </c>
      <c r="F18" s="49" t="s">
        <v>45</v>
      </c>
      <c r="G18" s="49" t="s">
        <v>46</v>
      </c>
      <c r="H18" s="17"/>
      <c r="I18" s="49" t="s">
        <v>191</v>
      </c>
      <c r="J18" s="49" t="s">
        <v>48</v>
      </c>
      <c r="K18" s="49" t="s">
        <v>192</v>
      </c>
      <c r="L18" s="49" t="s">
        <v>193</v>
      </c>
      <c r="M18" s="18">
        <v>44844.554861111108</v>
      </c>
      <c r="N18" s="49" t="s">
        <v>194</v>
      </c>
      <c r="O18" s="9">
        <f t="shared" si="0"/>
        <v>11.043043981480878</v>
      </c>
    </row>
    <row r="19" spans="1:15" s="19" customFormat="1" x14ac:dyDescent="0.25">
      <c r="A19" s="49" t="s">
        <v>36</v>
      </c>
      <c r="B19" s="49" t="s">
        <v>64</v>
      </c>
      <c r="C19" s="50" t="s">
        <v>198</v>
      </c>
      <c r="D19" s="16">
        <v>44833.511828703704</v>
      </c>
      <c r="E19" s="50" t="s">
        <v>184</v>
      </c>
      <c r="F19" s="49" t="s">
        <v>45</v>
      </c>
      <c r="G19" s="49" t="s">
        <v>46</v>
      </c>
      <c r="H19" s="17"/>
      <c r="I19" s="49" t="s">
        <v>191</v>
      </c>
      <c r="J19" s="49" t="s">
        <v>48</v>
      </c>
      <c r="K19" s="49" t="s">
        <v>192</v>
      </c>
      <c r="L19" s="49" t="s">
        <v>193</v>
      </c>
      <c r="M19" s="18">
        <v>44844.554861111108</v>
      </c>
      <c r="N19" s="49" t="s">
        <v>194</v>
      </c>
      <c r="O19" s="9">
        <f t="shared" si="0"/>
        <v>11.043032407404098</v>
      </c>
    </row>
    <row r="20" spans="1:15" s="19" customFormat="1" x14ac:dyDescent="0.25">
      <c r="A20" s="49" t="s">
        <v>36</v>
      </c>
      <c r="B20" s="49" t="s">
        <v>64</v>
      </c>
      <c r="C20" s="50" t="s">
        <v>199</v>
      </c>
      <c r="D20" s="16">
        <v>44833.511840277781</v>
      </c>
      <c r="E20" s="50" t="s">
        <v>184</v>
      </c>
      <c r="F20" s="49" t="s">
        <v>45</v>
      </c>
      <c r="G20" s="49" t="s">
        <v>46</v>
      </c>
      <c r="H20" s="17"/>
      <c r="I20" s="49" t="s">
        <v>191</v>
      </c>
      <c r="J20" s="49" t="s">
        <v>48</v>
      </c>
      <c r="K20" s="49" t="s">
        <v>192</v>
      </c>
      <c r="L20" s="49" t="s">
        <v>193</v>
      </c>
      <c r="M20" s="18">
        <v>44844.554861111108</v>
      </c>
      <c r="N20" s="49" t="s">
        <v>194</v>
      </c>
      <c r="O20" s="9">
        <f t="shared" si="0"/>
        <v>11.043020833327319</v>
      </c>
    </row>
    <row r="21" spans="1:15" s="19" customFormat="1" x14ac:dyDescent="0.25">
      <c r="A21" s="49" t="s">
        <v>36</v>
      </c>
      <c r="B21" s="49" t="s">
        <v>64</v>
      </c>
      <c r="C21" s="50" t="s">
        <v>200</v>
      </c>
      <c r="D21" s="16">
        <v>44833.51185185185</v>
      </c>
      <c r="E21" s="50" t="s">
        <v>184</v>
      </c>
      <c r="F21" s="49" t="s">
        <v>45</v>
      </c>
      <c r="G21" s="49" t="s">
        <v>46</v>
      </c>
      <c r="H21" s="17"/>
      <c r="I21" s="49" t="s">
        <v>191</v>
      </c>
      <c r="J21" s="49" t="s">
        <v>48</v>
      </c>
      <c r="K21" s="49" t="s">
        <v>192</v>
      </c>
      <c r="L21" s="49" t="s">
        <v>193</v>
      </c>
      <c r="M21" s="18">
        <v>44844.554861111108</v>
      </c>
      <c r="N21" s="49" t="s">
        <v>194</v>
      </c>
      <c r="O21" s="9">
        <f t="shared" si="0"/>
        <v>11.043009259257815</v>
      </c>
    </row>
    <row r="22" spans="1:15" s="19" customFormat="1" x14ac:dyDescent="0.25">
      <c r="A22" s="49" t="s">
        <v>36</v>
      </c>
      <c r="B22" s="49" t="s">
        <v>64</v>
      </c>
      <c r="C22" s="50" t="s">
        <v>201</v>
      </c>
      <c r="D22" s="16">
        <v>44833.511863425927</v>
      </c>
      <c r="E22" s="50" t="s">
        <v>184</v>
      </c>
      <c r="F22" s="49" t="s">
        <v>45</v>
      </c>
      <c r="G22" s="49" t="s">
        <v>46</v>
      </c>
      <c r="H22" s="17"/>
      <c r="I22" s="49" t="s">
        <v>191</v>
      </c>
      <c r="J22" s="49" t="s">
        <v>48</v>
      </c>
      <c r="K22" s="49" t="s">
        <v>192</v>
      </c>
      <c r="L22" s="49" t="s">
        <v>193</v>
      </c>
      <c r="M22" s="18">
        <v>44844.554861111108</v>
      </c>
      <c r="N22" s="49" t="s">
        <v>194</v>
      </c>
      <c r="O22" s="9">
        <f t="shared" si="0"/>
        <v>11.042997685181035</v>
      </c>
    </row>
    <row r="23" spans="1:15" x14ac:dyDescent="0.25">
      <c r="A23" s="36" t="s">
        <v>36</v>
      </c>
      <c r="B23" s="36" t="s">
        <v>64</v>
      </c>
      <c r="C23" s="37" t="s">
        <v>202</v>
      </c>
      <c r="D23" s="3">
        <v>44841.727870370371</v>
      </c>
      <c r="E23" s="37" t="s">
        <v>203</v>
      </c>
      <c r="F23" s="36" t="s">
        <v>45</v>
      </c>
      <c r="G23" s="36" t="s">
        <v>211</v>
      </c>
      <c r="H23" s="5">
        <v>580</v>
      </c>
      <c r="I23" s="36" t="s">
        <v>212</v>
      </c>
      <c r="J23" s="36" t="s">
        <v>62</v>
      </c>
      <c r="K23" s="36" t="s">
        <v>213</v>
      </c>
      <c r="L23" s="36" t="s">
        <v>214</v>
      </c>
      <c r="M23" s="11">
        <v>44856.425000000003</v>
      </c>
      <c r="N23" s="36" t="s">
        <v>215</v>
      </c>
      <c r="O23" s="9">
        <f t="shared" si="0"/>
        <v>14.6971296296324</v>
      </c>
    </row>
    <row r="24" spans="1:15" x14ac:dyDescent="0.25">
      <c r="A24" s="36" t="s">
        <v>36</v>
      </c>
      <c r="B24" s="36" t="s">
        <v>64</v>
      </c>
      <c r="C24" s="37" t="s">
        <v>216</v>
      </c>
      <c r="D24" s="3">
        <v>44856.632592592592</v>
      </c>
      <c r="E24" s="37" t="s">
        <v>217</v>
      </c>
      <c r="F24" s="36" t="s">
        <v>154</v>
      </c>
      <c r="G24" s="36" t="s">
        <v>105</v>
      </c>
      <c r="H24" s="5"/>
      <c r="I24" s="36" t="s">
        <v>224</v>
      </c>
      <c r="J24" s="36" t="s">
        <v>62</v>
      </c>
      <c r="K24" s="36" t="s">
        <v>225</v>
      </c>
      <c r="L24" s="36" t="s">
        <v>226</v>
      </c>
      <c r="M24" s="11">
        <v>44873.470833333333</v>
      </c>
      <c r="N24" s="36" t="s">
        <v>227</v>
      </c>
      <c r="O24" s="9">
        <f t="shared" si="0"/>
        <v>16.83824074074073</v>
      </c>
    </row>
    <row r="25" spans="1:15" x14ac:dyDescent="0.25">
      <c r="A25" s="36" t="s">
        <v>36</v>
      </c>
      <c r="B25" s="36" t="s">
        <v>64</v>
      </c>
      <c r="C25" s="37" t="s">
        <v>228</v>
      </c>
      <c r="D25" s="3">
        <v>44860.619467592594</v>
      </c>
      <c r="E25" s="37" t="s">
        <v>229</v>
      </c>
      <c r="F25" s="36" t="s">
        <v>45</v>
      </c>
      <c r="G25" s="36" t="s">
        <v>60</v>
      </c>
      <c r="H25" s="5"/>
      <c r="I25" s="36" t="s">
        <v>236</v>
      </c>
      <c r="J25" s="36" t="s">
        <v>62</v>
      </c>
      <c r="K25" s="36" t="s">
        <v>237</v>
      </c>
      <c r="L25" s="36" t="s">
        <v>238</v>
      </c>
      <c r="M25" s="11">
        <v>44875</v>
      </c>
      <c r="N25" s="36" t="s">
        <v>239</v>
      </c>
      <c r="O25" s="9">
        <f t="shared" si="0"/>
        <v>14.380532407405553</v>
      </c>
    </row>
    <row r="26" spans="1:15" s="19" customFormat="1" x14ac:dyDescent="0.25">
      <c r="A26" s="49" t="s">
        <v>36</v>
      </c>
      <c r="B26" s="49" t="s">
        <v>64</v>
      </c>
      <c r="C26" s="50" t="s">
        <v>240</v>
      </c>
      <c r="D26" s="16">
        <v>44865.595381944448</v>
      </c>
      <c r="E26" s="50" t="s">
        <v>241</v>
      </c>
      <c r="F26" s="49" t="s">
        <v>45</v>
      </c>
      <c r="G26" s="49" t="s">
        <v>46</v>
      </c>
      <c r="H26" s="17"/>
      <c r="I26" s="49" t="s">
        <v>248</v>
      </c>
      <c r="J26" s="49" t="s">
        <v>48</v>
      </c>
      <c r="K26" s="49" t="s">
        <v>249</v>
      </c>
      <c r="L26" s="49" t="s">
        <v>250</v>
      </c>
      <c r="M26" s="18">
        <v>44873.468055555553</v>
      </c>
      <c r="N26" s="49" t="s">
        <v>251</v>
      </c>
      <c r="O26" s="9">
        <f t="shared" si="0"/>
        <v>7.8726736111057107</v>
      </c>
    </row>
    <row r="27" spans="1:15" s="19" customFormat="1" x14ac:dyDescent="0.25">
      <c r="A27" s="49" t="s">
        <v>36</v>
      </c>
      <c r="B27" s="49" t="s">
        <v>64</v>
      </c>
      <c r="C27" s="50" t="s">
        <v>252</v>
      </c>
      <c r="D27" s="16">
        <v>44865.595416666663</v>
      </c>
      <c r="E27" s="50" t="s">
        <v>241</v>
      </c>
      <c r="F27" s="49" t="s">
        <v>45</v>
      </c>
      <c r="G27" s="49" t="s">
        <v>46</v>
      </c>
      <c r="H27" s="17"/>
      <c r="I27" s="49" t="s">
        <v>248</v>
      </c>
      <c r="J27" s="49" t="s">
        <v>48</v>
      </c>
      <c r="K27" s="49" t="s">
        <v>249</v>
      </c>
      <c r="L27" s="49" t="s">
        <v>250</v>
      </c>
      <c r="M27" s="18">
        <v>44873.468055555553</v>
      </c>
      <c r="N27" s="49" t="s">
        <v>251</v>
      </c>
      <c r="O27" s="9">
        <f t="shared" si="0"/>
        <v>7.8726388888899237</v>
      </c>
    </row>
    <row r="28" spans="1:15" x14ac:dyDescent="0.25">
      <c r="A28" s="36" t="s">
        <v>36</v>
      </c>
      <c r="B28" s="36" t="s">
        <v>64</v>
      </c>
      <c r="C28" s="37" t="s">
        <v>253</v>
      </c>
      <c r="D28" s="3">
        <v>44865.713587962964</v>
      </c>
      <c r="E28" s="37" t="s">
        <v>254</v>
      </c>
      <c r="F28" s="36" t="s">
        <v>154</v>
      </c>
      <c r="G28" s="36" t="s">
        <v>46</v>
      </c>
      <c r="H28" s="5"/>
      <c r="I28" s="36" t="s">
        <v>261</v>
      </c>
      <c r="J28" s="36" t="s">
        <v>48</v>
      </c>
      <c r="K28" s="36" t="s">
        <v>262</v>
      </c>
      <c r="L28" s="36" t="s">
        <v>263</v>
      </c>
      <c r="M28" s="11">
        <v>44873.493055555555</v>
      </c>
      <c r="N28" s="36" t="s">
        <v>264</v>
      </c>
      <c r="O28" s="9">
        <f t="shared" si="0"/>
        <v>7.7794675925906631</v>
      </c>
    </row>
    <row r="29" spans="1:15" s="19" customFormat="1" x14ac:dyDescent="0.25">
      <c r="A29" s="49" t="s">
        <v>36</v>
      </c>
      <c r="B29" s="49" t="s">
        <v>64</v>
      </c>
      <c r="C29" s="50" t="s">
        <v>265</v>
      </c>
      <c r="D29" s="16">
        <v>44866.668749999997</v>
      </c>
      <c r="E29" s="50" t="s">
        <v>266</v>
      </c>
      <c r="F29" s="49" t="s">
        <v>45</v>
      </c>
      <c r="G29" s="49" t="s">
        <v>46</v>
      </c>
      <c r="H29" s="17"/>
      <c r="I29" s="49" t="s">
        <v>273</v>
      </c>
      <c r="J29" s="49" t="s">
        <v>48</v>
      </c>
      <c r="K29" s="49" t="s">
        <v>273</v>
      </c>
      <c r="L29" s="49" t="s">
        <v>274</v>
      </c>
      <c r="M29" s="18">
        <v>44873.479166666664</v>
      </c>
      <c r="N29" s="49" t="s">
        <v>275</v>
      </c>
      <c r="O29" s="9">
        <f t="shared" si="0"/>
        <v>6.8104166666671517</v>
      </c>
    </row>
    <row r="30" spans="1:15" s="19" customFormat="1" x14ac:dyDescent="0.25">
      <c r="A30" s="49" t="s">
        <v>36</v>
      </c>
      <c r="B30" s="49" t="s">
        <v>64</v>
      </c>
      <c r="C30" s="50" t="s">
        <v>276</v>
      </c>
      <c r="D30" s="16">
        <v>44866.773958333331</v>
      </c>
      <c r="E30" s="50" t="s">
        <v>266</v>
      </c>
      <c r="F30" s="49" t="s">
        <v>45</v>
      </c>
      <c r="G30" s="49" t="s">
        <v>46</v>
      </c>
      <c r="H30" s="17"/>
      <c r="I30" s="49" t="s">
        <v>273</v>
      </c>
      <c r="J30" s="49" t="s">
        <v>48</v>
      </c>
      <c r="K30" s="49" t="s">
        <v>273</v>
      </c>
      <c r="L30" s="49" t="s">
        <v>274</v>
      </c>
      <c r="M30" s="18">
        <v>44873.479166666664</v>
      </c>
      <c r="N30" s="49" t="s">
        <v>275</v>
      </c>
      <c r="O30" s="9">
        <f t="shared" si="0"/>
        <v>6.7052083333328483</v>
      </c>
    </row>
    <row r="31" spans="1:15" x14ac:dyDescent="0.25">
      <c r="A31" s="36" t="s">
        <v>36</v>
      </c>
      <c r="B31" s="36" t="s">
        <v>64</v>
      </c>
      <c r="C31" s="37" t="s">
        <v>277</v>
      </c>
      <c r="D31" s="3">
        <v>44868.713067129633</v>
      </c>
      <c r="E31" s="37" t="s">
        <v>203</v>
      </c>
      <c r="F31" s="36" t="s">
        <v>45</v>
      </c>
      <c r="G31" s="36" t="s">
        <v>105</v>
      </c>
      <c r="H31" s="5">
        <v>300</v>
      </c>
      <c r="I31" s="36" t="s">
        <v>278</v>
      </c>
      <c r="J31" s="36" t="s">
        <v>48</v>
      </c>
      <c r="K31" s="36" t="s">
        <v>279</v>
      </c>
      <c r="L31" s="36" t="s">
        <v>280</v>
      </c>
      <c r="M31" s="11">
        <v>44883.443055555559</v>
      </c>
      <c r="N31" s="36" t="s">
        <v>215</v>
      </c>
      <c r="O31" s="9">
        <f t="shared" si="0"/>
        <v>14.729988425926422</v>
      </c>
    </row>
    <row r="32" spans="1:15" x14ac:dyDescent="0.25">
      <c r="A32" s="36" t="s">
        <v>36</v>
      </c>
      <c r="B32" s="36" t="s">
        <v>109</v>
      </c>
      <c r="C32" s="37" t="s">
        <v>281</v>
      </c>
      <c r="D32" s="3">
        <v>44869.611041666663</v>
      </c>
      <c r="E32" s="37" t="s">
        <v>282</v>
      </c>
      <c r="F32" s="36" t="s">
        <v>45</v>
      </c>
      <c r="G32" s="36" t="s">
        <v>46</v>
      </c>
      <c r="H32" s="5"/>
      <c r="I32" s="36" t="s">
        <v>290</v>
      </c>
      <c r="J32" s="36" t="s">
        <v>48</v>
      </c>
      <c r="K32" s="36" t="s">
        <v>291</v>
      </c>
      <c r="L32" s="36" t="s">
        <v>292</v>
      </c>
      <c r="M32" s="11">
        <v>44883.492361111108</v>
      </c>
      <c r="N32" s="36" t="s">
        <v>293</v>
      </c>
      <c r="O32" s="9">
        <f t="shared" si="0"/>
        <v>13.881319444444671</v>
      </c>
    </row>
    <row r="33" spans="1:15" x14ac:dyDescent="0.25">
      <c r="A33" s="36" t="s">
        <v>36</v>
      </c>
      <c r="B33" s="36" t="s">
        <v>306</v>
      </c>
      <c r="C33" s="37" t="s">
        <v>294</v>
      </c>
      <c r="D33" s="3">
        <v>44871.299513888887</v>
      </c>
      <c r="E33" s="37" t="s">
        <v>295</v>
      </c>
      <c r="F33" s="36" t="s">
        <v>45</v>
      </c>
      <c r="G33" s="36" t="s">
        <v>46</v>
      </c>
      <c r="H33" s="5"/>
      <c r="I33" s="36" t="s">
        <v>303</v>
      </c>
      <c r="J33" s="36" t="s">
        <v>48</v>
      </c>
      <c r="K33" s="36" t="s">
        <v>304</v>
      </c>
      <c r="L33" s="36" t="s">
        <v>304</v>
      </c>
      <c r="M33" s="11">
        <v>44886.51666666667</v>
      </c>
      <c r="N33" s="36" t="s">
        <v>305</v>
      </c>
      <c r="O33" s="9">
        <f t="shared" si="0"/>
        <v>15.217152777782758</v>
      </c>
    </row>
    <row r="34" spans="1:15" x14ac:dyDescent="0.25">
      <c r="A34" s="36" t="s">
        <v>36</v>
      </c>
      <c r="B34" s="36" t="s">
        <v>306</v>
      </c>
      <c r="C34" s="37" t="s">
        <v>307</v>
      </c>
      <c r="D34" s="3">
        <v>44873.396990740737</v>
      </c>
      <c r="E34" s="37" t="s">
        <v>308</v>
      </c>
      <c r="F34" s="36" t="s">
        <v>45</v>
      </c>
      <c r="G34" s="36" t="s">
        <v>105</v>
      </c>
      <c r="H34" s="5">
        <v>378.5</v>
      </c>
      <c r="I34" s="36" t="s">
        <v>316</v>
      </c>
      <c r="J34" s="36" t="s">
        <v>48</v>
      </c>
      <c r="K34" s="36" t="s">
        <v>317</v>
      </c>
      <c r="L34" s="36" t="s">
        <v>318</v>
      </c>
      <c r="M34" s="11">
        <v>44888.736111111109</v>
      </c>
      <c r="N34" s="36" t="s">
        <v>319</v>
      </c>
      <c r="O34" s="9">
        <f t="shared" si="0"/>
        <v>15.339120370372257</v>
      </c>
    </row>
    <row r="35" spans="1:15" s="19" customFormat="1" x14ac:dyDescent="0.25">
      <c r="A35" s="49" t="s">
        <v>36</v>
      </c>
      <c r="B35" s="49" t="s">
        <v>159</v>
      </c>
      <c r="C35" s="50" t="s">
        <v>320</v>
      </c>
      <c r="D35" s="16">
        <v>44875.433009259257</v>
      </c>
      <c r="E35" s="50" t="s">
        <v>321</v>
      </c>
      <c r="F35" s="49" t="s">
        <v>45</v>
      </c>
      <c r="G35" s="49" t="s">
        <v>46</v>
      </c>
      <c r="H35" s="17"/>
      <c r="I35" s="49" t="s">
        <v>328</v>
      </c>
      <c r="J35" s="49" t="s">
        <v>62</v>
      </c>
      <c r="K35" s="49" t="s">
        <v>329</v>
      </c>
      <c r="L35" s="49" t="s">
        <v>330</v>
      </c>
      <c r="M35" s="18">
        <v>44893.374305555553</v>
      </c>
      <c r="N35" s="49" t="s">
        <v>331</v>
      </c>
      <c r="O35" s="9">
        <f t="shared" si="0"/>
        <v>17.941296296296059</v>
      </c>
    </row>
    <row r="36" spans="1:15" s="19" customFormat="1" x14ac:dyDescent="0.25">
      <c r="A36" s="49" t="s">
        <v>36</v>
      </c>
      <c r="B36" s="49" t="s">
        <v>159</v>
      </c>
      <c r="C36" s="50" t="s">
        <v>332</v>
      </c>
      <c r="D36" s="16">
        <v>44875.433020833334</v>
      </c>
      <c r="E36" s="50" t="s">
        <v>321</v>
      </c>
      <c r="F36" s="49" t="s">
        <v>45</v>
      </c>
      <c r="G36" s="49" t="s">
        <v>46</v>
      </c>
      <c r="H36" s="17"/>
      <c r="I36" s="49" t="s">
        <v>328</v>
      </c>
      <c r="J36" s="49" t="s">
        <v>62</v>
      </c>
      <c r="K36" s="49" t="s">
        <v>329</v>
      </c>
      <c r="L36" s="49" t="s">
        <v>330</v>
      </c>
      <c r="M36" s="18">
        <v>44893.374305555553</v>
      </c>
      <c r="N36" s="49" t="s">
        <v>331</v>
      </c>
      <c r="O36" s="9">
        <f t="shared" si="0"/>
        <v>17.94128472221928</v>
      </c>
    </row>
    <row r="37" spans="1:15" s="19" customFormat="1" x14ac:dyDescent="0.25">
      <c r="A37" s="49" t="s">
        <v>36</v>
      </c>
      <c r="B37" s="49" t="s">
        <v>159</v>
      </c>
      <c r="C37" s="50" t="s">
        <v>333</v>
      </c>
      <c r="D37" s="16">
        <v>44875.433032407411</v>
      </c>
      <c r="E37" s="50" t="s">
        <v>321</v>
      </c>
      <c r="F37" s="49" t="s">
        <v>45</v>
      </c>
      <c r="G37" s="49" t="s">
        <v>46</v>
      </c>
      <c r="H37" s="17"/>
      <c r="I37" s="49" t="s">
        <v>328</v>
      </c>
      <c r="J37" s="49" t="s">
        <v>62</v>
      </c>
      <c r="K37" s="49" t="s">
        <v>329</v>
      </c>
      <c r="L37" s="49" t="s">
        <v>330</v>
      </c>
      <c r="M37" s="18">
        <v>44893.374305555553</v>
      </c>
      <c r="N37" s="49" t="s">
        <v>331</v>
      </c>
      <c r="O37" s="9">
        <f t="shared" si="0"/>
        <v>17.9412731481425</v>
      </c>
    </row>
    <row r="38" spans="1:15" x14ac:dyDescent="0.25">
      <c r="A38" s="36" t="s">
        <v>36</v>
      </c>
      <c r="B38" s="36" t="s">
        <v>347</v>
      </c>
      <c r="C38" s="37" t="s">
        <v>334</v>
      </c>
      <c r="D38" s="3">
        <v>44899.642824074072</v>
      </c>
      <c r="E38" s="37" t="s">
        <v>335</v>
      </c>
      <c r="F38" s="36" t="s">
        <v>45</v>
      </c>
      <c r="G38" s="36" t="s">
        <v>60</v>
      </c>
      <c r="H38" s="5">
        <v>700</v>
      </c>
      <c r="I38" s="36" t="s">
        <v>343</v>
      </c>
      <c r="J38" s="36" t="s">
        <v>48</v>
      </c>
      <c r="K38" s="36" t="s">
        <v>344</v>
      </c>
      <c r="L38" s="36" t="s">
        <v>345</v>
      </c>
      <c r="M38" s="11">
        <v>44914.761111111111</v>
      </c>
      <c r="N38" s="36" t="s">
        <v>346</v>
      </c>
      <c r="O38" s="9">
        <f t="shared" si="0"/>
        <v>15.118287037039408</v>
      </c>
    </row>
    <row r="39" spans="1:15" x14ac:dyDescent="0.25">
      <c r="A39" s="36" t="s">
        <v>36</v>
      </c>
      <c r="B39" s="36" t="s">
        <v>64</v>
      </c>
      <c r="C39" s="37" t="s">
        <v>348</v>
      </c>
      <c r="D39" s="3">
        <v>44905.43849537037</v>
      </c>
      <c r="E39" s="37" t="s">
        <v>349</v>
      </c>
      <c r="F39" s="36" t="s">
        <v>45</v>
      </c>
      <c r="G39" s="36" t="s">
        <v>46</v>
      </c>
      <c r="H39" s="5"/>
      <c r="I39" s="36" t="s">
        <v>357</v>
      </c>
      <c r="J39" s="36" t="s">
        <v>48</v>
      </c>
      <c r="K39" s="36" t="s">
        <v>358</v>
      </c>
      <c r="L39" s="36" t="s">
        <v>359</v>
      </c>
      <c r="M39" s="11">
        <v>44920.010497685187</v>
      </c>
      <c r="N39" s="36" t="s">
        <v>360</v>
      </c>
      <c r="O39" s="9">
        <f t="shared" si="0"/>
        <v>14.572002314816928</v>
      </c>
    </row>
    <row r="40" spans="1:15" x14ac:dyDescent="0.25">
      <c r="A40" s="36" t="s">
        <v>36</v>
      </c>
      <c r="B40" s="36" t="s">
        <v>64</v>
      </c>
      <c r="C40" s="37" t="s">
        <v>361</v>
      </c>
      <c r="D40" s="3">
        <v>44908.512766203705</v>
      </c>
      <c r="E40" s="37" t="s">
        <v>362</v>
      </c>
      <c r="F40" s="36" t="s">
        <v>45</v>
      </c>
      <c r="G40" s="36" t="s">
        <v>105</v>
      </c>
      <c r="H40" s="5"/>
      <c r="I40" s="36" t="s">
        <v>370</v>
      </c>
      <c r="J40" s="36" t="s">
        <v>62</v>
      </c>
      <c r="K40" s="36" t="s">
        <v>371</v>
      </c>
      <c r="L40" s="36" t="s">
        <v>372</v>
      </c>
      <c r="M40" s="11">
        <v>44922.49722222222</v>
      </c>
      <c r="N40" s="36" t="s">
        <v>373</v>
      </c>
      <c r="O40" s="9">
        <f t="shared" si="0"/>
        <v>13.98445601851563</v>
      </c>
    </row>
    <row r="41" spans="1:15" x14ac:dyDescent="0.25">
      <c r="A41" s="36" t="s">
        <v>36</v>
      </c>
      <c r="B41" s="36" t="s">
        <v>387</v>
      </c>
      <c r="C41" s="37" t="s">
        <v>374</v>
      </c>
      <c r="D41" s="3">
        <v>44913.900833333333</v>
      </c>
      <c r="E41" s="37" t="s">
        <v>375</v>
      </c>
      <c r="F41" s="36" t="s">
        <v>45</v>
      </c>
      <c r="G41" s="36" t="s">
        <v>105</v>
      </c>
      <c r="H41" s="5"/>
      <c r="I41" s="36" t="s">
        <v>383</v>
      </c>
      <c r="J41" s="36" t="s">
        <v>62</v>
      </c>
      <c r="K41" s="36" t="s">
        <v>384</v>
      </c>
      <c r="L41" s="36" t="s">
        <v>385</v>
      </c>
      <c r="M41" s="11">
        <v>44928.4375</v>
      </c>
      <c r="N41" s="36" t="s">
        <v>386</v>
      </c>
      <c r="O41" s="9">
        <f t="shared" si="0"/>
        <v>14.536666666666861</v>
      </c>
    </row>
    <row r="42" spans="1:15" x14ac:dyDescent="0.25">
      <c r="A42" s="36" t="s">
        <v>36</v>
      </c>
      <c r="B42" s="36" t="s">
        <v>64</v>
      </c>
      <c r="C42" s="37" t="s">
        <v>388</v>
      </c>
      <c r="D42" s="3">
        <v>44924.507592592592</v>
      </c>
      <c r="E42" s="37" t="s">
        <v>389</v>
      </c>
      <c r="F42" s="36" t="s">
        <v>45</v>
      </c>
      <c r="G42" s="36" t="s">
        <v>211</v>
      </c>
      <c r="H42" s="5">
        <v>267</v>
      </c>
      <c r="I42" s="36" t="s">
        <v>396</v>
      </c>
      <c r="J42" s="36" t="s">
        <v>62</v>
      </c>
      <c r="K42" s="36" t="s">
        <v>397</v>
      </c>
      <c r="L42" s="36" t="s">
        <v>398</v>
      </c>
      <c r="M42" s="11">
        <v>44939.745138888888</v>
      </c>
      <c r="N42" s="36" t="s">
        <v>399</v>
      </c>
      <c r="O42" s="9">
        <f t="shared" si="0"/>
        <v>15.237546296295477</v>
      </c>
    </row>
    <row r="43" spans="1:15" x14ac:dyDescent="0.25">
      <c r="A43" s="36" t="s">
        <v>36</v>
      </c>
      <c r="B43" s="36" t="s">
        <v>64</v>
      </c>
      <c r="C43" s="37" t="s">
        <v>400</v>
      </c>
      <c r="D43" s="3">
        <v>44928.447442129633</v>
      </c>
      <c r="E43" s="37" t="s">
        <v>401</v>
      </c>
      <c r="F43" s="36" t="s">
        <v>154</v>
      </c>
      <c r="G43" s="36" t="s">
        <v>46</v>
      </c>
      <c r="H43" s="5"/>
      <c r="I43" s="36" t="s">
        <v>408</v>
      </c>
      <c r="J43" s="36" t="s">
        <v>48</v>
      </c>
      <c r="K43" s="36" t="s">
        <v>409</v>
      </c>
      <c r="L43" s="36" t="s">
        <v>410</v>
      </c>
      <c r="M43" s="11">
        <v>44943.865277777775</v>
      </c>
      <c r="N43" s="36" t="s">
        <v>411</v>
      </c>
      <c r="O43" s="9">
        <f t="shared" si="0"/>
        <v>15.4178356481425</v>
      </c>
    </row>
    <row r="44" spans="1:15" x14ac:dyDescent="0.25">
      <c r="A44" s="36" t="s">
        <v>36</v>
      </c>
      <c r="B44" s="36" t="s">
        <v>64</v>
      </c>
      <c r="C44" s="37" t="s">
        <v>412</v>
      </c>
      <c r="D44" s="3">
        <v>44939.70484953704</v>
      </c>
      <c r="E44" s="37" t="s">
        <v>413</v>
      </c>
      <c r="F44" s="36" t="s">
        <v>45</v>
      </c>
      <c r="G44" s="36" t="s">
        <v>105</v>
      </c>
      <c r="H44" s="5"/>
      <c r="I44" s="36" t="s">
        <v>419</v>
      </c>
      <c r="J44" s="36" t="s">
        <v>48</v>
      </c>
      <c r="K44" s="36" t="s">
        <v>420</v>
      </c>
      <c r="L44" s="36" t="s">
        <v>421</v>
      </c>
      <c r="M44" s="11">
        <v>44954.009722222225</v>
      </c>
      <c r="N44" s="36" t="s">
        <v>422</v>
      </c>
      <c r="O44" s="9">
        <f t="shared" si="0"/>
        <v>14.304872685184819</v>
      </c>
    </row>
    <row r="45" spans="1:15" x14ac:dyDescent="0.25">
      <c r="A45" s="36" t="s">
        <v>36</v>
      </c>
      <c r="B45" s="36" t="s">
        <v>64</v>
      </c>
      <c r="C45" s="37" t="s">
        <v>423</v>
      </c>
      <c r="D45" s="3">
        <v>44944.511469907404</v>
      </c>
      <c r="E45" s="37" t="s">
        <v>425</v>
      </c>
      <c r="F45" s="36" t="s">
        <v>154</v>
      </c>
      <c r="G45" s="36" t="s">
        <v>46</v>
      </c>
      <c r="H45" s="5"/>
      <c r="I45" s="36" t="s">
        <v>433</v>
      </c>
      <c r="J45" s="36" t="s">
        <v>62</v>
      </c>
      <c r="K45" s="36" t="s">
        <v>434</v>
      </c>
      <c r="L45" s="36" t="s">
        <v>435</v>
      </c>
      <c r="M45" s="11">
        <v>44928.724305555559</v>
      </c>
      <c r="N45" s="36" t="s">
        <v>436</v>
      </c>
      <c r="O45" s="9">
        <f t="shared" si="0"/>
        <v>-15.787164351844694</v>
      </c>
    </row>
    <row r="46" spans="1:15" x14ac:dyDescent="0.25">
      <c r="A46" s="36" t="s">
        <v>36</v>
      </c>
      <c r="B46" s="36" t="s">
        <v>64</v>
      </c>
      <c r="C46" s="37" t="s">
        <v>437</v>
      </c>
      <c r="D46" s="3">
        <v>44944.632997685185</v>
      </c>
      <c r="E46" s="37" t="s">
        <v>438</v>
      </c>
      <c r="F46" s="36" t="s">
        <v>45</v>
      </c>
      <c r="G46" s="36" t="s">
        <v>46</v>
      </c>
      <c r="H46" s="5"/>
      <c r="I46" s="36" t="s">
        <v>445</v>
      </c>
      <c r="J46" s="36" t="s">
        <v>62</v>
      </c>
      <c r="K46" s="36" t="s">
        <v>446</v>
      </c>
      <c r="L46" s="36" t="s">
        <v>447</v>
      </c>
      <c r="M46" s="11">
        <v>44928.731249999997</v>
      </c>
      <c r="N46" s="36" t="s">
        <v>448</v>
      </c>
      <c r="O46" s="9">
        <f t="shared" si="0"/>
        <v>-15.901747685187729</v>
      </c>
    </row>
    <row r="47" spans="1:15" x14ac:dyDescent="0.25">
      <c r="A47" s="36" t="s">
        <v>36</v>
      </c>
      <c r="B47" s="36" t="s">
        <v>64</v>
      </c>
      <c r="C47" s="37" t="s">
        <v>449</v>
      </c>
      <c r="D47" s="3">
        <v>44948.678738425922</v>
      </c>
      <c r="E47" s="37" t="s">
        <v>450</v>
      </c>
      <c r="F47" s="36" t="s">
        <v>45</v>
      </c>
      <c r="G47" s="36" t="s">
        <v>105</v>
      </c>
      <c r="H47" s="5"/>
      <c r="I47" s="36" t="s">
        <v>457</v>
      </c>
      <c r="J47" s="36" t="s">
        <v>62</v>
      </c>
      <c r="K47" s="36" t="s">
        <v>458</v>
      </c>
      <c r="L47" s="36" t="s">
        <v>459</v>
      </c>
      <c r="M47" s="11">
        <v>44963.640277777777</v>
      </c>
      <c r="N47" s="36" t="s">
        <v>460</v>
      </c>
      <c r="O47" s="9">
        <f t="shared" si="0"/>
        <v>14.961539351854299</v>
      </c>
    </row>
    <row r="48" spans="1:15" x14ac:dyDescent="0.25">
      <c r="A48" s="36" t="s">
        <v>36</v>
      </c>
      <c r="B48" s="36" t="s">
        <v>64</v>
      </c>
      <c r="C48" s="37" t="s">
        <v>461</v>
      </c>
      <c r="D48" s="3">
        <v>44950.678993055553</v>
      </c>
      <c r="E48" s="37" t="s">
        <v>462</v>
      </c>
      <c r="F48" s="36" t="s">
        <v>154</v>
      </c>
      <c r="G48" s="36" t="s">
        <v>105</v>
      </c>
      <c r="H48" s="5"/>
      <c r="I48" s="36" t="s">
        <v>470</v>
      </c>
      <c r="J48" s="36" t="s">
        <v>62</v>
      </c>
      <c r="K48" s="36" t="s">
        <v>470</v>
      </c>
      <c r="L48" s="36" t="s">
        <v>471</v>
      </c>
      <c r="M48" s="11">
        <v>44965.657638888886</v>
      </c>
      <c r="N48" s="36" t="s">
        <v>448</v>
      </c>
      <c r="O48" s="9">
        <f t="shared" si="0"/>
        <v>14.978645833332848</v>
      </c>
    </row>
    <row r="49" spans="1:15" s="19" customFormat="1" x14ac:dyDescent="0.25">
      <c r="A49" s="49" t="s">
        <v>36</v>
      </c>
      <c r="B49" s="49" t="s">
        <v>159</v>
      </c>
      <c r="C49" s="50" t="s">
        <v>472</v>
      </c>
      <c r="D49" s="16">
        <v>44951.441805555558</v>
      </c>
      <c r="E49" s="50" t="s">
        <v>473</v>
      </c>
      <c r="F49" s="49" t="s">
        <v>154</v>
      </c>
      <c r="G49" s="49" t="s">
        <v>105</v>
      </c>
      <c r="H49" s="17"/>
      <c r="I49" s="49" t="s">
        <v>481</v>
      </c>
      <c r="J49" s="49" t="s">
        <v>62</v>
      </c>
      <c r="K49" s="49" t="s">
        <v>482</v>
      </c>
      <c r="L49" s="49" t="s">
        <v>483</v>
      </c>
      <c r="M49" s="18">
        <v>44966.736111111109</v>
      </c>
      <c r="N49" s="49" t="s">
        <v>484</v>
      </c>
      <c r="O49" s="9">
        <f t="shared" si="0"/>
        <v>15.294305555551546</v>
      </c>
    </row>
    <row r="50" spans="1:15" s="19" customFormat="1" x14ac:dyDescent="0.25">
      <c r="A50" s="49" t="s">
        <v>36</v>
      </c>
      <c r="B50" s="49" t="s">
        <v>159</v>
      </c>
      <c r="C50" s="50" t="s">
        <v>485</v>
      </c>
      <c r="D50" s="16">
        <v>44951.441828703704</v>
      </c>
      <c r="E50" s="50" t="s">
        <v>473</v>
      </c>
      <c r="F50" s="49" t="s">
        <v>154</v>
      </c>
      <c r="G50" s="49" t="s">
        <v>105</v>
      </c>
      <c r="H50" s="17"/>
      <c r="I50" s="49" t="s">
        <v>481</v>
      </c>
      <c r="J50" s="49" t="s">
        <v>62</v>
      </c>
      <c r="K50" s="49" t="s">
        <v>482</v>
      </c>
      <c r="L50" s="49" t="s">
        <v>483</v>
      </c>
      <c r="M50" s="18">
        <v>44966.736111111109</v>
      </c>
      <c r="N50" s="49" t="s">
        <v>484</v>
      </c>
      <c r="O50" s="9">
        <f t="shared" si="0"/>
        <v>15.294282407405262</v>
      </c>
    </row>
    <row r="51" spans="1:15" x14ac:dyDescent="0.25">
      <c r="A51" s="36" t="s">
        <v>36</v>
      </c>
      <c r="B51" s="36" t="s">
        <v>159</v>
      </c>
      <c r="C51" s="37" t="s">
        <v>486</v>
      </c>
      <c r="D51" s="3">
        <v>44957.458194444444</v>
      </c>
      <c r="E51" s="37" t="s">
        <v>487</v>
      </c>
      <c r="F51" s="36" t="s">
        <v>45</v>
      </c>
      <c r="G51" s="36" t="s">
        <v>105</v>
      </c>
      <c r="H51" s="5"/>
      <c r="I51" s="36" t="s">
        <v>493</v>
      </c>
      <c r="J51" s="36" t="s">
        <v>62</v>
      </c>
      <c r="K51" s="36" t="s">
        <v>494</v>
      </c>
      <c r="L51" s="36" t="s">
        <v>493</v>
      </c>
      <c r="M51" s="11"/>
      <c r="N51" s="36"/>
      <c r="O51" s="9">
        <f t="shared" si="0"/>
        <v>-44957.458194444444</v>
      </c>
    </row>
    <row r="52" spans="1:15" x14ac:dyDescent="0.25">
      <c r="A52" s="36" t="s">
        <v>36</v>
      </c>
      <c r="B52" s="36" t="s">
        <v>83</v>
      </c>
      <c r="C52" s="37" t="s">
        <v>495</v>
      </c>
      <c r="D52" s="3">
        <v>44960.73574074074</v>
      </c>
      <c r="E52" s="37" t="s">
        <v>496</v>
      </c>
      <c r="F52" s="36" t="s">
        <v>154</v>
      </c>
      <c r="G52" s="36" t="s">
        <v>211</v>
      </c>
      <c r="H52" s="5">
        <v>16</v>
      </c>
      <c r="I52" s="36" t="s">
        <v>504</v>
      </c>
      <c r="J52" s="36" t="s">
        <v>62</v>
      </c>
      <c r="K52" s="36" t="s">
        <v>505</v>
      </c>
      <c r="L52" s="36" t="s">
        <v>506</v>
      </c>
      <c r="M52" s="6">
        <v>44975.73</v>
      </c>
      <c r="N52" s="36" t="s">
        <v>788</v>
      </c>
      <c r="O52" s="9">
        <f t="shared" si="0"/>
        <v>14.994259259263345</v>
      </c>
    </row>
    <row r="53" spans="1:15" s="19" customFormat="1" x14ac:dyDescent="0.25">
      <c r="A53" s="49" t="s">
        <v>36</v>
      </c>
      <c r="B53" s="49" t="s">
        <v>64</v>
      </c>
      <c r="C53" s="50" t="s">
        <v>507</v>
      </c>
      <c r="D53" s="16">
        <v>44965.703541666669</v>
      </c>
      <c r="E53" s="50" t="s">
        <v>508</v>
      </c>
      <c r="F53" s="49" t="s">
        <v>45</v>
      </c>
      <c r="G53" s="49" t="s">
        <v>46</v>
      </c>
      <c r="H53" s="17">
        <v>267</v>
      </c>
      <c r="I53" s="49" t="s">
        <v>516</v>
      </c>
      <c r="J53" s="49" t="s">
        <v>48</v>
      </c>
      <c r="K53" s="49" t="s">
        <v>517</v>
      </c>
      <c r="L53" s="49" t="s">
        <v>518</v>
      </c>
      <c r="M53" s="6">
        <v>44980.968055555553</v>
      </c>
      <c r="N53" s="36" t="s">
        <v>789</v>
      </c>
      <c r="O53" s="9">
        <f t="shared" si="0"/>
        <v>15.264513888883812</v>
      </c>
    </row>
    <row r="54" spans="1:15" s="19" customFormat="1" x14ac:dyDescent="0.25">
      <c r="A54" s="49" t="s">
        <v>36</v>
      </c>
      <c r="B54" s="49" t="s">
        <v>64</v>
      </c>
      <c r="C54" s="50" t="s">
        <v>519</v>
      </c>
      <c r="D54" s="16">
        <v>44965.703541666669</v>
      </c>
      <c r="E54" s="50" t="s">
        <v>508</v>
      </c>
      <c r="F54" s="49" t="s">
        <v>45</v>
      </c>
      <c r="G54" s="49" t="s">
        <v>46</v>
      </c>
      <c r="H54" s="17">
        <v>267</v>
      </c>
      <c r="I54" s="49" t="s">
        <v>516</v>
      </c>
      <c r="J54" s="49" t="s">
        <v>48</v>
      </c>
      <c r="K54" s="49" t="s">
        <v>517</v>
      </c>
      <c r="L54" s="49" t="s">
        <v>518</v>
      </c>
      <c r="M54" s="6">
        <v>44980.968055555553</v>
      </c>
      <c r="N54" s="36" t="s">
        <v>789</v>
      </c>
      <c r="O54" s="9">
        <f t="shared" si="0"/>
        <v>15.264513888883812</v>
      </c>
    </row>
    <row r="55" spans="1:15" s="19" customFormat="1" x14ac:dyDescent="0.25">
      <c r="A55" s="53" t="s">
        <v>36</v>
      </c>
      <c r="B55" s="53" t="s">
        <v>64</v>
      </c>
      <c r="C55" s="54" t="s">
        <v>520</v>
      </c>
      <c r="D55" s="20">
        <v>44965.703564814816</v>
      </c>
      <c r="E55" s="54" t="s">
        <v>508</v>
      </c>
      <c r="F55" s="53" t="s">
        <v>45</v>
      </c>
      <c r="G55" s="53" t="s">
        <v>46</v>
      </c>
      <c r="H55" s="21">
        <v>267</v>
      </c>
      <c r="I55" s="53" t="s">
        <v>516</v>
      </c>
      <c r="J55" s="53" t="s">
        <v>48</v>
      </c>
      <c r="K55" s="53" t="s">
        <v>517</v>
      </c>
      <c r="L55" s="53" t="s">
        <v>518</v>
      </c>
      <c r="M55" s="6">
        <v>44980.968055555553</v>
      </c>
      <c r="N55" s="36" t="s">
        <v>789</v>
      </c>
      <c r="O55" s="9">
        <f t="shared" si="0"/>
        <v>15.264490740737529</v>
      </c>
    </row>
    <row r="56" spans="1:15" s="19" customFormat="1" x14ac:dyDescent="0.25">
      <c r="A56" s="49" t="s">
        <v>36</v>
      </c>
      <c r="B56" s="49" t="s">
        <v>64</v>
      </c>
      <c r="C56" s="50" t="s">
        <v>537</v>
      </c>
      <c r="D56" s="16">
        <v>44972.528553240743</v>
      </c>
      <c r="E56" s="50" t="s">
        <v>538</v>
      </c>
      <c r="F56" s="49" t="s">
        <v>45</v>
      </c>
      <c r="G56" s="49" t="s">
        <v>105</v>
      </c>
      <c r="H56" s="17"/>
      <c r="I56" s="49" t="s">
        <v>545</v>
      </c>
      <c r="J56" s="49" t="s">
        <v>62</v>
      </c>
      <c r="K56" s="49" t="s">
        <v>546</v>
      </c>
      <c r="L56" s="49" t="s">
        <v>547</v>
      </c>
      <c r="M56" s="28">
        <v>44987.4</v>
      </c>
      <c r="N56" s="49" t="s">
        <v>548</v>
      </c>
      <c r="O56" s="9">
        <f t="shared" si="0"/>
        <v>14.871446759258106</v>
      </c>
    </row>
    <row r="57" spans="1:15" s="19" customFormat="1" x14ac:dyDescent="0.25">
      <c r="A57" s="49" t="s">
        <v>36</v>
      </c>
      <c r="B57" s="49" t="s">
        <v>64</v>
      </c>
      <c r="C57" s="50" t="s">
        <v>549</v>
      </c>
      <c r="D57" s="16">
        <v>44972.549618055556</v>
      </c>
      <c r="E57" s="50" t="s">
        <v>538</v>
      </c>
      <c r="F57" s="49" t="s">
        <v>45</v>
      </c>
      <c r="G57" s="49" t="s">
        <v>105</v>
      </c>
      <c r="H57" s="17"/>
      <c r="I57" s="49" t="s">
        <v>545</v>
      </c>
      <c r="J57" s="49" t="s">
        <v>62</v>
      </c>
      <c r="K57" s="49" t="s">
        <v>546</v>
      </c>
      <c r="L57" s="49" t="s">
        <v>547</v>
      </c>
      <c r="M57" s="28">
        <v>44987.4</v>
      </c>
      <c r="N57" s="49" t="s">
        <v>548</v>
      </c>
      <c r="O57" s="9">
        <f t="shared" si="0"/>
        <v>14.850381944444962</v>
      </c>
    </row>
    <row r="58" spans="1:15" x14ac:dyDescent="0.25">
      <c r="A58" s="36" t="s">
        <v>36</v>
      </c>
      <c r="B58" s="36" t="s">
        <v>64</v>
      </c>
      <c r="C58" s="37" t="s">
        <v>550</v>
      </c>
      <c r="D58" s="3">
        <v>44972.570104166669</v>
      </c>
      <c r="E58" s="37" t="s">
        <v>551</v>
      </c>
      <c r="F58" s="36" t="s">
        <v>154</v>
      </c>
      <c r="G58" s="36" t="s">
        <v>105</v>
      </c>
      <c r="H58" s="5">
        <v>580</v>
      </c>
      <c r="I58" s="36" t="s">
        <v>558</v>
      </c>
      <c r="J58" s="36" t="s">
        <v>62</v>
      </c>
      <c r="K58" s="36" t="s">
        <v>559</v>
      </c>
      <c r="L58" s="36" t="s">
        <v>547</v>
      </c>
      <c r="M58" s="6">
        <v>44987.504166666666</v>
      </c>
      <c r="N58" s="36" t="s">
        <v>560</v>
      </c>
      <c r="O58" s="9">
        <f t="shared" si="0"/>
        <v>14.934062499996799</v>
      </c>
    </row>
    <row r="59" spans="1:15" x14ac:dyDescent="0.25">
      <c r="A59" s="36" t="s">
        <v>36</v>
      </c>
      <c r="B59" s="36" t="s">
        <v>64</v>
      </c>
      <c r="C59" s="37" t="s">
        <v>561</v>
      </c>
      <c r="D59" s="3">
        <v>44973.397905092592</v>
      </c>
      <c r="E59" s="37" t="s">
        <v>562</v>
      </c>
      <c r="F59" s="36" t="s">
        <v>45</v>
      </c>
      <c r="G59" s="36" t="s">
        <v>46</v>
      </c>
      <c r="H59" s="5"/>
      <c r="I59" s="36" t="s">
        <v>569</v>
      </c>
      <c r="J59" s="36" t="s">
        <v>62</v>
      </c>
      <c r="K59" s="36" t="s">
        <v>569</v>
      </c>
      <c r="L59" s="36" t="s">
        <v>570</v>
      </c>
      <c r="M59" s="6">
        <v>44988.504861111112</v>
      </c>
      <c r="N59" s="36" t="s">
        <v>571</v>
      </c>
      <c r="O59" s="9">
        <f t="shared" si="0"/>
        <v>15.106956018520577</v>
      </c>
    </row>
    <row r="60" spans="1:15" s="19" customFormat="1" x14ac:dyDescent="0.25">
      <c r="A60" s="49" t="s">
        <v>36</v>
      </c>
      <c r="B60" s="49" t="s">
        <v>159</v>
      </c>
      <c r="C60" s="50" t="s">
        <v>572</v>
      </c>
      <c r="D60" s="16">
        <v>44975.505208333336</v>
      </c>
      <c r="E60" s="50" t="s">
        <v>487</v>
      </c>
      <c r="F60" s="49" t="s">
        <v>45</v>
      </c>
      <c r="G60" s="49" t="s">
        <v>105</v>
      </c>
      <c r="H60" s="17"/>
      <c r="I60" s="49" t="s">
        <v>493</v>
      </c>
      <c r="J60" s="49" t="s">
        <v>62</v>
      </c>
      <c r="K60" s="49" t="s">
        <v>493</v>
      </c>
      <c r="L60" s="49" t="s">
        <v>576</v>
      </c>
      <c r="M60" s="28">
        <v>44990.975694444445</v>
      </c>
      <c r="N60" s="49" t="s">
        <v>577</v>
      </c>
      <c r="O60" s="9">
        <f t="shared" si="0"/>
        <v>15.470486111109494</v>
      </c>
    </row>
    <row r="61" spans="1:15" s="19" customFormat="1" x14ac:dyDescent="0.25">
      <c r="A61" s="49" t="s">
        <v>36</v>
      </c>
      <c r="B61" s="49" t="s">
        <v>159</v>
      </c>
      <c r="C61" s="50" t="s">
        <v>578</v>
      </c>
      <c r="D61" s="16">
        <v>44975.505231481482</v>
      </c>
      <c r="E61" s="50" t="s">
        <v>487</v>
      </c>
      <c r="F61" s="49" t="s">
        <v>45</v>
      </c>
      <c r="G61" s="49" t="s">
        <v>105</v>
      </c>
      <c r="H61" s="17"/>
      <c r="I61" s="49" t="s">
        <v>493</v>
      </c>
      <c r="J61" s="49" t="s">
        <v>62</v>
      </c>
      <c r="K61" s="49" t="s">
        <v>493</v>
      </c>
      <c r="L61" s="49" t="s">
        <v>576</v>
      </c>
      <c r="M61" s="28">
        <v>44990.975694444445</v>
      </c>
      <c r="N61" s="49" t="s">
        <v>577</v>
      </c>
      <c r="O61" s="9">
        <f t="shared" si="0"/>
        <v>15.470462962963211</v>
      </c>
    </row>
    <row r="62" spans="1:15" s="19" customFormat="1" x14ac:dyDescent="0.25">
      <c r="A62" s="49" t="s">
        <v>36</v>
      </c>
      <c r="B62" s="49" t="s">
        <v>159</v>
      </c>
      <c r="C62" s="50" t="s">
        <v>579</v>
      </c>
      <c r="D62" s="16">
        <v>44975.505231481482</v>
      </c>
      <c r="E62" s="50" t="s">
        <v>487</v>
      </c>
      <c r="F62" s="49" t="s">
        <v>45</v>
      </c>
      <c r="G62" s="49" t="s">
        <v>105</v>
      </c>
      <c r="H62" s="17"/>
      <c r="I62" s="49" t="s">
        <v>493</v>
      </c>
      <c r="J62" s="49" t="s">
        <v>62</v>
      </c>
      <c r="K62" s="49" t="s">
        <v>493</v>
      </c>
      <c r="L62" s="49" t="s">
        <v>576</v>
      </c>
      <c r="M62" s="28">
        <v>44990.975694444445</v>
      </c>
      <c r="N62" s="49" t="s">
        <v>577</v>
      </c>
      <c r="O62" s="9">
        <f t="shared" si="0"/>
        <v>15.470462962963211</v>
      </c>
    </row>
    <row r="63" spans="1:15" x14ac:dyDescent="0.25">
      <c r="A63" s="36" t="s">
        <v>36</v>
      </c>
      <c r="B63" s="36" t="s">
        <v>64</v>
      </c>
      <c r="C63" s="37" t="s">
        <v>580</v>
      </c>
      <c r="D63" s="3">
        <v>44975.55740740741</v>
      </c>
      <c r="E63" s="37" t="s">
        <v>389</v>
      </c>
      <c r="F63" s="36" t="s">
        <v>45</v>
      </c>
      <c r="G63" s="36" t="s">
        <v>211</v>
      </c>
      <c r="H63" s="5"/>
      <c r="I63" s="36" t="s">
        <v>582</v>
      </c>
      <c r="J63" s="36" t="s">
        <v>62</v>
      </c>
      <c r="K63" s="36" t="s">
        <v>582</v>
      </c>
      <c r="L63" s="36" t="s">
        <v>583</v>
      </c>
      <c r="M63" s="6">
        <v>44990.981249999997</v>
      </c>
      <c r="N63" s="36" t="s">
        <v>584</v>
      </c>
      <c r="O63" s="9">
        <f t="shared" si="0"/>
        <v>15.42384259258688</v>
      </c>
    </row>
    <row r="64" spans="1:15" x14ac:dyDescent="0.25">
      <c r="A64" s="36" t="s">
        <v>36</v>
      </c>
      <c r="B64" s="36" t="s">
        <v>64</v>
      </c>
      <c r="C64" s="37" t="s">
        <v>585</v>
      </c>
      <c r="D64" s="3">
        <v>44977.550949074073</v>
      </c>
      <c r="E64" s="37" t="s">
        <v>586</v>
      </c>
      <c r="F64" s="36" t="s">
        <v>154</v>
      </c>
      <c r="G64" s="36" t="s">
        <v>105</v>
      </c>
      <c r="H64" s="5"/>
      <c r="I64" s="36" t="s">
        <v>594</v>
      </c>
      <c r="J64" s="36" t="s">
        <v>62</v>
      </c>
      <c r="K64" s="36" t="s">
        <v>594</v>
      </c>
      <c r="L64" s="36" t="s">
        <v>595</v>
      </c>
      <c r="M64" s="6">
        <v>44964.37222222222</v>
      </c>
      <c r="N64" s="36" t="s">
        <v>596</v>
      </c>
      <c r="O64" s="9">
        <f t="shared" si="0"/>
        <v>-13.178726851852844</v>
      </c>
    </row>
    <row r="65" spans="1:15" x14ac:dyDescent="0.25">
      <c r="A65" s="36" t="s">
        <v>36</v>
      </c>
      <c r="B65" s="36" t="s">
        <v>64</v>
      </c>
      <c r="C65" s="37" t="s">
        <v>597</v>
      </c>
      <c r="D65" s="3">
        <v>44980.48914351852</v>
      </c>
      <c r="E65" s="37" t="s">
        <v>598</v>
      </c>
      <c r="F65" s="36" t="s">
        <v>45</v>
      </c>
      <c r="G65" s="36" t="s">
        <v>46</v>
      </c>
      <c r="H65" s="5"/>
      <c r="I65" s="36" t="s">
        <v>605</v>
      </c>
      <c r="J65" s="36" t="s">
        <v>62</v>
      </c>
      <c r="K65" s="36" t="s">
        <v>605</v>
      </c>
      <c r="L65" s="36" t="s">
        <v>605</v>
      </c>
      <c r="M65" s="6">
        <v>44995.387499999997</v>
      </c>
      <c r="N65" s="36" t="s">
        <v>606</v>
      </c>
      <c r="O65" s="9">
        <f t="shared" si="0"/>
        <v>14.898356481477094</v>
      </c>
    </row>
    <row r="66" spans="1:15" x14ac:dyDescent="0.25">
      <c r="A66" s="36" t="s">
        <v>36</v>
      </c>
      <c r="B66" s="36" t="s">
        <v>53</v>
      </c>
      <c r="C66" s="37" t="s">
        <v>607</v>
      </c>
      <c r="D66" s="3">
        <v>44984.575613425928</v>
      </c>
      <c r="E66" s="37" t="s">
        <v>608</v>
      </c>
      <c r="F66" s="36" t="s">
        <v>154</v>
      </c>
      <c r="G66" s="36" t="s">
        <v>46</v>
      </c>
      <c r="H66" s="5"/>
      <c r="I66" s="36" t="s">
        <v>616</v>
      </c>
      <c r="J66" s="36" t="s">
        <v>48</v>
      </c>
      <c r="K66" s="36" t="s">
        <v>616</v>
      </c>
      <c r="L66" s="36" t="s">
        <v>617</v>
      </c>
      <c r="M66" s="6">
        <v>44999.508333333331</v>
      </c>
      <c r="N66" s="36" t="s">
        <v>386</v>
      </c>
      <c r="O66" s="9">
        <f t="shared" ref="O66:O129" si="1">$M66-$D66</f>
        <v>14.932719907403225</v>
      </c>
    </row>
    <row r="67" spans="1:15" x14ac:dyDescent="0.25">
      <c r="A67" s="36" t="s">
        <v>36</v>
      </c>
      <c r="B67" s="36" t="s">
        <v>306</v>
      </c>
      <c r="C67" s="37" t="s">
        <v>618</v>
      </c>
      <c r="D67" s="3">
        <v>44986.467488425929</v>
      </c>
      <c r="E67" s="37" t="s">
        <v>619</v>
      </c>
      <c r="F67" s="36" t="s">
        <v>154</v>
      </c>
      <c r="G67" s="36" t="s">
        <v>211</v>
      </c>
      <c r="H67" s="5"/>
      <c r="I67" s="36" t="s">
        <v>626</v>
      </c>
      <c r="J67" s="36" t="s">
        <v>48</v>
      </c>
      <c r="K67" s="36" t="s">
        <v>627</v>
      </c>
      <c r="L67" s="36" t="s">
        <v>628</v>
      </c>
      <c r="M67" s="6">
        <v>45000.520833333336</v>
      </c>
      <c r="N67" s="36" t="s">
        <v>629</v>
      </c>
      <c r="O67" s="9">
        <f t="shared" si="1"/>
        <v>14.053344907406427</v>
      </c>
    </row>
    <row r="68" spans="1:15" s="19" customFormat="1" x14ac:dyDescent="0.25">
      <c r="A68" s="49" t="s">
        <v>36</v>
      </c>
      <c r="B68" s="49" t="s">
        <v>159</v>
      </c>
      <c r="C68" s="50" t="s">
        <v>630</v>
      </c>
      <c r="D68" s="16">
        <v>44986.714467592596</v>
      </c>
      <c r="E68" s="50" t="s">
        <v>631</v>
      </c>
      <c r="F68" s="49" t="s">
        <v>45</v>
      </c>
      <c r="G68" s="49" t="s">
        <v>211</v>
      </c>
      <c r="H68" s="17">
        <v>350</v>
      </c>
      <c r="I68" s="49" t="s">
        <v>639</v>
      </c>
      <c r="J68" s="49" t="s">
        <v>62</v>
      </c>
      <c r="K68" s="49" t="s">
        <v>639</v>
      </c>
      <c r="L68" s="49" t="s">
        <v>640</v>
      </c>
      <c r="M68" s="28">
        <v>45007.407638888886</v>
      </c>
      <c r="N68" s="49" t="s">
        <v>641</v>
      </c>
      <c r="O68" s="9">
        <f t="shared" si="1"/>
        <v>20.693171296290529</v>
      </c>
    </row>
    <row r="69" spans="1:15" s="19" customFormat="1" x14ac:dyDescent="0.25">
      <c r="A69" s="49" t="s">
        <v>36</v>
      </c>
      <c r="B69" s="49" t="s">
        <v>159</v>
      </c>
      <c r="C69" s="50" t="s">
        <v>642</v>
      </c>
      <c r="D69" s="16">
        <v>44986.753310185188</v>
      </c>
      <c r="E69" s="50" t="s">
        <v>631</v>
      </c>
      <c r="F69" s="49" t="s">
        <v>45</v>
      </c>
      <c r="G69" s="49" t="s">
        <v>70</v>
      </c>
      <c r="H69" s="17"/>
      <c r="I69" s="49" t="s">
        <v>639</v>
      </c>
      <c r="J69" s="49" t="s">
        <v>62</v>
      </c>
      <c r="K69" s="49" t="s">
        <v>639</v>
      </c>
      <c r="L69" s="49" t="s">
        <v>640</v>
      </c>
      <c r="M69" s="28">
        <v>45007.407638888886</v>
      </c>
      <c r="N69" s="49" t="s">
        <v>641</v>
      </c>
      <c r="O69" s="9">
        <f t="shared" si="1"/>
        <v>20.654328703698411</v>
      </c>
    </row>
    <row r="70" spans="1:15" x14ac:dyDescent="0.25">
      <c r="A70" s="36" t="s">
        <v>36</v>
      </c>
      <c r="B70" s="36" t="s">
        <v>64</v>
      </c>
      <c r="C70" s="37" t="s">
        <v>643</v>
      </c>
      <c r="D70" s="3">
        <v>44993.532280092593</v>
      </c>
      <c r="E70" s="37" t="s">
        <v>644</v>
      </c>
      <c r="F70" s="36" t="s">
        <v>45</v>
      </c>
      <c r="G70" s="36" t="s">
        <v>105</v>
      </c>
      <c r="H70" s="5">
        <v>340</v>
      </c>
      <c r="I70" s="36" t="s">
        <v>650</v>
      </c>
      <c r="J70" s="36" t="s">
        <v>62</v>
      </c>
      <c r="K70" s="36" t="s">
        <v>651</v>
      </c>
      <c r="L70" s="36" t="s">
        <v>652</v>
      </c>
      <c r="M70" s="6">
        <v>45012.551388888889</v>
      </c>
      <c r="N70" s="36" t="s">
        <v>653</v>
      </c>
      <c r="O70" s="9">
        <f t="shared" si="1"/>
        <v>19.019108796295768</v>
      </c>
    </row>
    <row r="71" spans="1:15" x14ac:dyDescent="0.25">
      <c r="A71" s="36" t="s">
        <v>36</v>
      </c>
      <c r="B71" s="36" t="s">
        <v>64</v>
      </c>
      <c r="C71" s="37" t="s">
        <v>654</v>
      </c>
      <c r="D71" s="3">
        <v>44995.710949074077</v>
      </c>
      <c r="E71" s="37" t="s">
        <v>655</v>
      </c>
      <c r="F71" s="36" t="s">
        <v>154</v>
      </c>
      <c r="G71" s="36" t="s">
        <v>105</v>
      </c>
      <c r="H71" s="5"/>
      <c r="I71" s="36" t="s">
        <v>662</v>
      </c>
      <c r="J71" s="36" t="s">
        <v>48</v>
      </c>
      <c r="K71" s="36" t="s">
        <v>663</v>
      </c>
      <c r="L71" s="36" t="s">
        <v>664</v>
      </c>
      <c r="M71" s="6">
        <f>'sg5'!AF71</f>
        <v>45012.56</v>
      </c>
      <c r="N71" s="32" t="str">
        <f>'sg5'!AH71</f>
        <v>Una vez analizado su requerimiento y realizando las investigaciones pertinentes, le informamos que; se iniciaran los procesos de mejora requerido para el mantenimiento general del espacio de sepultura. Se inició la gestión del mantenimiento del área de sepultura de acuerdo a su contrato , a fin de reestablecer el buen estado de espacio de sepultura.</v>
      </c>
      <c r="O71" s="9">
        <f t="shared" si="1"/>
        <v>16.849050925920892</v>
      </c>
    </row>
    <row r="72" spans="1:15" s="19" customFormat="1" x14ac:dyDescent="0.25">
      <c r="A72" s="49" t="s">
        <v>36</v>
      </c>
      <c r="B72" s="49" t="s">
        <v>64</v>
      </c>
      <c r="C72" s="50" t="s">
        <v>665</v>
      </c>
      <c r="D72" s="16">
        <v>45001.735775462963</v>
      </c>
      <c r="E72" s="50" t="s">
        <v>666</v>
      </c>
      <c r="F72" s="49" t="s">
        <v>45</v>
      </c>
      <c r="G72" s="49" t="s">
        <v>105</v>
      </c>
      <c r="H72" s="17"/>
      <c r="I72" s="49" t="s">
        <v>674</v>
      </c>
      <c r="J72" s="49" t="s">
        <v>62</v>
      </c>
      <c r="K72" s="49" t="s">
        <v>675</v>
      </c>
      <c r="L72" s="49" t="s">
        <v>676</v>
      </c>
      <c r="M72" s="28">
        <f>'sg5'!AF72</f>
        <v>45019.41</v>
      </c>
      <c r="N72" s="34" t="str">
        <f>'sg5'!AH72</f>
        <v>Una vez analizado su requerimiento y realizando las investigaciones pertinentes, le informamos que lamentamos el servicio prestado, le ofrecemos nuestras más sinceras disculpas se está procediendo a tomar las medidas correctivas. Así también cumplimos con informar que la boleta en mención fue emitida a nombre del titular del contrato, de ser necesario que se modifique dicha información es el titular quien deberá enviar una solicitud escrita.</v>
      </c>
      <c r="O72" s="9">
        <f t="shared" si="1"/>
        <v>17.674224537040573</v>
      </c>
    </row>
    <row r="73" spans="1:15" s="19" customFormat="1" x14ac:dyDescent="0.25">
      <c r="A73" s="49" t="s">
        <v>36</v>
      </c>
      <c r="B73" s="49" t="s">
        <v>64</v>
      </c>
      <c r="C73" s="50" t="s">
        <v>677</v>
      </c>
      <c r="D73" s="16">
        <v>45001.735798611109</v>
      </c>
      <c r="E73" s="50" t="s">
        <v>666</v>
      </c>
      <c r="F73" s="49" t="s">
        <v>45</v>
      </c>
      <c r="G73" s="49" t="s">
        <v>105</v>
      </c>
      <c r="H73" s="17"/>
      <c r="I73" s="49" t="s">
        <v>674</v>
      </c>
      <c r="J73" s="49" t="s">
        <v>62</v>
      </c>
      <c r="K73" s="49" t="s">
        <v>675</v>
      </c>
      <c r="L73" s="49" t="s">
        <v>676</v>
      </c>
      <c r="M73" s="28">
        <f>'sg5'!AF73</f>
        <v>45019.41</v>
      </c>
      <c r="N73" s="34" t="str">
        <f>'sg5'!AH73</f>
        <v>Una vez analizado su requerimiento y realizando las investigaciones pertinentes, le informamos que lamentamos el servicio prestado, le ofrecemos nuestras más sinceras disculpas se está procediendo a tomar las medidas correctivas. Así también cumplimos con informar que la boleta en mención fue emitida a nombre del titular del contrato, de ser necesario que se modifique dicha información es el titular quien deberá enviar una solicitud escrita.</v>
      </c>
      <c r="O73" s="9">
        <f t="shared" si="1"/>
        <v>17.674201388894289</v>
      </c>
    </row>
    <row r="74" spans="1:15" s="19" customFormat="1" x14ac:dyDescent="0.25">
      <c r="A74" s="49" t="s">
        <v>36</v>
      </c>
      <c r="B74" s="49" t="s">
        <v>64</v>
      </c>
      <c r="C74" s="50" t="s">
        <v>678</v>
      </c>
      <c r="D74" s="16">
        <v>45001.803182870368</v>
      </c>
      <c r="E74" s="50" t="s">
        <v>666</v>
      </c>
      <c r="F74" s="49" t="s">
        <v>45</v>
      </c>
      <c r="G74" s="49" t="s">
        <v>105</v>
      </c>
      <c r="H74" s="17"/>
      <c r="I74" s="49" t="s">
        <v>674</v>
      </c>
      <c r="J74" s="49" t="s">
        <v>62</v>
      </c>
      <c r="K74" s="49" t="s">
        <v>675</v>
      </c>
      <c r="L74" s="49" t="s">
        <v>676</v>
      </c>
      <c r="M74" s="28">
        <f>'sg5'!AF74</f>
        <v>45019.41</v>
      </c>
      <c r="N74" s="34" t="str">
        <f>'sg5'!AH74</f>
        <v>Una vez analizado su requerimiento y realizando las investigaciones pertinentes, le informamos que lamentamos el servicio prestado, le ofrecemos nuestras más sinceras disculpas se está procediendo a tomar las medidas correctivas. Así también cumplimos con informar que la boleta en mención fue emitida a nombre del titular del contrato, de ser necesario que se modifique dicha información es el titular quien deberá enviar una solicitud escrita.</v>
      </c>
      <c r="O74" s="9">
        <f t="shared" si="1"/>
        <v>17.606817129635601</v>
      </c>
    </row>
    <row r="75" spans="1:15" s="19" customFormat="1" x14ac:dyDescent="0.25">
      <c r="A75" s="49" t="s">
        <v>36</v>
      </c>
      <c r="B75" s="49" t="s">
        <v>64</v>
      </c>
      <c r="C75" s="50" t="s">
        <v>679</v>
      </c>
      <c r="D75" s="16">
        <v>45001.803206018521</v>
      </c>
      <c r="E75" s="50" t="s">
        <v>666</v>
      </c>
      <c r="F75" s="49" t="s">
        <v>45</v>
      </c>
      <c r="G75" s="49" t="s">
        <v>105</v>
      </c>
      <c r="H75" s="17"/>
      <c r="I75" s="49" t="s">
        <v>674</v>
      </c>
      <c r="J75" s="49" t="s">
        <v>62</v>
      </c>
      <c r="K75" s="49" t="s">
        <v>675</v>
      </c>
      <c r="L75" s="49" t="s">
        <v>676</v>
      </c>
      <c r="M75" s="28">
        <f>'sg5'!AF75</f>
        <v>45019.41</v>
      </c>
      <c r="N75" s="34" t="str">
        <f>'sg5'!AH75</f>
        <v>Una vez analizado su requerimiento y realizando las investigaciones pertinentes, le informamos que lamentamos el servicio prestado, le ofrecemos nuestras más sinceras disculpas se está procediendo a tomar las medidas correctivas.Así también cumplimos con informar que la boleta en mención fue emitida a nombre del titular del contrato, de ser necesario que se modifique dicha información es el titular quien deberá enviar una solicitud escrita.</v>
      </c>
      <c r="O75" s="9">
        <f t="shared" si="1"/>
        <v>17.606793981482042</v>
      </c>
    </row>
    <row r="76" spans="1:15" s="19" customFormat="1" x14ac:dyDescent="0.25">
      <c r="A76" s="49" t="s">
        <v>36</v>
      </c>
      <c r="B76" s="49" t="s">
        <v>64</v>
      </c>
      <c r="C76" s="50" t="s">
        <v>680</v>
      </c>
      <c r="D76" s="16">
        <v>45001.803240740737</v>
      </c>
      <c r="E76" s="50" t="s">
        <v>666</v>
      </c>
      <c r="F76" s="49" t="s">
        <v>45</v>
      </c>
      <c r="G76" s="49" t="s">
        <v>105</v>
      </c>
      <c r="H76" s="17"/>
      <c r="I76" s="49" t="s">
        <v>674</v>
      </c>
      <c r="J76" s="49" t="s">
        <v>62</v>
      </c>
      <c r="K76" s="49" t="s">
        <v>675</v>
      </c>
      <c r="L76" s="49" t="s">
        <v>676</v>
      </c>
      <c r="M76" s="28">
        <f>'sg5'!AF76</f>
        <v>45019.41</v>
      </c>
      <c r="N76" s="34" t="str">
        <f>'sg5'!AH76</f>
        <v>Una vez analizado su requerimiento y realizando las investigaciones pertinentes, le informamos que lamentamos el servicio prestado, le ofrecemos nuestras más sinceras disculpas se está procediendo a tomar las medidas correctivas.Así también cumplimos con informar que la boleta en mención fue emitida a nombre del titular del contrato, de ser necesario que se modifique dicha información es el titular quien deberá enviar una solicitud escrita.</v>
      </c>
      <c r="O76" s="9">
        <f t="shared" si="1"/>
        <v>17.606759259266255</v>
      </c>
    </row>
    <row r="77" spans="1:15" x14ac:dyDescent="0.25">
      <c r="A77" s="36" t="s">
        <v>36</v>
      </c>
      <c r="B77" s="36" t="s">
        <v>64</v>
      </c>
      <c r="C77" s="37" t="s">
        <v>681</v>
      </c>
      <c r="D77" s="3">
        <v>45003.523553240739</v>
      </c>
      <c r="E77" s="37" t="s">
        <v>682</v>
      </c>
      <c r="F77" s="36" t="s">
        <v>154</v>
      </c>
      <c r="G77" s="36" t="s">
        <v>688</v>
      </c>
      <c r="H77" s="5"/>
      <c r="I77" s="36" t="s">
        <v>689</v>
      </c>
      <c r="J77" s="36" t="s">
        <v>62</v>
      </c>
      <c r="K77" s="36" t="s">
        <v>690</v>
      </c>
      <c r="L77" s="36" t="s">
        <v>691</v>
      </c>
      <c r="M77" s="6">
        <f>'sg5'!AF77</f>
        <v>45026.387499999997</v>
      </c>
      <c r="N77" s="32" t="str">
        <f>'sg5'!AH77</f>
        <v>“El Reglamento Interno de ESPERANZA ETERNA que se adjunta al presente contrato, ha sido aprobado administrativamente y se incorpora automáticamente a éste, formando parte integrante del mismo. Cualquier modificación, parcial o total al Reglamento Interno de ESPERANZA ETERNA que sea posterior a la firma de este contrato y que sea aprobada por la autoridad correspondiente, surtirá efectos en forma inmediata, incluso para EL TITULAR que con anterioridad a dicha modificación haya celebrado el contrato de CDDUU de Uso Permanente. Los cambios en el Reglamento Interno de ESPERANZA ETERNA no podrán afectar los derechos esenciales que este contrato reconoce a EL TITULAR ni importarán incremento de la contraprestación pactada.”Así también le recordamos que las modificaciones o actualizaciones de los espacios de uso común son de entera potestad nuestra.</v>
      </c>
      <c r="O77" s="9">
        <f t="shared" si="1"/>
        <v>22.863946759258397</v>
      </c>
    </row>
    <row r="78" spans="1:15" x14ac:dyDescent="0.25">
      <c r="A78" s="36" t="s">
        <v>36</v>
      </c>
      <c r="B78" s="36" t="s">
        <v>306</v>
      </c>
      <c r="C78" s="37" t="s">
        <v>692</v>
      </c>
      <c r="D78" s="3">
        <v>45003.780150462961</v>
      </c>
      <c r="E78" s="37" t="s">
        <v>693</v>
      </c>
      <c r="F78" s="36" t="s">
        <v>154</v>
      </c>
      <c r="G78" s="36" t="s">
        <v>105</v>
      </c>
      <c r="H78" s="5"/>
      <c r="I78" s="36" t="s">
        <v>700</v>
      </c>
      <c r="J78" s="36" t="s">
        <v>62</v>
      </c>
      <c r="K78" s="36" t="s">
        <v>701</v>
      </c>
      <c r="L78" s="36" t="s">
        <v>702</v>
      </c>
      <c r="M78" s="6">
        <f>'sg5'!AF78</f>
        <v>45026.387499999997</v>
      </c>
      <c r="N78" s="32" t="str">
        <f>'sg5'!AH78</f>
        <v>Una vez analizado su requerimiento y realizando las investigaciones pertinentes, le informamos que lamentamos el servicio prestado, le ofrecemos nuestras más sinceras disculpas se está procediendo a tomar las medidas correctivas.</v>
      </c>
      <c r="O78" s="9">
        <f t="shared" si="1"/>
        <v>22.607349537036498</v>
      </c>
    </row>
    <row r="79" spans="1:15" x14ac:dyDescent="0.25">
      <c r="A79" s="36" t="s">
        <v>36</v>
      </c>
      <c r="B79" s="36" t="s">
        <v>64</v>
      </c>
      <c r="C79" s="37" t="s">
        <v>703</v>
      </c>
      <c r="D79" s="3">
        <v>45006.505347222221</v>
      </c>
      <c r="E79" s="37" t="s">
        <v>704</v>
      </c>
      <c r="F79" s="36" t="s">
        <v>45</v>
      </c>
      <c r="G79" s="36" t="s">
        <v>105</v>
      </c>
      <c r="H79" s="5"/>
      <c r="I79" s="36" t="s">
        <v>711</v>
      </c>
      <c r="J79" s="36" t="s">
        <v>48</v>
      </c>
      <c r="K79" s="36" t="s">
        <v>712</v>
      </c>
      <c r="L79" s="36" t="s">
        <v>713</v>
      </c>
      <c r="M79" s="6">
        <f>'sg5'!AF79</f>
        <v>45026.432638888888</v>
      </c>
      <c r="N79" s="32" t="str">
        <f>'sg5'!AH79</f>
        <v>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inconvenientes.Del mismo modo le recordamos que dentro del reglamento interno del camposanto adjunto, en su apartado N°48, señala: “La Administración no se hará´ responsable por la pérdida de jarrones, floreros o flores artificiales u otros similares ya que estos NO ESTÁN PERMITIDOS en el Camposanto”</v>
      </c>
      <c r="O79" s="9">
        <f t="shared" si="1"/>
        <v>19.927291666666861</v>
      </c>
    </row>
    <row r="80" spans="1:15" x14ac:dyDescent="0.25">
      <c r="A80" s="36" t="s">
        <v>36</v>
      </c>
      <c r="B80" s="36" t="s">
        <v>83</v>
      </c>
      <c r="C80" s="37" t="s">
        <v>714</v>
      </c>
      <c r="D80" s="3">
        <v>45012.502939814818</v>
      </c>
      <c r="E80" s="37" t="s">
        <v>715</v>
      </c>
      <c r="F80" s="36" t="s">
        <v>154</v>
      </c>
      <c r="G80" s="36" t="s">
        <v>105</v>
      </c>
      <c r="H80" s="5"/>
      <c r="I80" s="36" t="s">
        <v>722</v>
      </c>
      <c r="J80" s="36" t="s">
        <v>48</v>
      </c>
      <c r="K80" s="36" t="s">
        <v>722</v>
      </c>
      <c r="L80" s="36" t="s">
        <v>723</v>
      </c>
      <c r="M80" s="6">
        <f>'sg5'!AF80</f>
        <v>45033.460416666669</v>
      </c>
      <c r="N80" s="32" t="str">
        <f>'sg5'!AH80</f>
        <v>Una vez analizado su requerimiento y realizando las investigaciones pertinentes, le informamos que, se está enviado a confeccionar la lápida requerida en el formato simple , la misma que estará siendo instalada el día 15 mayo como fecha máxima , sin embargo procuraremos reducir el tiempo e informarle cuando se instale la lápida en mención.</v>
      </c>
      <c r="O80" s="9">
        <f t="shared" si="1"/>
        <v>20.957476851850515</v>
      </c>
    </row>
    <row r="81" spans="1:23" x14ac:dyDescent="0.25">
      <c r="A81" s="36" t="s">
        <v>36</v>
      </c>
      <c r="B81" s="36" t="s">
        <v>64</v>
      </c>
      <c r="C81" s="37" t="s">
        <v>724</v>
      </c>
      <c r="D81" s="3">
        <v>45016.450983796298</v>
      </c>
      <c r="E81" s="37" t="s">
        <v>725</v>
      </c>
      <c r="F81" s="36" t="s">
        <v>45</v>
      </c>
      <c r="G81" s="36" t="s">
        <v>105</v>
      </c>
      <c r="H81" s="5"/>
      <c r="I81" s="36" t="s">
        <v>731</v>
      </c>
      <c r="J81" s="36" t="s">
        <v>48</v>
      </c>
      <c r="K81" s="36" t="s">
        <v>732</v>
      </c>
      <c r="L81" s="36" t="s">
        <v>733</v>
      </c>
      <c r="M81" s="6">
        <f>'sg5'!AF81</f>
        <v>45035.390277777777</v>
      </c>
      <c r="N81" s="32" t="str">
        <f>'sg5'!AH81</f>
        <v>Una vez analizado su requerimiento y realizando las investigaciones pertinentes, le informamos que usted puede enviar una solicitud escrita donde solicite que nosotros como empresa no enviemos ningún tipo de notificación vía mensaje de texto o llamada.</v>
      </c>
      <c r="O81" s="9">
        <f t="shared" si="1"/>
        <v>18.939293981478841</v>
      </c>
    </row>
    <row r="82" spans="1:23" x14ac:dyDescent="0.25">
      <c r="A82" s="36" t="s">
        <v>36</v>
      </c>
      <c r="B82" s="36" t="s">
        <v>64</v>
      </c>
      <c r="C82" s="37" t="s">
        <v>734</v>
      </c>
      <c r="D82" s="3">
        <v>45025.638136574074</v>
      </c>
      <c r="E82" s="37" t="s">
        <v>735</v>
      </c>
      <c r="F82" s="36" t="s">
        <v>45</v>
      </c>
      <c r="G82" s="36" t="s">
        <v>105</v>
      </c>
      <c r="H82" s="5">
        <v>1500</v>
      </c>
      <c r="I82" s="36" t="s">
        <v>742</v>
      </c>
      <c r="J82" s="36" t="s">
        <v>48</v>
      </c>
      <c r="K82" s="36" t="s">
        <v>743</v>
      </c>
      <c r="L82" s="36" t="s">
        <v>744</v>
      </c>
      <c r="M82" s="6">
        <f>'sg5'!AF82</f>
        <v>45043.732638888891</v>
      </c>
      <c r="N82" s="32" t="str">
        <f>'sg5'!AH82</f>
        <v>Una vez analizado su requerimiento y realizando las investigaciones pertinentes, le informamos que; se iniciaran los procesos de mejora requeridos para el mantenimiento general del espacio de sepultura.Se inició la gestión del mantenimiento del área de sepultura en mención, a fin de reestablecer el buen estado de espacio de sepultura.</v>
      </c>
      <c r="O82" s="9">
        <f t="shared" si="1"/>
        <v>18.094502314816054</v>
      </c>
    </row>
    <row r="83" spans="1:23" x14ac:dyDescent="0.25">
      <c r="A83" s="36" t="s">
        <v>36</v>
      </c>
      <c r="B83" s="36" t="s">
        <v>64</v>
      </c>
      <c r="C83" s="37" t="s">
        <v>745</v>
      </c>
      <c r="D83" s="3">
        <v>45038.573495370372</v>
      </c>
      <c r="E83" s="37" t="s">
        <v>746</v>
      </c>
      <c r="F83" s="36" t="s">
        <v>45</v>
      </c>
      <c r="G83" s="36" t="s">
        <v>105</v>
      </c>
      <c r="H83" s="5"/>
      <c r="I83" s="36" t="s">
        <v>752</v>
      </c>
      <c r="J83" s="36" t="s">
        <v>62</v>
      </c>
      <c r="K83" s="36" t="s">
        <v>753</v>
      </c>
      <c r="L83" s="36" t="s">
        <v>754</v>
      </c>
      <c r="M83" s="6">
        <f>'sg5'!AF83</f>
        <v>45061.466666666667</v>
      </c>
      <c r="N83" s="32" t="str">
        <f>'sg5'!AH83</f>
        <v>informando que:Una vez analizado su requerimiento y realizando las investigaciones pertinentes, le informamos que de acuerdo al reglamento interno que forma parte del contrato que fue firmado por el titular del espacio de sepultura, el apartado numero 15 refiere lo siguiente:“Queda prohibido el ingreso de animales doméstico, vehículos no autorizados  y vendedores de cualquier tipo.”</v>
      </c>
      <c r="O83" s="9">
        <f t="shared" si="1"/>
        <v>22.893171296294895</v>
      </c>
    </row>
    <row r="84" spans="1:23" x14ac:dyDescent="0.25">
      <c r="A84" s="36" t="s">
        <v>36</v>
      </c>
      <c r="B84" s="36" t="s">
        <v>53</v>
      </c>
      <c r="C84" s="37" t="s">
        <v>755</v>
      </c>
      <c r="D84" s="3">
        <v>45040.681284722225</v>
      </c>
      <c r="E84" s="37" t="s">
        <v>756</v>
      </c>
      <c r="F84" s="36" t="s">
        <v>45</v>
      </c>
      <c r="G84" s="36" t="s">
        <v>105</v>
      </c>
      <c r="H84" s="5"/>
      <c r="I84" s="36" t="s">
        <v>763</v>
      </c>
      <c r="J84" s="36" t="s">
        <v>48</v>
      </c>
      <c r="K84" s="36" t="s">
        <v>764</v>
      </c>
      <c r="L84" s="36" t="s">
        <v>765</v>
      </c>
      <c r="M84" s="6">
        <f>'sg5'!AF84</f>
        <v>45061.477083333331</v>
      </c>
      <c r="N84" s="32" t="str">
        <f>'sg5'!AH84</f>
        <v>La lapida en mención ya fue instalada.</v>
      </c>
      <c r="O84" s="9">
        <f t="shared" si="1"/>
        <v>20.795798611106875</v>
      </c>
    </row>
    <row r="85" spans="1:23" x14ac:dyDescent="0.25">
      <c r="A85" s="36" t="s">
        <v>36</v>
      </c>
      <c r="B85" s="36" t="s">
        <v>64</v>
      </c>
      <c r="C85" s="37" t="s">
        <v>766</v>
      </c>
      <c r="D85" s="3">
        <v>45044.434745370374</v>
      </c>
      <c r="E85" s="37" t="s">
        <v>767</v>
      </c>
      <c r="F85" s="36" t="s">
        <v>45</v>
      </c>
      <c r="G85" s="36" t="s">
        <v>211</v>
      </c>
      <c r="H85" s="5">
        <v>390</v>
      </c>
      <c r="I85" s="36" t="s">
        <v>775</v>
      </c>
      <c r="J85" s="36" t="s">
        <v>48</v>
      </c>
      <c r="K85" s="36" t="s">
        <v>776</v>
      </c>
      <c r="L85" s="36" t="s">
        <v>777</v>
      </c>
      <c r="M85" s="6">
        <f>'sg5'!AF85</f>
        <v>45061.484027777777</v>
      </c>
      <c r="N85" s="32" t="str">
        <f>'sg5'!AH85</f>
        <v>Una vez analizado su requerimiento y realizando las investigaciones pertinentes, le informamos que usted puede enviar una solicitud escrita donde solicite que nosotros como empresa no enviemos ningún tipo de notificación vía mensaje de texto o llamada. Así también se informa que la razón de las notificaciones es a razón de no cumplir con la fecha de pago programada, de manera automática se genera el aviso de retraso en pago.</v>
      </c>
      <c r="O85" s="9">
        <f t="shared" si="1"/>
        <v>17.049282407402643</v>
      </c>
    </row>
    <row r="86" spans="1:23" x14ac:dyDescent="0.25">
      <c r="A86" s="38" t="s">
        <v>36</v>
      </c>
      <c r="B86" s="38" t="s">
        <v>64</v>
      </c>
      <c r="C86" s="39" t="s">
        <v>778</v>
      </c>
      <c r="D86" s="25">
        <v>45046.723634259259</v>
      </c>
      <c r="E86" s="37" t="s">
        <v>779</v>
      </c>
      <c r="F86" s="36" t="s">
        <v>45</v>
      </c>
      <c r="G86" s="36" t="s">
        <v>46</v>
      </c>
      <c r="H86" s="5"/>
      <c r="I86" s="36" t="s">
        <v>785</v>
      </c>
      <c r="J86" s="36" t="s">
        <v>48</v>
      </c>
      <c r="K86" s="36" t="s">
        <v>786</v>
      </c>
      <c r="L86" s="36" t="s">
        <v>787</v>
      </c>
      <c r="M86" s="6">
        <f>'sg5'!AF86</f>
        <v>45061.487500000003</v>
      </c>
      <c r="N86" s="32" t="str">
        <f>'sg5'!AH86</f>
        <v>Una vez analizado su requerimiento y realizando las investigaciones pertinentes, le informamos que; se iniciaran los procesos de mejora requerido para el mantenimiento general del espacio de sepultura.</v>
      </c>
      <c r="O86" s="9">
        <f t="shared" si="1"/>
        <v>14.763865740744222</v>
      </c>
    </row>
    <row r="87" spans="1:23" s="55" customFormat="1" x14ac:dyDescent="0.25">
      <c r="A87" s="38" t="str">
        <f>'sg5'!A87</f>
        <v>PERU</v>
      </c>
      <c r="B87" s="38" t="str">
        <f>'sg5'!B87</f>
        <v>SEDE CUSCO II</v>
      </c>
      <c r="C87" s="38" t="str">
        <f>'sg5'!C87</f>
        <v>01-0000086</v>
      </c>
      <c r="D87" s="25">
        <f>'sg5'!D87</f>
        <v>45053.592962962961</v>
      </c>
      <c r="E87" s="25" t="str">
        <f>'sg5'!F87</f>
        <v>70219988</v>
      </c>
      <c r="F87" s="25" t="str">
        <f>'sg5'!M87</f>
        <v>PRODUCTO</v>
      </c>
      <c r="G87" s="25" t="str">
        <f>'sg5'!O87</f>
        <v>DISCONFORMIDAD CON ATENCIÓN DEL PERSONAL</v>
      </c>
      <c r="H87" s="5">
        <f>'sg5'!P87</f>
        <v>0</v>
      </c>
      <c r="I87" s="31" t="str">
        <f>'sg5'!Q87</f>
        <v>SE TIENE ENTERRADA EN EL CAMPO SANTO JARDINES DE LA LUZ A MI SRA. MADRE. EUSEBIA ORTIZ MACHACA.</v>
      </c>
      <c r="J87" s="5" t="str">
        <f>'sg5'!R87</f>
        <v>QUEJA</v>
      </c>
      <c r="K87" s="31" t="str">
        <f>'sg5'!S87</f>
        <v xml:space="preserve">HOY ME APERSONE A UN TRABAJADOR DEL CAMPOSANTO QUIEN SE IDENTIFICÓ COMO MAXIMILIANO NOA MENDOZA,A QUIEN LE PREGUNTÉ QUE NO HABÍA EL CUADRO DE MI SEÑORA MADRE QUE HABÍA DEJADO ANTERIORMENTE Y QUE EL FLORERO DE MI DIFUNTA MADRE ESTÁ EN PÉSIMAS CONDICIONES,LE PEDÍ QUE LO CAMBIARA POR UNO NUEVO. A ESTO RESPONDIÓ EL TRABAJADOR MENCIONADO ANTERIORMENTE QUE EL CUADRO SEGURO SE LO ROBARON,O ALGÚN NIÑO SE LO HABRÁ LLEVADO,QUE NO SE HACEN RESPONSABLES DE LOS CUADROS POR LO QUE MI PERSONA ENTENDIÓ CLARAMENTE. Y DESPUÉS ME INDICA DE FORMA GROTESCA QUE YO COMO USUARIA LE TENGO QUE TRAER EL FLORERO QUE ESTÁ EN MAL ESTADO A DONDE SE ENCONTRABA DESCANSANDO EL SR. MAXIMILIANO DICHO DE PASO QUE EN ESE MOMENTO SE TENÍA INTENSAS LLUVIAS Y EL LUGAR DONDE ESTÁ ENTERRADO MI SRA.
 MADRE ESTÁ UN PRÓXIMO DE 150 METROS CUESTA ARRIBA OBLIGANDOME A TRAER EL FLORERO EN MAL ESTADO EN PLENA LLUVIA PARA QUE ME PUEDA CAMBIAR POR UNO NUEVO...PÉSIMO ATENCIÓN DE DICHO SR. QUE ME HIZO PASAR UN MAL MOMENTO 
 </v>
      </c>
      <c r="L87" s="31" t="str">
        <f>'sg5'!T87</f>
        <v xml:space="preserve">TENER MAYOR CONTROL AL CONTRATAR PERSONAL..QUE SEAN AMABLES. CORDIALES. Y POR FAVOR NO BOTAR SI EN CASO SE NOS DEJA OLVIDADO UN CUADRO O RECUERDO DE NUESTROS DIFUNTOS, GUARDARLO HASTA PODER RECOGERLO </v>
      </c>
      <c r="M87" s="6">
        <f>'sg5'!AF87</f>
        <v>45061.492361111108</v>
      </c>
      <c r="N87" s="32" t="str">
        <f>'sg5'!AH87</f>
        <v>Del mismo modo le recordamos que dentro del reglamento interno del camposanto adjunto , en su apartado N°48, señala: “La Administración no se hará´ responsable por la pérdida de jarrones, floreros o flores artificiales u otros similares ya que estos NO ESTÁN PERMITIDOS en el Camposanto” Le informamos que lamentamos el servicio prestado, le ofrecemos nuestras más sinceras disculpas se está procediendo a tomar las medidas correctivas.</v>
      </c>
      <c r="O87" s="9">
        <f t="shared" si="1"/>
        <v>7.8993981481471565</v>
      </c>
    </row>
    <row r="88" spans="1:23" s="19" customFormat="1" x14ac:dyDescent="0.25">
      <c r="A88" s="53" t="str">
        <f>'sg5'!A88</f>
        <v>PERU</v>
      </c>
      <c r="B88" s="53" t="str">
        <f>'sg5'!B88</f>
        <v>SEDE SAN ANTONIO</v>
      </c>
      <c r="C88" s="53" t="str">
        <f>'sg5'!C88</f>
        <v>01-0000087</v>
      </c>
      <c r="D88" s="20">
        <f>'sg5'!D88</f>
        <v>45060.469884259262</v>
      </c>
      <c r="E88" s="20" t="str">
        <f>'sg5'!F88</f>
        <v>45998106</v>
      </c>
      <c r="F88" s="20" t="str">
        <f>'sg5'!M88</f>
        <v>PRODUCTO</v>
      </c>
      <c r="G88" s="20" t="str">
        <f>'sg5'!O88</f>
        <v>OTROS</v>
      </c>
      <c r="H88" s="17">
        <f>'sg5'!P88</f>
        <v>200</v>
      </c>
      <c r="I88" s="33" t="str">
        <f>'sg5'!Q88</f>
        <v>LA LAPIDA DEL NICHO DE MI MAMA FUE DAÑADA-ROTA,PRESENTE ELRECLAMO EN ADMINISTRACION Y ALEGAN QUE ESE TIPO DE LAPIDAS NO TIENEN GARANTIA ,MI SUPOSICION ES QUE FUE DAÑADA CON LA ESCALERA RODANTE QUE TIENEN DISPOSICION ,POR LO QUE EXIJO QUE TOMEN CARTAS EN EL ASUNTO,YA PASO ESTO ANTERIORMENTE.</v>
      </c>
      <c r="J88" s="17" t="str">
        <f>'sg5'!R88</f>
        <v>RECLAMO</v>
      </c>
      <c r="K88" s="33" t="str">
        <f>'sg5'!S88</f>
        <v>LA LAPIDA DEL NICHO DE MI MAMA FUE DAÑADA-ROTA,PRESENTE ELRECLAMO EN ADMINISTRACION Y ALEGAN QUE ESE TIPO DE LAPIDAS NO TIENEN GARANTIA ,MI SUPOSICION ES QUE FUE DAÑADA CON LA ESCALERA RODANTE QUE TIENEN DISPOSICION ,POR LO QUE EXIJO QUE TOMEN CARTAS EN EL ASUNTO,YA PASO ESTO ANTERIORMENTE.</v>
      </c>
      <c r="L88" s="33" t="str">
        <f>'sg5'!T88</f>
        <v>200</v>
      </c>
      <c r="M88" s="6">
        <f>'sg5'!AF88</f>
        <v>45079</v>
      </c>
      <c r="N88" s="32" t="str">
        <f>'sg5'!AH88</f>
        <v xml:space="preserve">Se realizaron la verificación pertinente, sin embargo, encontramos que usted es titular de tres contratos celebrados con nosotros, siendo dos de estos en nichos y uno en sepultura, tras realizar la verificación encontramos que los espacios de nicho de su persona no tienen desperfecto alguno, a fin de poder brindarle mayores alcances por favor bríndenos el contrato, ubicación, o nombre del beneficiario cuya lapida fue dañada a fin de verificar y brindar a la solución pertinente. </v>
      </c>
      <c r="O88" s="9">
        <f t="shared" si="1"/>
        <v>18.530115740737529</v>
      </c>
    </row>
    <row r="89" spans="1:23" s="19" customFormat="1" x14ac:dyDescent="0.25">
      <c r="A89" s="53" t="str">
        <f>'sg5'!A89</f>
        <v>PERU</v>
      </c>
      <c r="B89" s="53" t="str">
        <f>'sg5'!B89</f>
        <v>SEDE SAN ANTONIO</v>
      </c>
      <c r="C89" s="53" t="str">
        <f>'sg5'!C89</f>
        <v>01-0000088</v>
      </c>
      <c r="D89" s="20">
        <f>'sg5'!D89</f>
        <v>45060.475173611114</v>
      </c>
      <c r="E89" s="20" t="str">
        <f>'sg5'!F89</f>
        <v>45998106</v>
      </c>
      <c r="F89" s="20" t="str">
        <f>'sg5'!M89</f>
        <v>PRODUCTO</v>
      </c>
      <c r="G89" s="20" t="str">
        <f>'sg5'!O89</f>
        <v>OTROS</v>
      </c>
      <c r="H89" s="17">
        <f>'sg5'!P89</f>
        <v>200</v>
      </c>
      <c r="I89" s="33" t="str">
        <f>'sg5'!Q89</f>
        <v>LA LAPIDA DEL NICHO DE MI MAMA FUE DAÑADA-ROTA,PRESENTE ELRECLAMO EN ADMINISTRACION Y ALEGAN QUE ESE TIPO DE LAPIDAS NO TIENEN GARANTIA ,MI SUPOSICION ES QUE FUE DAÑADA CON LA ESCALERA RODANTE QUE TIENEN DISPOSICION ,POR LO QUE EXIJO QUE TOMEN CARTAS EN EL ASUNTO,YA PASO ESTO ANTERIORMENTE.</v>
      </c>
      <c r="J89" s="17" t="str">
        <f>'sg5'!R89</f>
        <v>RECLAMO</v>
      </c>
      <c r="K89" s="33" t="str">
        <f>'sg5'!S89</f>
        <v>LA LAPIDA DEL NICHO DE MI MAMA FUE DAÑADA-ROTA,PRESENTE ELRECLAMO EN ADMINISTRACION Y ALEGAN QUE ESE TIPO DE LAPIDAS NO TIENEN GARANTIA ,MI SUPOSICION ES QUE FUE DAÑADA CON LA ESCALERA RODANTE QUE TIENEN DISPOSICION ,POR LO QUE EXIJO QUE TOMEN CARTAS EN EL ASUNTO,YA PASO ESTO ANTERIORMENTE.</v>
      </c>
      <c r="L89" s="33" t="str">
        <f>'sg5'!T89</f>
        <v>200</v>
      </c>
      <c r="M89" s="6">
        <f>'sg5'!AF89</f>
        <v>45079</v>
      </c>
      <c r="N89" s="32" t="str">
        <f>'sg5'!AH89</f>
        <v xml:space="preserve">Se realizaron la verificación pertinente, sin embargo, encontramos que usted es titular de tres contratos celebrados con nosotros, siendo dos de estos en nichos y uno en sepultura, tras realizar la verificación encontramos que los espacios de nicho de su persona no tienen desperfecto alguno, a fin de poder brindarle mayores alcances por favor bríndenos el contrato, ubicación, o nombre del beneficiario cuya lapida fue dañada a fin de verificar y brindar a la solución pertinente. </v>
      </c>
      <c r="O89" s="9">
        <f t="shared" si="1"/>
        <v>18.52482638888614</v>
      </c>
    </row>
    <row r="90" spans="1:23" x14ac:dyDescent="0.25">
      <c r="A90" s="38" t="str">
        <f>'sg5'!A90</f>
        <v>PERU</v>
      </c>
      <c r="B90" s="38" t="str">
        <f>'sg5'!B90</f>
        <v>SEDE SAN ANTONIO</v>
      </c>
      <c r="C90" s="38" t="str">
        <f>'sg5'!C90</f>
        <v>01-0000089</v>
      </c>
      <c r="D90" s="25">
        <f>'sg5'!D90</f>
        <v>45060.576956018522</v>
      </c>
      <c r="E90" s="25" t="str">
        <f>'sg5'!F90</f>
        <v>70040215</v>
      </c>
      <c r="F90" s="25" t="str">
        <f>'sg5'!M90</f>
        <v>SERVICIO</v>
      </c>
      <c r="G90" s="25" t="str">
        <f>'sg5'!O90</f>
        <v>GESTIÓN DE COBRANZAS</v>
      </c>
      <c r="H90" s="5">
        <f>'sg5'!P90</f>
        <v>0</v>
      </c>
      <c r="I90" s="31" t="str">
        <f>'sg5'!Q90</f>
        <v>LA LAPIDA DEL NICHO DE MI MAMA FUE RETIRADA POR DOS MESES DE DEUDA (14/05/2023 PRESENTE ELRECLAMO EN ADMINISTRACION Y ALEGAN QUE ESE TIPO DE LAPIDAS NO TIENEN GARANTIA ,MI SUPOSICION E,POR LO QUE EXIJO QUE TOMEN CARTAS EN EL ASUNTO,YA PASO ESTO ANTERIORMENTE.</v>
      </c>
      <c r="J90" s="5" t="str">
        <f>'sg5'!R90</f>
        <v>QUEJA</v>
      </c>
      <c r="K90" s="31" t="str">
        <f>'sg5'!S90</f>
        <v>LA LAPIDA DEL NICHO DE MI MAMA FUE RETIRADA POR DOS MESES DE DEUDA - ELRECLAMO EN ADMINISTRACION Y ALEGAN QUE ESE TIPO DE LAPIDAS NO TIENEN GARANTIA ,MI SUPOSICION ES QUE FUE PORQUE FUE RETIRA SIN AVISO ALGUNO, CON LA ESCALERA RODANTE QUE TIENEN DISPOSICION ,POR LO QUE EXIJO QUE TOMEN CARTAS EN EL ASUNTO,YA PASO ESTO ANTERIORMENTE.</v>
      </c>
      <c r="L90" s="31" t="str">
        <f>'sg5'!T90</f>
        <v>201</v>
      </c>
      <c r="M90" s="6">
        <f>'sg5'!AF90</f>
        <v>45079.51666666667</v>
      </c>
      <c r="N90" s="32" t="str">
        <f>'sg5'!AH90</f>
        <v>Se realizaron la verificación pertinente y se verifico que cancelo las cuotas __pendientes, es así que se programó la reinstalación de su lapida</v>
      </c>
      <c r="O90" s="9">
        <f t="shared" si="1"/>
        <v>18.939710648148321</v>
      </c>
    </row>
    <row r="91" spans="1:23" x14ac:dyDescent="0.25">
      <c r="A91" s="38" t="str">
        <f>'sg5'!A91</f>
        <v>PERU</v>
      </c>
      <c r="B91" s="38" t="str">
        <f>'sg5'!B91</f>
        <v>SEDE SAN ANTONIO</v>
      </c>
      <c r="C91" s="38" t="str">
        <f>'sg5'!C91</f>
        <v>01-0000090</v>
      </c>
      <c r="D91" s="25">
        <f>'sg5'!D91</f>
        <v>45061.449224537035</v>
      </c>
      <c r="E91" s="25" t="str">
        <f>'sg5'!F91</f>
        <v>41778589</v>
      </c>
      <c r="F91" s="25" t="str">
        <f>'sg5'!M91</f>
        <v>SERVICIO</v>
      </c>
      <c r="G91" s="25" t="str">
        <f>'sg5'!O91</f>
        <v>DISCONFORMIDAD CON ATENCIÓN DEL PERSONAL</v>
      </c>
      <c r="H91" s="5">
        <f>'sg5'!P91</f>
        <v>0</v>
      </c>
      <c r="I91" s="31" t="str">
        <f>'sg5'!Q91</f>
        <v>LA PARTE DE CABECERA DEL NICHO DE MI MAMA FUE RETIRADA EN VARIAS OCASIONES  (14/05/2023 PRESENTE ELRECLAMO EN ADMINISTRACION Y ALEGAN QUE ESE TIPO DE LAPIDAS NO TIENEN GARANTIA ,MI SUPOSICION E,POR LO QUE EXIJO QUE TOMEN CARTAS EN EL ASUNTO,YA PASO ESTO ANTERIORMENTE.</v>
      </c>
      <c r="J91" s="5" t="str">
        <f>'sg5'!R91</f>
        <v>QUEJA</v>
      </c>
      <c r="K91" s="31" t="str">
        <f>'sg5'!S91</f>
        <v>LA CABECERA PORTA FLORES  DEL NICHO DE MI MAMA FUE RETIRADA POR VARIAS OCASIONES  EL RECLAMO EN ADMINISTRACION Y ALEGAN QUE ESE TIPO DE LAPIDAS NO TIENEN GARANTIA ,MI SUPOSICION ES QUE FUE PORQUE FUE SUSTRAIDA  SIN AVISO ALGUNO, CON LA ESCALERA RODANTE QUE TIENEN DISPOSICION ,POR LO QUE EXIJO QUE TOMEN CARTAS EN EL ASUNTO,YA PASO ESTO ANTERIORMENTE.</v>
      </c>
      <c r="L91" s="31" t="str">
        <f>'sg5'!T91</f>
        <v>201</v>
      </c>
      <c r="M91" s="6">
        <f>'sg5'!AF91</f>
        <v>45079.520833333336</v>
      </c>
      <c r="N91" s="32" t="str">
        <f>'sg5'!AH91</f>
        <v>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inconvenientes.Del mismo modo le recordamos que dentro del reglamento interno del camposantoadjunto, en su apartado N°48, señala: “La Administración no se hará´ responsable por la pérdida de jarrones, floreros o flores artificiales u otros similares ya que estos NO ESTÁN PERMITIDOS en el Camposanto”</v>
      </c>
      <c r="O91" s="9">
        <f t="shared" si="1"/>
        <v>18.071608796301007</v>
      </c>
    </row>
    <row r="92" spans="1:23" x14ac:dyDescent="0.25">
      <c r="A92" s="38" t="str">
        <f>'sg5'!A92</f>
        <v>PERU</v>
      </c>
      <c r="B92" s="38" t="str">
        <f>'sg5'!B92</f>
        <v>SEDE SAN ANTONIO</v>
      </c>
      <c r="C92" s="38" t="str">
        <f>'sg5'!C92</f>
        <v>01-0000091</v>
      </c>
      <c r="D92" s="25">
        <f>'sg5'!D92</f>
        <v>45061.584062499998</v>
      </c>
      <c r="E92" s="25" t="str">
        <f>'sg5'!F92</f>
        <v>42275519</v>
      </c>
      <c r="F92" s="25" t="str">
        <f>'sg5'!M92</f>
        <v>SERVICIO</v>
      </c>
      <c r="G92" s="25" t="str">
        <f>'sg5'!O92</f>
        <v>DISCONFORMIDAD CON ATENCIÓN DEL PERSONAL</v>
      </c>
      <c r="H92" s="5">
        <f>'sg5'!P92</f>
        <v>1210</v>
      </c>
      <c r="I92" s="31" t="str">
        <f>'sg5'!Q92</f>
        <v>MIL DOSCIENTOS DIEZ CON /00 SOLES</v>
      </c>
      <c r="J92" s="5" t="str">
        <f>'sg5'!R92</f>
        <v>RECLAMO</v>
      </c>
      <c r="K92" s="31" t="str">
        <f>'sg5'!S92</f>
        <v xml:space="preserve">BUEN DÍA MEDIANTE LA PRESENTE PARA HACERLES LLEGAR MI MALESTAR EN CUANTO AL SERVICIO Y LA ATENCIÓN DE SU PERSONAL EN ATENCIÓN AL CLIENTE  DE NO BRINDARME UNA SOLUCIÓN ADECUADA EN CUANTO A LOS CAMBIOS DE NUMERO DE TELEFONO DE MI PERSONA ALUCIENDO QUE TIENE QUE ESTAR EL TITULAR Y YO EXPLICANDOLE QUE YA NO TENEMOS CONTACTO ALGUNO CON LA TITULAR YA QUE MI PERSONA ES EL SEGUNDO TITULAR E HIJO DE MI FALLECIDA MADRE Y LO MAS INDIGNATE ME PARECE ES QUE RETIRARON LA LAPIDA DE MI DIFUNTA MADRE SIENDO AYER EL DIA 14/05/2023 UNA FECHA TAN IMPORTANTE COMO EL DÍA DE LA MADRE ME SIENTO MUY INDIGNADO CON SU ACTUAR EN UNA FECHA TAN IMPORTANTE LA VERDAD MUY DECEPCIONADO CON EL SERVICIO Y MAS CON LA ATENCIÓN DE SU PERSONAL AL NO MOSTRAR LA CAPACIDAD DE BRINDAR SOLUCIONES A MI PEDIDO Y SOLO REPETIRME QUE SOLO EL TITULAR TIENE QUE HACER CUALQUIER CAMBIO LA VERDAD ESPERO CAPACITAR MAS A SU PERSONAL DE ÁREA DE ATENCIÓN AL CLIENTE POR QUE NO TIENE TINO NI TRATO HACIA NOSOTROS QUE SOMOS CLIENTES DE ESPERANZA  ETERNA </v>
      </c>
      <c r="L92" s="31" t="str">
        <f>'sg5'!T92</f>
        <v xml:space="preserve">MAS CAPACITACIÓN A SU PERSONAL Y MEJOR INFORMACIÓN EN SOLUCIONAR LAS DUDAS QUE UNO TIENE COMO CLIENTE  </v>
      </c>
      <c r="M92" s="6">
        <f>'sg5'!AF92</f>
        <v>45079.041666666664</v>
      </c>
      <c r="N92" s="32" t="str">
        <f>'sg5'!AH92</f>
        <v>Una vez analizado su requerimiento y realizando las investigaciones pertinentes, le informamos que lamentamos el servicio prestado, le ofrecemos nuestras más sinceras disculpas se está procediendo a tomar las medidas correctivas.</v>
      </c>
      <c r="O92" s="9">
        <f t="shared" si="1"/>
        <v>17.457604166665988</v>
      </c>
    </row>
    <row r="93" spans="1:23" x14ac:dyDescent="0.25">
      <c r="A93" s="36" t="s">
        <v>36</v>
      </c>
      <c r="B93" s="36" t="s">
        <v>64</v>
      </c>
      <c r="C93" s="37" t="s">
        <v>863</v>
      </c>
      <c r="D93" s="3">
        <v>45067.406504629631</v>
      </c>
      <c r="E93" s="37" t="s">
        <v>864</v>
      </c>
      <c r="F93" s="36" t="s">
        <v>45</v>
      </c>
      <c r="G93" s="36" t="s">
        <v>46</v>
      </c>
      <c r="H93" s="5"/>
      <c r="I93" s="36" t="s">
        <v>871</v>
      </c>
      <c r="J93" s="36" t="s">
        <v>62</v>
      </c>
      <c r="K93" s="36" t="s">
        <v>872</v>
      </c>
      <c r="L93" s="36" t="s">
        <v>873</v>
      </c>
      <c r="M93" s="6">
        <f>'sg5'!AF93</f>
        <v>45086.541666666664</v>
      </c>
      <c r="N93" s="32" t="str">
        <f>'sg5'!AH93</f>
        <v>Una vez analizado su requerimiento y realizando las investigaciones pertinentes, le informamos que; de acuerdo al REGLAMENTO que forma parte del CONTRATO  firmado por su persona y documento que forma parte de su expediente; dentro de los numerales 41 a 50 de dicho documento indica que: “La lápida de mármol será entregada según modelo, tamaño, material y diseño proporcionado por el Camposanto, la cual no puede ser reemplazada por otra.”“La administración no se hará responsable por la pérdida de jarrones, floreros, flores artificiales u otros similares ya que  estos no están permitidos en el camposanto.”Lamentamos el servicio prestado, le ofrecemos nuestras más sinceras disculpas se está procediendo a tomar las medidas correctivas.</v>
      </c>
      <c r="O93" s="9">
        <f t="shared" si="1"/>
        <v>19.135162037033297</v>
      </c>
      <c r="P93" s="36"/>
      <c r="Q93" s="37"/>
      <c r="R93" s="3"/>
      <c r="S93" s="37"/>
      <c r="T93" s="3"/>
      <c r="U93" s="8"/>
      <c r="V93" s="8"/>
      <c r="W93" s="36"/>
    </row>
    <row r="94" spans="1:23" x14ac:dyDescent="0.25">
      <c r="A94" s="36" t="s">
        <v>36</v>
      </c>
      <c r="B94" s="36" t="s">
        <v>83</v>
      </c>
      <c r="C94" s="37" t="s">
        <v>874</v>
      </c>
      <c r="D94" s="3">
        <v>45071.495682870373</v>
      </c>
      <c r="E94" s="37" t="s">
        <v>875</v>
      </c>
      <c r="F94" s="36" t="s">
        <v>45</v>
      </c>
      <c r="G94" s="36" t="s">
        <v>105</v>
      </c>
      <c r="H94" s="5"/>
      <c r="I94" s="36" t="s">
        <v>883</v>
      </c>
      <c r="J94" s="36" t="s">
        <v>62</v>
      </c>
      <c r="K94" s="36" t="s">
        <v>884</v>
      </c>
      <c r="L94" s="36" t="s">
        <v>885</v>
      </c>
      <c r="M94" s="6">
        <f>'sg5'!AF94</f>
        <v>45086.541666666664</v>
      </c>
      <c r="N94" s="32" t="str">
        <f>'sg5'!AH94</f>
        <v>Una vez analizado su requerimiento y realizando las investigaciones pertinentes, le informamos que lamentamos el servicio prestado, le ofrecemos nuestras más sinceras disculpas se está procediendo a tomar las medidas correctivas.</v>
      </c>
      <c r="O94" s="9">
        <f t="shared" si="1"/>
        <v>15.045983796291694</v>
      </c>
      <c r="P94" s="36"/>
      <c r="Q94" s="37"/>
      <c r="R94" s="3"/>
      <c r="S94" s="37"/>
      <c r="T94" s="3"/>
      <c r="U94" s="8"/>
      <c r="V94" s="8"/>
      <c r="W94" s="36"/>
    </row>
    <row r="95" spans="1:23" x14ac:dyDescent="0.25">
      <c r="A95" s="36" t="s">
        <v>36</v>
      </c>
      <c r="B95" s="36" t="s">
        <v>64</v>
      </c>
      <c r="C95" s="37" t="s">
        <v>886</v>
      </c>
      <c r="D95" s="3">
        <v>45073.527962962966</v>
      </c>
      <c r="E95" s="37" t="s">
        <v>887</v>
      </c>
      <c r="F95" s="36" t="s">
        <v>45</v>
      </c>
      <c r="G95" s="36" t="s">
        <v>211</v>
      </c>
      <c r="H95" s="5"/>
      <c r="I95" s="36" t="s">
        <v>895</v>
      </c>
      <c r="J95" s="36" t="s">
        <v>62</v>
      </c>
      <c r="K95" s="36" t="s">
        <v>896</v>
      </c>
      <c r="L95" s="36" t="s">
        <v>897</v>
      </c>
      <c r="M95" s="6">
        <f>'sg5'!AF95</f>
        <v>45086.541666666664</v>
      </c>
      <c r="N95" s="32" t="str">
        <f>'sg5'!AH95</f>
        <v>Una vez analizado su requerimiento y realizando las investigaciones pertinentes, le informamos que, lamentamos los inconvenientes generados, sin embargo, usted puede realizar los pagos que desee en oficina siempre y cuando este pago se realice con tarjeta, si desea mayor detalle de sus pagos y fechas de pago, puede solicitarlo vía correo electrónico a través de nuestra página web.</v>
      </c>
      <c r="O95" s="9">
        <f t="shared" si="1"/>
        <v>13.013703703698411</v>
      </c>
      <c r="P95" s="36"/>
      <c r="Q95" s="37"/>
      <c r="R95" s="3"/>
      <c r="S95" s="37"/>
      <c r="T95" s="3"/>
      <c r="U95" s="8"/>
      <c r="V95" s="8"/>
      <c r="W95" s="36"/>
    </row>
    <row r="96" spans="1:23" x14ac:dyDescent="0.25">
      <c r="A96" s="36" t="s">
        <v>36</v>
      </c>
      <c r="B96" s="36" t="s">
        <v>64</v>
      </c>
      <c r="C96" s="37" t="s">
        <v>898</v>
      </c>
      <c r="D96" s="3">
        <v>45074.434872685182</v>
      </c>
      <c r="E96" s="37" t="s">
        <v>899</v>
      </c>
      <c r="F96" s="36" t="s">
        <v>45</v>
      </c>
      <c r="G96" s="36" t="s">
        <v>46</v>
      </c>
      <c r="H96" s="5"/>
      <c r="I96" s="36" t="s">
        <v>906</v>
      </c>
      <c r="J96" s="36" t="s">
        <v>62</v>
      </c>
      <c r="K96" s="36" t="s">
        <v>907</v>
      </c>
      <c r="L96" s="36" t="s">
        <v>908</v>
      </c>
      <c r="M96" s="6">
        <f>'sg5'!AF96</f>
        <v>45086.541666666664</v>
      </c>
      <c r="N96" s="32" t="str">
        <f>'sg5'!AH96</f>
        <v xml:space="preserve">Una vez analizado su requerimiento y realizando las investigaciones pertinentes, le informamos que lamentamos el servicio prestado, le ofrecemos nuestras más sinceras disculpas se está procediendo a tomar las medidas correctivas. Sin embargo, es necesario reiterar que todo tramite o gestión se realiza directamente con el Primer titular. </v>
      </c>
      <c r="O96" s="9">
        <f t="shared" si="1"/>
        <v>12.106793981482042</v>
      </c>
      <c r="P96" s="36"/>
      <c r="Q96" s="37"/>
      <c r="R96" s="3"/>
      <c r="S96" s="37"/>
      <c r="T96" s="3"/>
      <c r="U96" s="8"/>
      <c r="V96" s="8"/>
      <c r="W96" s="36"/>
    </row>
    <row r="97" spans="1:23" x14ac:dyDescent="0.25">
      <c r="A97" s="36" t="s">
        <v>36</v>
      </c>
      <c r="B97" s="36" t="s">
        <v>64</v>
      </c>
      <c r="C97" s="37" t="s">
        <v>909</v>
      </c>
      <c r="D97" s="3">
        <v>45078.685011574074</v>
      </c>
      <c r="E97" s="37" t="s">
        <v>910</v>
      </c>
      <c r="F97" s="36" t="s">
        <v>154</v>
      </c>
      <c r="G97" s="36" t="s">
        <v>105</v>
      </c>
      <c r="H97" s="5"/>
      <c r="I97" s="36" t="s">
        <v>917</v>
      </c>
      <c r="J97" s="36" t="s">
        <v>62</v>
      </c>
      <c r="K97" s="36" t="s">
        <v>918</v>
      </c>
      <c r="L97" s="36" t="s">
        <v>919</v>
      </c>
      <c r="M97" s="6">
        <f>'sg5'!AF97</f>
        <v>45087</v>
      </c>
      <c r="N97" s="32" t="str">
        <f>'sg5'!AH97</f>
        <v>Se realizaron la verificación pertinente, y se procedió a la instalación inmediata , siendo así que el día de hoy se realizó la instalación de su lapida en mención.</v>
      </c>
      <c r="O97" s="9">
        <f t="shared" si="1"/>
        <v>8.3149884259255487</v>
      </c>
      <c r="P97" s="36"/>
      <c r="Q97" s="37"/>
      <c r="R97" s="3"/>
      <c r="S97" s="37"/>
      <c r="T97" s="3"/>
      <c r="U97" s="8"/>
      <c r="V97" s="8"/>
      <c r="W97" s="36"/>
    </row>
    <row r="98" spans="1:23" s="19" customFormat="1" x14ac:dyDescent="0.25">
      <c r="A98" s="49" t="s">
        <v>36</v>
      </c>
      <c r="B98" s="49" t="s">
        <v>64</v>
      </c>
      <c r="C98" s="50" t="s">
        <v>920</v>
      </c>
      <c r="D98" s="16">
        <v>45082.529444444444</v>
      </c>
      <c r="E98" s="50" t="s">
        <v>921</v>
      </c>
      <c r="F98" s="49" t="s">
        <v>45</v>
      </c>
      <c r="G98" s="49" t="s">
        <v>105</v>
      </c>
      <c r="H98" s="17"/>
      <c r="I98" s="49" t="s">
        <v>928</v>
      </c>
      <c r="J98" s="49" t="s">
        <v>62</v>
      </c>
      <c r="K98" s="49" t="s">
        <v>929</v>
      </c>
      <c r="L98" s="49" t="s">
        <v>930</v>
      </c>
      <c r="M98" s="6">
        <f>'sg5'!AF98</f>
        <v>45087</v>
      </c>
      <c r="N98" s="32" t="str">
        <f>'sg5'!AH98</f>
        <v>Una vez analizado su requerimiento y realizando las investigaciones pertinentes, le informamos que la programación de sepelio, es conforme a la disponibilidad de horario, ya que dentro de los procedimientos de apertura de espacio, armado de espacio de ceremonia , etc. Se requiere tiempo de preparación y asi evitar disconformidades durante la prestación del servicio.</v>
      </c>
      <c r="O98" s="9">
        <f t="shared" si="1"/>
        <v>4.4705555555556202</v>
      </c>
      <c r="P98" s="49"/>
      <c r="Q98" s="50"/>
      <c r="R98" s="16"/>
      <c r="S98" s="50"/>
      <c r="T98" s="16"/>
      <c r="U98" s="35"/>
      <c r="V98" s="35"/>
      <c r="W98" s="49"/>
    </row>
    <row r="99" spans="1:23" s="19" customFormat="1" x14ac:dyDescent="0.25">
      <c r="A99" s="49" t="s">
        <v>36</v>
      </c>
      <c r="B99" s="49" t="s">
        <v>64</v>
      </c>
      <c r="C99" s="50" t="s">
        <v>931</v>
      </c>
      <c r="D99" s="16">
        <v>45082.534004629626</v>
      </c>
      <c r="E99" s="50" t="s">
        <v>921</v>
      </c>
      <c r="F99" s="49" t="s">
        <v>45</v>
      </c>
      <c r="G99" s="49" t="s">
        <v>105</v>
      </c>
      <c r="H99" s="17"/>
      <c r="I99" s="49" t="s">
        <v>932</v>
      </c>
      <c r="J99" s="49" t="s">
        <v>62</v>
      </c>
      <c r="K99" s="49" t="s">
        <v>929</v>
      </c>
      <c r="L99" s="49" t="s">
        <v>933</v>
      </c>
      <c r="M99" s="6">
        <f>'sg5'!AF99</f>
        <v>45087</v>
      </c>
      <c r="N99" s="32" t="str">
        <f>'sg5'!AH99</f>
        <v>Una vez analizado su requerimiento y realizando las investigaciones pertinentes, le informamos que la programación de sepelio, es conforme a la disponibilidad de horario, ya que dentro de los procedimientos de apertura de espacio, armado de espacio de ceremonia , etc. Se requiere tiempo de preparación y asi evitar disconformidades durante la prestación del servicio.</v>
      </c>
      <c r="O99" s="9">
        <f t="shared" si="1"/>
        <v>4.465995370374003</v>
      </c>
      <c r="P99" s="49"/>
      <c r="Q99" s="50"/>
      <c r="R99" s="16"/>
      <c r="S99" s="50"/>
      <c r="T99" s="16"/>
      <c r="U99" s="35"/>
      <c r="V99" s="35"/>
      <c r="W99" s="49"/>
    </row>
    <row r="100" spans="1:23" x14ac:dyDescent="0.25">
      <c r="A100" s="36" t="s">
        <v>36</v>
      </c>
      <c r="B100" s="36" t="s">
        <v>159</v>
      </c>
      <c r="C100" s="37" t="s">
        <v>934</v>
      </c>
      <c r="D100" s="3">
        <v>45082.589398148149</v>
      </c>
      <c r="E100" s="37" t="s">
        <v>935</v>
      </c>
      <c r="F100" s="36" t="s">
        <v>154</v>
      </c>
      <c r="G100" s="36" t="s">
        <v>105</v>
      </c>
      <c r="H100" s="5">
        <v>350</v>
      </c>
      <c r="I100" s="36" t="s">
        <v>941</v>
      </c>
      <c r="J100" s="36" t="s">
        <v>62</v>
      </c>
      <c r="K100" s="36" t="s">
        <v>942</v>
      </c>
      <c r="L100" s="36" t="s">
        <v>917</v>
      </c>
      <c r="M100" s="6">
        <f>'sg5'!AF100</f>
        <v>45100</v>
      </c>
      <c r="N100" s="32" t="str">
        <f>'sg5'!AH100</f>
        <v xml:space="preserve">Se realizaron la verificación pertinente, sin embargo, encontramos que usted no es titular de contrato alguno, evitando así saber a qué lapida hace referencia, a fin de poder brindarle mayores alcances por favor bríndenos el contrato, ubicación, o nombre del beneficiario cuya lapida aun no este instalada a fin de verificar y brindar a la solución pertinente. </v>
      </c>
      <c r="O100" s="9">
        <f t="shared" si="1"/>
        <v>17.410601851850515</v>
      </c>
      <c r="P100" s="36"/>
      <c r="Q100" s="37"/>
      <c r="R100" s="3"/>
      <c r="S100" s="37"/>
      <c r="T100" s="3"/>
      <c r="U100" s="8"/>
      <c r="V100" s="8"/>
      <c r="W100" s="36"/>
    </row>
    <row r="101" spans="1:23" x14ac:dyDescent="0.25">
      <c r="A101" s="36" t="s">
        <v>36</v>
      </c>
      <c r="B101" s="36" t="s">
        <v>64</v>
      </c>
      <c r="C101" s="37" t="s">
        <v>943</v>
      </c>
      <c r="D101" s="3">
        <v>45082.643877314818</v>
      </c>
      <c r="E101" s="37" t="s">
        <v>944</v>
      </c>
      <c r="F101" s="36" t="s">
        <v>154</v>
      </c>
      <c r="G101" s="36" t="s">
        <v>105</v>
      </c>
      <c r="H101" s="5"/>
      <c r="I101" s="36" t="s">
        <v>951</v>
      </c>
      <c r="J101" s="36" t="s">
        <v>62</v>
      </c>
      <c r="K101" s="36" t="s">
        <v>952</v>
      </c>
      <c r="L101" s="36" t="s">
        <v>953</v>
      </c>
      <c r="M101" s="6">
        <f>'sg5'!AF101</f>
        <v>45100</v>
      </c>
      <c r="N101" s="32" t="str">
        <f>'sg5'!AH101</f>
        <v>Se realizaron la verificación pertinente, y se instaló dicha lapida el 16/06/2023.</v>
      </c>
      <c r="O101" s="9">
        <f t="shared" si="1"/>
        <v>17.356122685181617</v>
      </c>
      <c r="P101" s="36"/>
      <c r="Q101" s="37"/>
      <c r="R101" s="3"/>
      <c r="S101" s="37"/>
      <c r="T101" s="3"/>
      <c r="U101" s="8"/>
      <c r="V101" s="8"/>
      <c r="W101" s="36"/>
    </row>
    <row r="102" spans="1:23" x14ac:dyDescent="0.25">
      <c r="A102" s="36" t="s">
        <v>36</v>
      </c>
      <c r="B102" s="36" t="s">
        <v>306</v>
      </c>
      <c r="C102" s="37" t="s">
        <v>954</v>
      </c>
      <c r="D102" s="3">
        <v>45083.617407407408</v>
      </c>
      <c r="E102" s="37" t="s">
        <v>955</v>
      </c>
      <c r="F102" s="36" t="s">
        <v>45</v>
      </c>
      <c r="G102" s="36" t="s">
        <v>105</v>
      </c>
      <c r="H102" s="5">
        <v>150</v>
      </c>
      <c r="I102" s="36" t="s">
        <v>962</v>
      </c>
      <c r="J102" s="36" t="s">
        <v>62</v>
      </c>
      <c r="K102" s="36" t="s">
        <v>963</v>
      </c>
      <c r="L102" s="36" t="s">
        <v>964</v>
      </c>
      <c r="M102" s="6">
        <f>'sg5'!AF102</f>
        <v>45100</v>
      </c>
      <c r="N102" s="32" t="str">
        <f>'sg5'!AH102</f>
        <v>Una vez analizado su requerimiento y realizando las investigaciones pertinentes, le informamos que lamentamos el servicio prestado, le ofrecemos nuestras más sinceras disculpas se está procediendo a tomar las medidas correctivas.</v>
      </c>
      <c r="O102" s="9">
        <f t="shared" si="1"/>
        <v>16.382592592592118</v>
      </c>
      <c r="P102" s="36"/>
      <c r="Q102" s="37"/>
      <c r="R102" s="3"/>
      <c r="S102" s="37"/>
      <c r="T102" s="3"/>
      <c r="U102" s="8"/>
      <c r="V102" s="8"/>
      <c r="W102" s="36"/>
    </row>
    <row r="103" spans="1:23" x14ac:dyDescent="0.25">
      <c r="A103" s="36" t="s">
        <v>36</v>
      </c>
      <c r="B103" s="36" t="s">
        <v>64</v>
      </c>
      <c r="C103" s="37" t="s">
        <v>965</v>
      </c>
      <c r="D103" s="3">
        <v>45087.552268518521</v>
      </c>
      <c r="E103" s="37" t="s">
        <v>966</v>
      </c>
      <c r="F103" s="36" t="s">
        <v>45</v>
      </c>
      <c r="G103" s="36" t="s">
        <v>70</v>
      </c>
      <c r="H103" s="5">
        <v>130</v>
      </c>
      <c r="I103" s="36" t="s">
        <v>973</v>
      </c>
      <c r="J103" s="36" t="s">
        <v>48</v>
      </c>
      <c r="K103" s="36" t="s">
        <v>974</v>
      </c>
      <c r="L103" s="36" t="s">
        <v>973</v>
      </c>
      <c r="M103" s="6">
        <f>'sg5'!AF103</f>
        <v>45106.381944444445</v>
      </c>
      <c r="N103" s="32" t="str">
        <f>'sg5'!AH103</f>
        <v>Una vez analizado su requerimiento y realizando las investigaciones pertinentes, le informamos que; se iniciaran los procesos de mejora requerido para el mantenimiento general del espacio de sepultura. Le informamos que lamentamos el servicio prestado, le ofrecemos nuestras más sinceras disculpas se está procediendo a tomar las medidas correctivas.</v>
      </c>
      <c r="O103" s="9">
        <f t="shared" si="1"/>
        <v>18.829675925924676</v>
      </c>
      <c r="P103" s="36"/>
      <c r="Q103" s="37"/>
      <c r="R103" s="3"/>
      <c r="S103" s="37"/>
      <c r="T103" s="3"/>
      <c r="U103" s="8"/>
      <c r="V103" s="8"/>
      <c r="W103" s="36"/>
    </row>
    <row r="104" spans="1:23" x14ac:dyDescent="0.25">
      <c r="A104" s="36" t="s">
        <v>36</v>
      </c>
      <c r="B104" s="36" t="s">
        <v>64</v>
      </c>
      <c r="C104" s="37" t="s">
        <v>975</v>
      </c>
      <c r="D104" s="3">
        <v>45090.667118055557</v>
      </c>
      <c r="E104" s="37" t="s">
        <v>976</v>
      </c>
      <c r="F104" s="36" t="s">
        <v>154</v>
      </c>
      <c r="G104" s="36" t="s">
        <v>105</v>
      </c>
      <c r="H104" s="5"/>
      <c r="I104" s="36" t="s">
        <v>984</v>
      </c>
      <c r="J104" s="36" t="s">
        <v>48</v>
      </c>
      <c r="K104" s="36" t="s">
        <v>984</v>
      </c>
      <c r="L104" s="36" t="s">
        <v>984</v>
      </c>
      <c r="M104" s="6">
        <f>'sg5'!AF104</f>
        <v>45106.1</v>
      </c>
      <c r="N104" s="32" t="str">
        <f>'sg5'!AH104</f>
        <v>Una vez analizado su requerimiento y realizando las investigaciones pertinentes, le informamos que, se está enviado a confeccionar nuevamente dicha lapida corrigiendo los datos observados , teniendo como tiempo de entrega 30 días , como máximo , se harán los mayores esfuerzos en tenerlo antes del plazo indicado.</v>
      </c>
      <c r="O104" s="9">
        <f t="shared" si="1"/>
        <v>15.43288194444176</v>
      </c>
      <c r="P104" s="36"/>
      <c r="Q104" s="37"/>
      <c r="R104" s="3"/>
      <c r="S104" s="37"/>
      <c r="T104" s="3"/>
      <c r="U104" s="8"/>
      <c r="V104" s="8"/>
      <c r="W104" s="36"/>
    </row>
    <row r="105" spans="1:23" x14ac:dyDescent="0.25">
      <c r="A105" s="36" t="s">
        <v>36</v>
      </c>
      <c r="B105" s="36" t="s">
        <v>64</v>
      </c>
      <c r="C105" s="37" t="s">
        <v>985</v>
      </c>
      <c r="D105" s="3">
        <v>45091.632037037038</v>
      </c>
      <c r="E105" s="37" t="s">
        <v>986</v>
      </c>
      <c r="F105" s="36" t="s">
        <v>45</v>
      </c>
      <c r="G105" s="36" t="s">
        <v>46</v>
      </c>
      <c r="H105" s="5"/>
      <c r="I105" s="36" t="s">
        <v>993</v>
      </c>
      <c r="J105" s="36" t="s">
        <v>62</v>
      </c>
      <c r="K105" s="36" t="s">
        <v>994</v>
      </c>
      <c r="L105" s="36" t="s">
        <v>995</v>
      </c>
      <c r="M105" s="6">
        <f>'sg5'!AF105</f>
        <v>45106.385416666664</v>
      </c>
      <c r="N105" s="32" t="str">
        <f>'sg5'!AH105</f>
        <v>Una vez analizado su requerimiento y realizando las investigaciones pertinentes, le informamos que, su lapida fue instalada el día 16 de junio 2023.</v>
      </c>
      <c r="O105" s="9">
        <f t="shared" si="1"/>
        <v>14.753379629626579</v>
      </c>
      <c r="P105" s="36"/>
      <c r="Q105" s="37"/>
      <c r="R105" s="3"/>
      <c r="S105" s="37"/>
      <c r="T105" s="3"/>
      <c r="U105" s="8"/>
      <c r="V105" s="8"/>
      <c r="W105" s="36"/>
    </row>
    <row r="106" spans="1:23" x14ac:dyDescent="0.25">
      <c r="A106" s="36" t="s">
        <v>36</v>
      </c>
      <c r="B106" s="36" t="s">
        <v>64</v>
      </c>
      <c r="C106" s="37" t="s">
        <v>996</v>
      </c>
      <c r="D106" s="3">
        <v>45094.408993055556</v>
      </c>
      <c r="E106" s="37" t="s">
        <v>997</v>
      </c>
      <c r="F106" s="36" t="s">
        <v>45</v>
      </c>
      <c r="G106" s="36" t="s">
        <v>46</v>
      </c>
      <c r="H106" s="5"/>
      <c r="I106" s="36" t="s">
        <v>1004</v>
      </c>
      <c r="J106" s="36" t="s">
        <v>62</v>
      </c>
      <c r="K106" s="36" t="s">
        <v>1005</v>
      </c>
      <c r="L106" s="36" t="s">
        <v>1006</v>
      </c>
      <c r="M106" s="6">
        <f>'sg5'!AF106</f>
        <v>45106.385416666664</v>
      </c>
      <c r="N106" s="32" t="str">
        <f>'sg5'!AH106</f>
        <v>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v>
      </c>
      <c r="O106" s="9">
        <f t="shared" si="1"/>
        <v>11.976423611107748</v>
      </c>
      <c r="P106" s="36"/>
      <c r="Q106" s="37"/>
      <c r="R106" s="3"/>
      <c r="S106" s="37"/>
      <c r="T106" s="3"/>
      <c r="U106" s="8"/>
      <c r="V106" s="8"/>
      <c r="W106" s="36"/>
    </row>
    <row r="107" spans="1:23" x14ac:dyDescent="0.25">
      <c r="A107" s="36" t="s">
        <v>36</v>
      </c>
      <c r="B107" s="36" t="s">
        <v>64</v>
      </c>
      <c r="C107" s="37" t="s">
        <v>1007</v>
      </c>
      <c r="D107" s="3">
        <v>45094.500520833331</v>
      </c>
      <c r="E107" s="37" t="s">
        <v>1008</v>
      </c>
      <c r="F107" s="36" t="s">
        <v>45</v>
      </c>
      <c r="G107" s="36" t="s">
        <v>46</v>
      </c>
      <c r="H107" s="5"/>
      <c r="I107" s="36" t="s">
        <v>1014</v>
      </c>
      <c r="J107" s="36" t="s">
        <v>48</v>
      </c>
      <c r="K107" s="36" t="s">
        <v>1014</v>
      </c>
      <c r="L107" s="36" t="s">
        <v>1015</v>
      </c>
      <c r="M107" s="6">
        <f>'sg5'!AF107</f>
        <v>45106.385416666664</v>
      </c>
      <c r="N107" s="32" t="str">
        <f>'sg5'!AH107</f>
        <v xml:space="preserve">Una vez analizado su requerimiento y realizando las investigaciones pertinentes, le informamos que lamentamos el servicio prestado, le ofrecemos nuestras más sinceras disculpas. Sin embargo, no nos referencia algún dato que nos permita conocer cuál es el espacio afectado, a fin de ubicar el espacio y dar inicio a las investigaciones correspondientes. </v>
      </c>
      <c r="O107" s="9">
        <f t="shared" si="1"/>
        <v>11.884895833332848</v>
      </c>
      <c r="P107" s="36"/>
      <c r="Q107" s="37"/>
      <c r="R107" s="3"/>
      <c r="S107" s="37"/>
      <c r="T107" s="3"/>
      <c r="U107" s="8"/>
      <c r="V107" s="8"/>
      <c r="W107" s="36"/>
    </row>
    <row r="108" spans="1:23" x14ac:dyDescent="0.25">
      <c r="A108" s="36" t="s">
        <v>36</v>
      </c>
      <c r="B108" s="36" t="s">
        <v>64</v>
      </c>
      <c r="C108" s="37" t="s">
        <v>1016</v>
      </c>
      <c r="D108" s="3">
        <v>45094.684618055559</v>
      </c>
      <c r="E108" s="37" t="s">
        <v>1017</v>
      </c>
      <c r="F108" s="36" t="s">
        <v>154</v>
      </c>
      <c r="G108" s="36" t="s">
        <v>105</v>
      </c>
      <c r="H108" s="5"/>
      <c r="I108" s="36" t="s">
        <v>1024</v>
      </c>
      <c r="J108" s="36" t="s">
        <v>62</v>
      </c>
      <c r="K108" s="36" t="s">
        <v>1025</v>
      </c>
      <c r="L108" s="36" t="s">
        <v>1026</v>
      </c>
      <c r="M108" s="6">
        <f>'sg5'!AF108</f>
        <v>45106.385416666664</v>
      </c>
      <c r="N108" s="32" t="str">
        <f>'sg5'!AH108</f>
        <v>Una vez analizado su requerimiento y realizando las investigaciones pertinentes, le informamos que; se iniciaran los procesos de mejora requerido para el mantenimiento general del espacio de sepultura.</v>
      </c>
      <c r="O108" s="9">
        <f t="shared" si="1"/>
        <v>11.700798611105711</v>
      </c>
      <c r="P108" s="36"/>
      <c r="Q108" s="37"/>
      <c r="R108" s="3"/>
      <c r="S108" s="37"/>
      <c r="T108" s="3"/>
      <c r="U108" s="8"/>
      <c r="V108" s="8"/>
      <c r="W108" s="36"/>
    </row>
    <row r="109" spans="1:23" x14ac:dyDescent="0.25">
      <c r="A109" s="38" t="s">
        <v>36</v>
      </c>
      <c r="B109" s="38" t="s">
        <v>159</v>
      </c>
      <c r="C109" s="39" t="s">
        <v>1027</v>
      </c>
      <c r="D109" s="25">
        <v>45095.586574074077</v>
      </c>
      <c r="E109" s="39" t="s">
        <v>1028</v>
      </c>
      <c r="F109" s="38" t="s">
        <v>45</v>
      </c>
      <c r="G109" s="38" t="s">
        <v>46</v>
      </c>
      <c r="H109" s="26"/>
      <c r="I109" s="38" t="s">
        <v>1035</v>
      </c>
      <c r="J109" s="38" t="s">
        <v>62</v>
      </c>
      <c r="K109" s="38" t="s">
        <v>1036</v>
      </c>
      <c r="L109" s="38" t="s">
        <v>1037</v>
      </c>
      <c r="M109" s="6">
        <f>'sg5'!AF109</f>
        <v>45106.385416666664</v>
      </c>
      <c r="N109" s="32" t="str">
        <f>'sg5'!AH109</f>
        <v>Una vez analizado su requerimiento y realizando las investigaciones pertinentes, le informamos que lamentamos el servicio prestado, le ofrecemos nuestras más sinceras disculpas. Se está procediendo a reinstalar la lápida tras ya haber sido verificada la cancelación de pagos pendientes.</v>
      </c>
      <c r="O109" s="9">
        <f t="shared" si="1"/>
        <v>10.79884259258688</v>
      </c>
      <c r="P109" s="36"/>
      <c r="Q109" s="37"/>
      <c r="R109" s="3"/>
      <c r="S109" s="37"/>
      <c r="T109" s="3"/>
      <c r="U109" s="8"/>
      <c r="V109" s="8"/>
      <c r="W109" s="36"/>
    </row>
    <row r="110" spans="1:23" x14ac:dyDescent="0.25">
      <c r="A110" s="36" t="s">
        <v>36</v>
      </c>
      <c r="B110" s="36" t="s">
        <v>64</v>
      </c>
      <c r="C110" s="37" t="s">
        <v>1039</v>
      </c>
      <c r="D110" s="3">
        <v>45096.622870370367</v>
      </c>
      <c r="E110" s="37" t="s">
        <v>1040</v>
      </c>
      <c r="F110" s="36" t="s">
        <v>45</v>
      </c>
      <c r="G110" s="36" t="s">
        <v>46</v>
      </c>
      <c r="H110" s="5">
        <v>5</v>
      </c>
      <c r="I110" s="36" t="s">
        <v>1048</v>
      </c>
      <c r="J110" s="36" t="s">
        <v>48</v>
      </c>
      <c r="K110" s="36" t="s">
        <v>1048</v>
      </c>
      <c r="L110" s="36" t="s">
        <v>1049</v>
      </c>
      <c r="M110" s="6">
        <f>'sg5'!AF110</f>
        <v>45108.454861111109</v>
      </c>
      <c r="N110" s="32" t="str">
        <f>'sg5'!AH110</f>
        <v>Una vez analizado su requerimiento y realizando las investigaciones pertinentes, le informamos que lamentamos el servicio prestado, le ofrecemos nuestras más sinceras disculpas se está procediendo a tomar las medidas correctivas. 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v>
      </c>
      <c r="O110" s="9">
        <f t="shared" si="1"/>
        <v>11.831990740742185</v>
      </c>
    </row>
    <row r="111" spans="1:23" x14ac:dyDescent="0.25">
      <c r="A111" s="36" t="s">
        <v>36</v>
      </c>
      <c r="B111" s="36" t="s">
        <v>64</v>
      </c>
      <c r="C111" s="37" t="s">
        <v>1050</v>
      </c>
      <c r="D111" s="3">
        <v>45097.678472222222</v>
      </c>
      <c r="E111" s="37" t="s">
        <v>1051</v>
      </c>
      <c r="F111" s="36" t="s">
        <v>45</v>
      </c>
      <c r="G111" s="36" t="s">
        <v>46</v>
      </c>
      <c r="H111" s="5"/>
      <c r="I111" s="36" t="s">
        <v>1058</v>
      </c>
      <c r="J111" s="36" t="s">
        <v>62</v>
      </c>
      <c r="K111" s="36" t="s">
        <v>1059</v>
      </c>
      <c r="L111" s="36" t="s">
        <v>1060</v>
      </c>
      <c r="M111" s="6">
        <f>'sg5'!AF111</f>
        <v>45108.479861111111</v>
      </c>
      <c r="N111" s="32" t="str">
        <f>'sg5'!AH111</f>
        <v>Una vez analizado su requerimiento y realizando las investigaciones pertinentes, le informamos que para la sucesión de titularidad se requiere la constancia de inhumación a fin de validar la sucesión requerida. No se puede proceder con su solicitud sin la documentación solicitada.</v>
      </c>
      <c r="O111" s="9">
        <f t="shared" si="1"/>
        <v>10.801388888889051</v>
      </c>
    </row>
    <row r="112" spans="1:23" x14ac:dyDescent="0.25">
      <c r="A112" s="36" t="s">
        <v>36</v>
      </c>
      <c r="B112" s="36" t="s">
        <v>159</v>
      </c>
      <c r="C112" s="37" t="s">
        <v>1061</v>
      </c>
      <c r="D112" s="3">
        <v>45099.495150462964</v>
      </c>
      <c r="E112" s="37" t="s">
        <v>1062</v>
      </c>
      <c r="F112" s="36" t="s">
        <v>45</v>
      </c>
      <c r="G112" s="36" t="s">
        <v>105</v>
      </c>
      <c r="H112" s="5"/>
      <c r="I112" s="36" t="s">
        <v>1069</v>
      </c>
      <c r="J112" s="36" t="s">
        <v>48</v>
      </c>
      <c r="K112" s="36" t="s">
        <v>1070</v>
      </c>
      <c r="L112" s="36" t="s">
        <v>1071</v>
      </c>
      <c r="M112" s="6">
        <f>'sg5'!AF112</f>
        <v>45108.487500000003</v>
      </c>
      <c r="N112" s="32" t="str">
        <f>'sg5'!AH112</f>
        <v>Una vez analizado su requerimiento y realizando las investigaciones pertinentes, le informamos que lamentamos el servicio prestado, le ofrecemos nuestras más sinceras disculpas se está procediendo a tomar las medidas correctivas. Sin embargo, se hace de conocimiento que:• Los floreros son instalados después del uso del espacio • Se realizará la coordinación a fin de brindar un mejor mantenimiento de la plataforma en mención. • El servicio de traslado es un servicio adicional gratuito que se presta en intervalos de 30 a 45 minutos , a excepción del horario de almuerzo, donde la espera puede ser mayor.</v>
      </c>
      <c r="O112" s="9">
        <f t="shared" si="1"/>
        <v>8.9923495370385353</v>
      </c>
    </row>
    <row r="113" spans="1:15" x14ac:dyDescent="0.25">
      <c r="A113" s="36" t="s">
        <v>36</v>
      </c>
      <c r="B113" s="36" t="s">
        <v>64</v>
      </c>
      <c r="C113" s="37" t="s">
        <v>1072</v>
      </c>
      <c r="D113" s="3">
        <v>45102.509756944448</v>
      </c>
      <c r="E113" s="37" t="s">
        <v>1073</v>
      </c>
      <c r="F113" s="36" t="s">
        <v>45</v>
      </c>
      <c r="G113" s="36" t="s">
        <v>105</v>
      </c>
      <c r="H113" s="5"/>
      <c r="I113" s="36" t="s">
        <v>1080</v>
      </c>
      <c r="J113" s="36" t="s">
        <v>62</v>
      </c>
      <c r="K113" s="36" t="s">
        <v>1081</v>
      </c>
      <c r="L113" s="36" t="s">
        <v>1082</v>
      </c>
      <c r="M113" s="6">
        <f>'sg5'!AF113</f>
        <v>45117.498611111114</v>
      </c>
      <c r="N113" s="32" t="str">
        <f>'sg5'!AH113</f>
        <v>Una vez analizado su requerimiento y realizando las investigaciones pertinentes, le informamos que lamentamos el servicio prestado, le ofrecemos nuestras más sinceras disculpas se está procediendo a tomar las medidas correctivas. Sin embargo se recuerda que nosotros trasladamos toda información a través de los medios oficiales facilitados por el titular, sean estos número telefónico , correo electrónico y dirección domiciliario , de existir alguna modificación en alguno de estos datos , se recomienda proceder con la actualización de datos.</v>
      </c>
      <c r="O113" s="9">
        <f t="shared" si="1"/>
        <v>14.988854166665988</v>
      </c>
    </row>
    <row r="114" spans="1:15" x14ac:dyDescent="0.25">
      <c r="A114" s="36" t="s">
        <v>36</v>
      </c>
      <c r="B114" s="36" t="s">
        <v>64</v>
      </c>
      <c r="C114" s="37" t="s">
        <v>1083</v>
      </c>
      <c r="D114" s="3">
        <v>45105.388668981483</v>
      </c>
      <c r="E114" s="37" t="s">
        <v>1084</v>
      </c>
      <c r="F114" s="36" t="s">
        <v>45</v>
      </c>
      <c r="G114" s="36" t="s">
        <v>105</v>
      </c>
      <c r="H114" s="5"/>
      <c r="I114" s="36" t="s">
        <v>1091</v>
      </c>
      <c r="J114" s="36" t="s">
        <v>62</v>
      </c>
      <c r="K114" s="36" t="s">
        <v>1091</v>
      </c>
      <c r="L114" s="36" t="s">
        <v>1092</v>
      </c>
      <c r="M114" s="6">
        <f>'sg5'!AF114</f>
        <v>45117.501388888886</v>
      </c>
      <c r="N114" s="32" t="str">
        <f>'sg5'!AH114</f>
        <v>Una vez analizado su requerimiento y realizando las investigaciones pertinentes, le informamos que lamentamos el servicio prestado, le ofrecemos nuestras más sinceras disculpas se está procediendo a tomar las medidas correctivas.</v>
      </c>
      <c r="O114" s="9">
        <f t="shared" si="1"/>
        <v>12.112719907403516</v>
      </c>
    </row>
    <row r="115" spans="1:15" x14ac:dyDescent="0.25">
      <c r="A115" s="36" t="s">
        <v>36</v>
      </c>
      <c r="B115" s="36" t="s">
        <v>109</v>
      </c>
      <c r="C115" s="37" t="s">
        <v>1093</v>
      </c>
      <c r="D115" s="3">
        <v>45105.949675925927</v>
      </c>
      <c r="E115" s="37" t="s">
        <v>1094</v>
      </c>
      <c r="F115" s="36" t="s">
        <v>45</v>
      </c>
      <c r="G115" s="36" t="s">
        <v>70</v>
      </c>
      <c r="H115" s="5">
        <v>2500</v>
      </c>
      <c r="I115" s="36" t="s">
        <v>1101</v>
      </c>
      <c r="J115" s="36" t="s">
        <v>62</v>
      </c>
      <c r="K115" s="36" t="s">
        <v>1102</v>
      </c>
      <c r="L115" s="36" t="s">
        <v>1103</v>
      </c>
      <c r="M115" s="6">
        <f>'sg5'!AF115</f>
        <v>45114.413888888892</v>
      </c>
      <c r="N115" s="32" t="str">
        <f>'sg5'!AH115</f>
        <v>"Una vez analizado su requerimiento y realizando las investigaciones pertinentes, le informamos que lamentamos el servicio prestado, le ofrecemos nuestras más sinceras disculpas se está procediendo a tomar las medidas correctivas. Puede acercarse a oficinas y presentar la solicitud escrita."</v>
      </c>
      <c r="O115" s="9">
        <f t="shared" si="1"/>
        <v>8.4642129629646661</v>
      </c>
    </row>
    <row r="116" spans="1:15" x14ac:dyDescent="0.25">
      <c r="A116" s="36" t="s">
        <v>36</v>
      </c>
      <c r="B116" s="36" t="s">
        <v>64</v>
      </c>
      <c r="C116" s="37" t="s">
        <v>1104</v>
      </c>
      <c r="D116" s="3">
        <v>45106.544120370374</v>
      </c>
      <c r="E116" s="37" t="s">
        <v>1105</v>
      </c>
      <c r="F116" s="36" t="s">
        <v>45</v>
      </c>
      <c r="G116" s="36" t="s">
        <v>46</v>
      </c>
      <c r="H116" s="5"/>
      <c r="I116" s="36" t="s">
        <v>1111</v>
      </c>
      <c r="J116" s="36" t="s">
        <v>48</v>
      </c>
      <c r="K116" s="36" t="s">
        <v>1112</v>
      </c>
      <c r="L116" s="36" t="s">
        <v>1113</v>
      </c>
      <c r="M116" s="6">
        <f>'sg5'!AF116</f>
        <v>45117.609722222223</v>
      </c>
      <c r="N116" s="32" t="str">
        <f>'sg5'!AH116</f>
        <v>Una vez analizado su requerimiento y realizando las investigaciones pertinentes, le informamos que lamentamos el servicio prestado, le ofrecemos nuestras más sinceras disculpas se está procediendo a tomar las medidas correctivas.</v>
      </c>
      <c r="O116" s="9">
        <f t="shared" si="1"/>
        <v>11.065601851849351</v>
      </c>
    </row>
    <row r="117" spans="1:15" x14ac:dyDescent="0.25">
      <c r="A117" s="36" t="s">
        <v>36</v>
      </c>
      <c r="B117" s="36" t="s">
        <v>64</v>
      </c>
      <c r="C117" s="37" t="s">
        <v>1114</v>
      </c>
      <c r="D117" s="3">
        <v>45108.644548611112</v>
      </c>
      <c r="E117" s="37" t="s">
        <v>1115</v>
      </c>
      <c r="F117" s="36" t="s">
        <v>154</v>
      </c>
      <c r="G117" s="36" t="s">
        <v>105</v>
      </c>
      <c r="H117" s="5"/>
      <c r="I117" s="36" t="s">
        <v>1121</v>
      </c>
      <c r="J117" s="36" t="s">
        <v>62</v>
      </c>
      <c r="K117" s="36" t="s">
        <v>1122</v>
      </c>
      <c r="L117" s="36" t="s">
        <v>1123</v>
      </c>
      <c r="M117" s="6">
        <f>'sg5'!AF117</f>
        <v>45125.705555555556</v>
      </c>
      <c r="N117" s="32" t="str">
        <f>'sg5'!AH117</f>
        <v>Una vez analizado su requerimiento y realizando las investigaciones pertinentes, le informamos que lamentamos el servicio prestado, le ofrecemos nuestras más sinceras disculpas se está procediendo a tomar las medidas correctivas.</v>
      </c>
      <c r="O117" s="9">
        <f t="shared" si="1"/>
        <v>17.061006944444671</v>
      </c>
    </row>
    <row r="118" spans="1:15" x14ac:dyDescent="0.25">
      <c r="A118" s="36" t="s">
        <v>36</v>
      </c>
      <c r="B118" s="36" t="s">
        <v>64</v>
      </c>
      <c r="C118" s="37" t="s">
        <v>1124</v>
      </c>
      <c r="D118" s="3">
        <v>45109.649421296293</v>
      </c>
      <c r="E118" s="37" t="s">
        <v>1125</v>
      </c>
      <c r="F118" s="36" t="s">
        <v>45</v>
      </c>
      <c r="G118" s="36" t="s">
        <v>46</v>
      </c>
      <c r="H118" s="5">
        <v>580</v>
      </c>
      <c r="I118" s="36" t="s">
        <v>1131</v>
      </c>
      <c r="J118" s="36" t="s">
        <v>62</v>
      </c>
      <c r="K118" s="36" t="s">
        <v>1132</v>
      </c>
      <c r="L118" s="36" t="s">
        <v>1133</v>
      </c>
      <c r="M118" s="6">
        <f>'sg5'!AF118</f>
        <v>45117.501388888886</v>
      </c>
      <c r="N118" s="32" t="str">
        <f>'sg5'!AH118</f>
        <v>Una vez analizado su requerimiento y realizando las investigaciones pertinentes, le informamos que lamentamos el servicio prestado, le ofrecemos nuestras más sinceras disculpas se está procediendo a tomar las medidas correctivas.</v>
      </c>
      <c r="O118" s="9">
        <f t="shared" si="1"/>
        <v>7.8519675925927004</v>
      </c>
    </row>
    <row r="119" spans="1:15" x14ac:dyDescent="0.25">
      <c r="A119" s="36" t="str">
        <f>'sg5'!A119</f>
        <v>PERU</v>
      </c>
      <c r="B119" s="36" t="str">
        <f>'sg5'!B119</f>
        <v>SEDE SAN ANTONIO</v>
      </c>
      <c r="C119" s="36" t="str">
        <f>'sg5'!C119</f>
        <v>01-0000118</v>
      </c>
      <c r="D119" s="3">
        <f>'sg5'!D119</f>
        <v>45115.526956018519</v>
      </c>
      <c r="E119" s="37" t="str">
        <f>'sg5'!F119</f>
        <v>71451714</v>
      </c>
      <c r="F119" s="36" t="str">
        <f>'sg5'!M119</f>
        <v>PRODUCTO</v>
      </c>
      <c r="G119" s="36" t="str">
        <f>'sg5'!O119</f>
        <v>OTROS</v>
      </c>
      <c r="H119" s="36">
        <f>'sg5'!P119</f>
        <v>0</v>
      </c>
      <c r="I119" s="36" t="str">
        <f>'sg5'!Q119</f>
        <v>SE HIZO EL PAGOM RESPECTIVO DE LO ADEUDADO, POR CONCEPTO DE MANTENIMIENTO Y OTROS Y HASTA AHORA NO SE HACE LA REPOSICION DE LA LAPIDA DE LOS DIFUNTOS</v>
      </c>
      <c r="J119" s="36" t="str">
        <f>'sg5'!R119</f>
        <v>RECLAMO</v>
      </c>
      <c r="K119" s="36" t="str">
        <f>'sg5'!S119</f>
        <v>1200</v>
      </c>
      <c r="L119" s="36" t="str">
        <f>'sg5'!T119</f>
        <v>1200</v>
      </c>
      <c r="M119" s="6">
        <f>'sg5'!AF119</f>
        <v>45124.506944444445</v>
      </c>
      <c r="N119" s="32" t="str">
        <f>'sg5'!AH119</f>
        <v>"Una vez analizado su requerimiento y realizando las investigaciones pertinentes, le informamos que lamentamos el servicio prestado, le ofrecemos nuestras más sinceras disculpas se está procediendo a tomar las medidas correctivas. Ya se programó la reinstalación de su lapida en mención, la misma que en las próximas horas se encontrara en su espacio."</v>
      </c>
      <c r="O119" s="9">
        <f t="shared" si="1"/>
        <v>8.9799884259264218</v>
      </c>
    </row>
    <row r="120" spans="1:15" x14ac:dyDescent="0.25">
      <c r="A120" s="36" t="str">
        <f>'sg5'!A120</f>
        <v>PERU</v>
      </c>
      <c r="B120" s="36" t="str">
        <f>'sg5'!B120</f>
        <v>SEDE SAN ANTONIO</v>
      </c>
      <c r="C120" s="36" t="str">
        <f>'sg5'!C120</f>
        <v>01-0000119</v>
      </c>
      <c r="D120" s="3">
        <f>'sg5'!D120</f>
        <v>45115.551655092589</v>
      </c>
      <c r="E120" s="37" t="str">
        <f>'sg5'!F120</f>
        <v>20054767</v>
      </c>
      <c r="F120" s="36" t="str">
        <f>'sg5'!M120</f>
        <v>SERVICIO</v>
      </c>
      <c r="G120" s="36" t="str">
        <f>'sg5'!O120</f>
        <v>DISCONFORMIDAD CON ATENCIÓN DEL PERSONAL</v>
      </c>
      <c r="H120" s="36">
        <f>'sg5'!P120</f>
        <v>0</v>
      </c>
      <c r="I120" s="36" t="str">
        <f>'sg5'!Q120</f>
        <v>LA ESCALERA METALICA QUE SE ENCONTRABA EN EL PABELLON DE ABAJO CAYO INTEMPESTIVAMENTE Y POR POCO ME APLASTA AL DARLE A CONOCER ESTE HECHO AL PERSONAL NOS MANIFESTÓ QUE ESA ESCALERA NO DEBERIA ESTAR EN ESE LUGAR , LUEGO VINIERON LOS SEÑORES A RECOGER LA ESCALERA QUE ESTABA CAIDA (LA MISMA QUE SE TIENE FOTOS DEL SUCESO) AL MANIFESTARLE QUE TENGAN CUIDADO LAS SEÑORAS DAMAS QUE SE ENCONTRABAN EN EL LUGAR  SE  EMPEZARON AREIR SIN PEDIR POR LO MENOS DISCULPAS, SIENDO TESTIGOS LOS SEÑORES QUE NOS ENCONTRABMOS AHI, POR LO QUE ME PARECE UNA FALTA DE RESPETO A LA VIDA HUMANA YA QUE MI PERSON Y MI ÑOR PADRE NOS ENCONTRABAMOS EN ESE LUGAR Y GRACIAS A DIOS NO NOS ALCANZÓ LA ESCALERA Y HUBIERAMOS ESTADO HABLANDO DE OTRA HISTORIA Y SI ASI SE COMPORTAN QUE ESPERAMOS DE LA CALIDAD Y SERVICIO QUE BRINDAN.</v>
      </c>
      <c r="J120" s="36" t="str">
        <f>'sg5'!R120</f>
        <v>QUEJA</v>
      </c>
      <c r="K120" s="36" t="str">
        <f>'sg5'!S120</f>
        <v xml:space="preserve">ESCALERA CAIDA - </v>
      </c>
      <c r="L120" s="36" t="str">
        <f>'sg5'!T120</f>
        <v>MEJOR TRATO AL CLIENTE</v>
      </c>
      <c r="M120" s="6">
        <f>'sg5'!AF120</f>
        <v>45156.549305555556</v>
      </c>
      <c r="N120" s="32" t="str">
        <f>'sg5'!AH120</f>
        <v>Una vez analizado su requerimiento y realizando las investigaciones pertinentes, le informamos que lamentamos el servicio prestado, le ofrecemos nuestras más sinceras disculpas se está procediendo a tomar las medidas correctivas.</v>
      </c>
      <c r="O120" s="9">
        <f t="shared" si="1"/>
        <v>40.997650462966703</v>
      </c>
    </row>
    <row r="121" spans="1:15" x14ac:dyDescent="0.25">
      <c r="A121" s="36" t="str">
        <f>'sg5'!A121</f>
        <v>PERU</v>
      </c>
      <c r="B121" s="36" t="str">
        <f>'sg5'!B121</f>
        <v>SEDE SAN ANTONIO</v>
      </c>
      <c r="C121" s="36" t="str">
        <f>'sg5'!C121</f>
        <v>01-0000120</v>
      </c>
      <c r="D121" s="3">
        <f>'sg5'!D121</f>
        <v>45121.418900462966</v>
      </c>
      <c r="E121" s="37" t="str">
        <f>'sg5'!F121</f>
        <v>70040246</v>
      </c>
      <c r="F121" s="36" t="str">
        <f>'sg5'!M121</f>
        <v>SERVICIO</v>
      </c>
      <c r="G121" s="36" t="str">
        <f>'sg5'!O121</f>
        <v>DISCONFORMIDAD CON ATENCIÓN DEL PERSONAL</v>
      </c>
      <c r="H121" s="36">
        <f>'sg5'!P121</f>
        <v>0</v>
      </c>
      <c r="I121" s="36" t="str">
        <f>'sg5'!Q121</f>
        <v>MAL SERVICIO DE RECOJO DE FLORES Y MALTRATO AL PROPIEDAD DE SU MAUSOLEO, YA QUE EN REITERADA VECES SE RETIRÓ LAS FLORES QUE NOSOTROS PLANTAMOS CON AUTORIZACIÓN DEL PERSONAL DE OFICINA.</v>
      </c>
      <c r="J121" s="36" t="str">
        <f>'sg5'!R121</f>
        <v>QUEJA</v>
      </c>
      <c r="K121" s="36" t="str">
        <f>'sg5'!S121</f>
        <v>MAL SERVICIO DE RECOJO DE FLORES Y MALTRATO AL PROPIEDAD DE SU MAUSOLEO, YA QUE EN REITERADA VECES SE RETIRÓ LAS FLORES QUE NOSOTROS PLANTAMOS CON AUTORIZACIÓN DEL PERSONAL DE OFICINA.</v>
      </c>
      <c r="L121" s="36" t="str">
        <f>'sg5'!T121</f>
        <v xml:space="preserve">QUE SE REPONGA EL MACETERO PUESTO ES VALIOSO PARA NOSOTROS Y UN MAYOR CUIDADO EN EL RECOJO DE FLORES. </v>
      </c>
      <c r="M121" s="6">
        <f>'sg5'!AF121</f>
        <v>45132.56527777778</v>
      </c>
      <c r="N121" s="32" t="str">
        <f>'sg5'!AH121</f>
        <v>Una vez analizado su requerimiento y realizando las investigaciones pertinentes, le informamos que lamentamos el servicio prestado, le ofrecemos nuestras más sinceras disculpas se está procediendo a tomar las medidas correctivas.</v>
      </c>
      <c r="O121" s="9">
        <f t="shared" si="1"/>
        <v>11.146377314813435</v>
      </c>
    </row>
    <row r="122" spans="1:15" x14ac:dyDescent="0.25">
      <c r="A122" s="36" t="str">
        <f>'sg5'!A122</f>
        <v>PERU</v>
      </c>
      <c r="B122" s="36" t="str">
        <f>'sg5'!B122</f>
        <v>SEDE SAN ANTONIO</v>
      </c>
      <c r="C122" s="36" t="str">
        <f>'sg5'!C122</f>
        <v>01-0000121</v>
      </c>
      <c r="D122" s="3">
        <f>'sg5'!D122</f>
        <v>45121.730983796297</v>
      </c>
      <c r="E122" s="37" t="str">
        <f>'sg5'!F122</f>
        <v>43551625</v>
      </c>
      <c r="F122" s="36" t="str">
        <f>'sg5'!M122</f>
        <v>SERVICIO</v>
      </c>
      <c r="G122" s="36" t="str">
        <f>'sg5'!O122</f>
        <v>DISCONFORMIDAD CON ATENCIÓN DEL PERSONAL</v>
      </c>
      <c r="H122" s="36">
        <f>'sg5'!P122</f>
        <v>100</v>
      </c>
      <c r="I122" s="36" t="str">
        <f>'sg5'!Q122</f>
        <v>MI RECLAMO SE DEBE A QUE LA INFORMACIÓN O ALCANCES QUE LOS EMPLEADOS BRINDAN  A LOS CLIENTES, NO ES IGUAL, YA QUE CADA EMPLEADO NO DAN UNA INFORMACIÓN ESTÁNDAR  UNOS PIDEN UN DOCUMENTO DIGITAL Y EL OTRO EMPLEADO DICE QUE EL DOCUMENTO QUE SE TIENE QUE PRESENTAR ES UN DOCUMENTO FÍSICO.
MI MAMÁ LA SEÑORA NERY CAMAYO ORIHUELA CUANDO REALIZO EL CONTRATO LE DIJERON QUE LOS DOCUMENTOS PODÍA ENVIARLOS AL CORREO ELECTRÓNICO DE LA EMPRESA YA QUE SE ENCUENTRA EN LA ARGENTINA; SIN EMBARGO FALLECIÓ  SU PADRE Y LE PIDIERON LOS DOCUMENTOS FÍSICOS ( CARTA PODER), CAUSANDO MALESTAR , PERDIDA DE TIEMPO Y GASTOS INNECESARIOS, YA QUE DESDE UN INICIO NOS DIJERON QUE LA CARTA PODER LO PODÍA ENVIAR DE MANERA VIRTUAL.
ASÍ MISMO LA CARTA PODER FUE VISADA EN EL CONSULADO PERUANO CON EL APOSTILLADO DE LA HAYA EL CUAL ES VALIDO A NIVEL INTERNACIONAL, SIN EMBARGO LA EMPRESA SOLICITABA QUE SEA FIRMADO POR UN NOTARIO.</v>
      </c>
      <c r="J122" s="36" t="str">
        <f>'sg5'!R122</f>
        <v>QUEJA</v>
      </c>
      <c r="K122" s="36" t="str">
        <f>'sg5'!S122</f>
        <v>MI RECLAMO SE DEBE A QUE LA INFORMACIÓN O ALCANCES QUE LOS EMPLEADOS BRINDAN  A LOS CLIENTES, NO ES IGUAL, YA QUE CADA EMPLEADO NO DAN UNA INFORMACIÓN ESTÁNDAR  UNOS PIDEN UN DOCUMENTO DIGITAL Y EL OTRO EMPLEADO DICE QUE EL DOCUMENTO QUE SE TIENE QUE PRESENTAR ES UN DOCUMENTO FÍSICO.
MI MAMÁ LA SEÑORA NERY CAMAYO ORIHUELA CUANDO REALIZO EL CONTRATO LE DIJERON QUE LOS DOCUMENTOS PODÍA ENVIARLOS AL CORREO ELECTRÓNICO DE LA EMPRESA YA QUE SE ENCUENTRA EN LA ARGENTINA; SIN EMBARGO FALLECIÓ  SU PADRE Y LE PIDIERON LOS DOCUMENTOS FÍSICOS ( CARTA PODER), CAUSANDO MALESTAR , PERDIDA DE TIEMPO Y GASTOS INNECESARIOS, YA QUE DESDE UN INICIO NOS DIJERON QUE LA CARTA PODER LO PODÍA ENVIAR DE MANERA VIRTUAL.
ASÍ MISMO LA CARTA PODER FUE VISADA EN EL CONSULADO PERUANO CON EL APOSTILLADO DE LA HAYA EL CUAL ES VALIDO A NIVEL INTERNACIONAL, SIN EMBARGO LA EMPRESA SOLICITABA QUE SEA FIRMADO POR UN NOTARIO.</v>
      </c>
      <c r="L122" s="36" t="str">
        <f>'sg5'!T122</f>
        <v>QUE SE LE RECONOZCA Y SE PROCEDA A LA DEVOLUCIÓN DE  LOS GASTOS OCASIONADOS PARA EL ENVIÓ DE DICHA DOCUMENTACIÓN, EL PAGO DL NOTARIO EN EL PAÍS DE ARGENTINA.</v>
      </c>
      <c r="M122" s="6">
        <f>'sg5'!AF122</f>
        <v>45132.570138888892</v>
      </c>
      <c r="N122" s="32" t="str">
        <f>'sg5'!AH122</f>
        <v>Una vez analizado su requerimiento y realizando las investigaciones pertinentes, le informamos que lamentamos el servicio prestado, le ofrecemos nuestras más sinceras disculpas se está procediendo a tomar las medidas correctivas.</v>
      </c>
      <c r="O122" s="9">
        <f t="shared" si="1"/>
        <v>10.83915509259532</v>
      </c>
    </row>
    <row r="123" spans="1:15" x14ac:dyDescent="0.25">
      <c r="A123" s="36" t="str">
        <f>'sg5'!A123</f>
        <v>PERU</v>
      </c>
      <c r="B123" s="36" t="str">
        <f>'sg5'!B123</f>
        <v>SEDE SAN ANTONIO</v>
      </c>
      <c r="C123" s="36" t="str">
        <f>'sg5'!C123</f>
        <v>01-0000122</v>
      </c>
      <c r="D123" s="3">
        <f>'sg5'!D123</f>
        <v>45122.454618055555</v>
      </c>
      <c r="E123" s="37" t="str">
        <f>'sg5'!F123</f>
        <v>23261588</v>
      </c>
      <c r="F123" s="36" t="str">
        <f>'sg5'!M123</f>
        <v>PRODUCTO</v>
      </c>
      <c r="G123" s="36" t="str">
        <f>'sg5'!O123</f>
        <v>OTROS</v>
      </c>
      <c r="H123" s="36">
        <f>'sg5'!P123</f>
        <v>0</v>
      </c>
      <c r="I123" s="36" t="str">
        <f>'sg5'!Q123</f>
        <v>MAUSOLEO E INSTALACIÓN DE LAPIDAS CON SUS NOMBRES.</v>
      </c>
      <c r="J123" s="36" t="str">
        <f>'sg5'!R123</f>
        <v>RECLAMO</v>
      </c>
      <c r="K123" s="36" t="str">
        <f>'sg5'!S123</f>
        <v>HASTA LA FECHA NO SE REALIZA LA INSTALACIÓN DE LOS NOMBRES EN LAS LAPIDAS QUE YA ESTÁN PAGADAS DESDE EL MES MAYO DEL AÑO EN CURSO, A PESAR QUE LA EMPRESA NOS DIJO EN 15 DÍAS HÁBILES SE REALIZARA LA INSTALACIÓN DE LO MENCIONADO, PERO HASTA LA FECHA NO EXISTE INSTALACIÓN ALGUNA.</v>
      </c>
      <c r="L123" s="36" t="str">
        <f>'sg5'!T123</f>
        <v>LA INMEDIATA INSTALACIÓN DE LO RECLAMADO YA QUE EXCEDIÓ EL LIMITE DE FECHA PROPUESTA POR LA MISMA EMPRESA, ASI MISMO UN LLAMADO DE ATENCIÓN POR ESCRITO TANTO AL PERSONAL ADMINISTRATIVO U/O OPERARIO ENCARGADO DE LA REALIZACIÓN, YA QUE EXISTE UNA DEFICIENCIA COMPLETA EN LA LABORES QUE PERJUDICA CONSTANTE A LOS CLIENTES.</v>
      </c>
      <c r="M123" s="6">
        <f>'sg5'!AF123</f>
        <v>45132.577777777777</v>
      </c>
      <c r="N123" s="32" t="str">
        <f>'sg5'!AH123</f>
        <v>"Una vez analizado su requerimiento y realizando las investigaciones pertinentes, le informamos que lamentamos el servicio prestado, le ofrecemos nuestras más sinceras disculpas se está procediendo a tomar las medidas correctivas. Se extiende las disculpas del caso por la demora , la lápida en mención será entregada en no más de 30 días."</v>
      </c>
      <c r="O123" s="9">
        <f t="shared" si="1"/>
        <v>10.123159722221317</v>
      </c>
    </row>
    <row r="124" spans="1:15" x14ac:dyDescent="0.25">
      <c r="A124" s="36" t="str">
        <f>'sg5'!A124</f>
        <v>PERU</v>
      </c>
      <c r="B124" s="36" t="str">
        <f>'sg5'!B124</f>
        <v>SEDE SAN ANTONIO</v>
      </c>
      <c r="C124" s="36" t="str">
        <f>'sg5'!C124</f>
        <v>01-0000123</v>
      </c>
      <c r="D124" s="3">
        <f>'sg5'!D124</f>
        <v>45122.504756944443</v>
      </c>
      <c r="E124" s="37" t="str">
        <f>'sg5'!F124</f>
        <v>45027587</v>
      </c>
      <c r="F124" s="36" t="str">
        <f>'sg5'!M124</f>
        <v>SERVICIO</v>
      </c>
      <c r="G124" s="36" t="str">
        <f>'sg5'!O124</f>
        <v>DISCONFORMIDAD CON ATENCIÓN DEL PERSONAL</v>
      </c>
      <c r="H124" s="36">
        <f>'sg5'!P124</f>
        <v>0</v>
      </c>
      <c r="I124" s="36" t="str">
        <f>'sg5'!Q124</f>
        <v>RETENCIÓN DE SILLAS</v>
      </c>
      <c r="J124" s="36" t="str">
        <f>'sg5'!R124</f>
        <v>RECLAMO</v>
      </c>
      <c r="K124" s="36" t="str">
        <f>'sg5'!S124</f>
        <v xml:space="preserve">EL PERSONAL INSISTE EN ALQUILAR SILLAS YA QUE LAS SILLAS DE PROPIEDAD DE LOS USUARIOS FUERON RETENIDAS AL INGRESO DEL CAMPO SANTO, ESTO PORQUE EL PERSONAL DE ADMINISTRACIÓN LO DISPONE, SIN EMBARGO NO EXISTE DOCUMENTO ALGUNO QUE SEGÚN LA ADMINISTRACIÓN RESTRINGE EL INGRESO DE ESTOS. SE PIDE  LA ADMINISTRACIÓN QUE MUESTRE EL DOCUMENTO QUE ELLOS ARGUMENTAN SIN TENER RESPUESTA ALGUNA, MANIFIESTO MI INCONFORMIDAD POR EL EL ACTUAR DEL PERSONAL ADMINISTRATIVO POR ARGUMENTAR FALSOS ARGUMENTOS Y DESCONOCER LOS TÉRMINOS DE CONTRATO. SOLICITO UNA ACLARACIÓN DE LO DESCRITO YA QUE HAY PERSONAS DE LA TERCERA EDAD QUE REQUIEREN HACER USO DE LAS SILLAS Y POR TEMAS ADMINISTRATIVOS TIENEN QUE PASAR MALESTARES AL NO PODER OCUPAR LAS SILLAS  RETENIDAS </v>
      </c>
      <c r="L124" s="36" t="str">
        <f>'sg5'!T124</f>
        <v>ACLARACIÓN DE TÉRMINOS DE CONTRATO</v>
      </c>
      <c r="M124" s="6">
        <f>'sg5'!AF124</f>
        <v>45139.394444444442</v>
      </c>
      <c r="N124" s="32" t="str">
        <f>'sg5'!AH124</f>
        <v>"“El Reglamento Interno de ESPERANZA ETERNA que se adjunta al presente contrato, ha sido aprobado administrativamente y se incorpora automáticamente a éste, formando parte integrante del mismo. Cualquier modificación, parcial o total al Reglamento Interno de ESPERANZA ETERNA que sea posterior a la firma de este contrato y que sea aprobada por la autoridad correspondiente, surtirá efectos en forma inmediata, incluso para EL TITULAR que con anterioridad a dicha modificación haya celebrado el contrato de CDDUU de Uso Permanente. Los cambios en el Reglamento Interno de ESPERANZA ETERNA no podrán afectar los derechos esenciales que este contrato reconoce a EL TITULAR ni importarán incremento de la contraprestación pactada.” Es así que dentro de este reglamento interno no se encuentra permitido el ingreso de objetos como mesas y demás, sin embargo si usted tiene un familiar que requiere apoyo para movilizarse  , puede solicitar la silla de ruedas en el ingreso , el cual se le entregara de manera gratuita , para su comodidad y el de sus familiares."</v>
      </c>
      <c r="O124" s="9">
        <f t="shared" si="1"/>
        <v>16.889687499999127</v>
      </c>
    </row>
    <row r="125" spans="1:15" x14ac:dyDescent="0.25">
      <c r="A125" s="36" t="str">
        <f>'sg5'!A125</f>
        <v>PERU</v>
      </c>
      <c r="B125" s="36" t="str">
        <f>'sg5'!B125</f>
        <v>SEDE SAN ANTONIO</v>
      </c>
      <c r="C125" s="36" t="str">
        <f>'sg5'!C125</f>
        <v>01-0000124</v>
      </c>
      <c r="D125" s="3">
        <f>'sg5'!D125</f>
        <v>45123.458368055559</v>
      </c>
      <c r="E125" s="37" t="str">
        <f>'sg5'!F125</f>
        <v>02005534</v>
      </c>
      <c r="F125" s="36" t="str">
        <f>'sg5'!M125</f>
        <v>SERVICIO</v>
      </c>
      <c r="G125" s="36" t="str">
        <f>'sg5'!O125</f>
        <v>DISCONFORMIDAD CON ATENCIÓN DEL PERSONAL</v>
      </c>
      <c r="H125" s="36">
        <f>'sg5'!P125</f>
        <v>0</v>
      </c>
      <c r="I125" s="36" t="str">
        <f>'sg5'!Q125</f>
        <v xml:space="preserve">LAPIDA ROTA </v>
      </c>
      <c r="J125" s="36" t="str">
        <f>'sg5'!R125</f>
        <v>RECLAMO</v>
      </c>
      <c r="K125" s="36" t="str">
        <f>'sg5'!S125</f>
        <v xml:space="preserve">
SEÑORES ENCARGADOS DEL CAMPOSANTO ME INDIGNAN  POR LO QUE LO ROMPIERON LA LAPIDA  QUE ESTA EN SEÑOR DE LOS MILAGROS  DE LA DIFUNTA FLORENCIA SOTO SURICHAQUI Y JUSTINIANO CARRASCO SÁENZ NO ES JUSTO QUE ENTRE EN INVESTIGACIÓN POR FAVOR CASO CONTRARIO ME VERÉ OBLIGADO A DENUNCIARLOS , ME TIENEN QUE REPONER LA LAPIDA .</v>
      </c>
      <c r="L125" s="36" t="str">
        <f>'sg5'!T125</f>
        <v>CAMBIO DE LÁPIDA</v>
      </c>
      <c r="M125" s="6">
        <f>'sg5'!AF125</f>
        <v>45139.40347222222</v>
      </c>
      <c r="N125" s="32" t="str">
        <f>'sg5'!AH125</f>
        <v>"Una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 Sin embargo de manera excepcional se solicitó una nueva lapida , a fin de evitarle mayores inconvenientes. "</v>
      </c>
      <c r="O125" s="9">
        <f t="shared" si="1"/>
        <v>15.945104166661622</v>
      </c>
    </row>
    <row r="126" spans="1:15" x14ac:dyDescent="0.25">
      <c r="A126" s="36" t="str">
        <f>'sg5'!A126</f>
        <v>PERU</v>
      </c>
      <c r="B126" s="36" t="str">
        <f>'sg5'!B126</f>
        <v>SEDE SAN ANTONIO</v>
      </c>
      <c r="C126" s="36" t="str">
        <f>'sg5'!C126</f>
        <v>01-0000125</v>
      </c>
      <c r="D126" s="3">
        <f>'sg5'!D126</f>
        <v>45123.665775462963</v>
      </c>
      <c r="E126" s="37" t="str">
        <f>'sg5'!F126</f>
        <v>47442299</v>
      </c>
      <c r="F126" s="36" t="str">
        <f>'sg5'!M126</f>
        <v>SERVICIO</v>
      </c>
      <c r="G126" s="36" t="str">
        <f>'sg5'!O126</f>
        <v>DISCONFORMIDAD CON ATENCIÓN DEL PERSONAL</v>
      </c>
      <c r="H126" s="36">
        <f>'sg5'!P126</f>
        <v>0</v>
      </c>
      <c r="I126" s="36" t="str">
        <f>'sg5'!Q126</f>
        <v xml:space="preserve">QUE EL PERSONAL DE VIGILANCIA DEL CAMPOSANTO DIK EDEMICS RUIZ SULCA  CON DNI 72697963 EL MIMO QUE CUENTA CON CARNET DE SUCAMEC DE LA EMPRESA VIPSA ANDINA  SIENDO UN REQUISITO INDISPENSABLE SE NEGO ROTUNDAMENTE A DEJARME INGRESAR AL CAMPOSANTO CON COMIDA PESE A QUE SE LE PIDO POR FAVOR, ASI MISMO SOLICITARLE EL LIBRO DE RECLAMACIONES INDICO QUE NO PODÍA POR QUE ESTABA CON LA COMIDA Y QUE SI QUERIA HACER MI QUEJA TENIA QUE DEJAR LA COMIDA, PEDÍ LLAMAR A UN ENCARGADO Y LLAMO AL SEÑOR DANIEL NAVARRO QUIEN LE SOLICITE IGUAL MANERA SE NEGO LE PEDI EL LIBRO DE RECLAMACIONES Y ME INDICO QUE NO Y LE MENCIONE QUE ME TRAJERA EL LIBRO DE RECLAMACIONES Y  DIJO QUE NO TAMPOCO QUE YA EL SEÑOR ME HABÍA EXPLICADO, IGUAL MANERA SOLICITE EL APOYO POLICIAL, Y QUE CUANDO LLEGO EL EFECTIVO POLICIAL, SI ME DEJARON INGRESAR ACOMPAÑADA PARA PODER HACER EL RECLAMO CORRESPONDIENTE, Y EN LA OFICINA PRINCIPAL LE MENCIONE QUE SI ESTABA PROHIBIDO LOS ENTIERROS CON ALGUNA COMPAÑÍA MUSICAL EL SEÑOR DANIEL INDICO QUE NECESITABA PRUEBAS ANTE LO MENCIONADO QUE SI QUERÍA MOSTRAR O QUEJARSE DEBERÍA TENER PRUEBAS, DESPUÉS DE ELLO INGRESE A LA OFICINA DONDE UNA SEÑORITA MUY AMABLE LE EXPLIQUE LO SUCEDIDO Y LA INCOMODIDAD. </v>
      </c>
      <c r="J126" s="36" t="str">
        <f>'sg5'!R126</f>
        <v>QUEJA</v>
      </c>
      <c r="K126" s="36" t="str">
        <f>'sg5'!S126</f>
        <v xml:space="preserve">QUEJA DEL TRATO HACIA LOS USUARIOS DEL CAMPOSANTO, ASI COMO MUCHAS OTRAS QUEJAS MAS QUE NO SON SOLUCIONADOS DE MANERA ADECUADA. </v>
      </c>
      <c r="L126" s="36" t="str">
        <f>'sg5'!T126</f>
        <v xml:space="preserve">QUE AYA MAYOR TRATO DEL PERSONAL ASI A LOS USUARIOS Y QUE NO SABEN INFORMAR </v>
      </c>
      <c r="M126" s="6">
        <f>'sg5'!AF126</f>
        <v>45139.408333333333</v>
      </c>
      <c r="N126" s="32" t="str">
        <f>'sg5'!AH126</f>
        <v>Una vez analizado su requerimiento y realizando las investigaciones pertinentes, le informamos que lamentamos el servicio prestado, le ofrecemos nuestras más sinceras disculpas se está procediendo a tomar las medidas correctivas.</v>
      </c>
      <c r="O126" s="9">
        <f t="shared" si="1"/>
        <v>15.742557870369637</v>
      </c>
    </row>
    <row r="127" spans="1:15" x14ac:dyDescent="0.25">
      <c r="A127" s="36" t="str">
        <f>'sg5'!A127</f>
        <v>PERU</v>
      </c>
      <c r="B127" s="36" t="str">
        <f>'sg5'!B127</f>
        <v>SEDE SAN ANTONIO</v>
      </c>
      <c r="C127" s="36" t="str">
        <f>'sg5'!C127</f>
        <v>01-0000126</v>
      </c>
      <c r="D127" s="3">
        <f>'sg5'!D127</f>
        <v>45123.668368055558</v>
      </c>
      <c r="E127" s="37" t="str">
        <f>'sg5'!F127</f>
        <v>20033497</v>
      </c>
      <c r="F127" s="36" t="str">
        <f>'sg5'!M127</f>
        <v>SERVICIO</v>
      </c>
      <c r="G127" s="36" t="str">
        <f>'sg5'!O127</f>
        <v>DISCONFORMIDAD CON ATENCIÓN DEL PERSONAL</v>
      </c>
      <c r="H127" s="36">
        <f>'sg5'!P127</f>
        <v>0</v>
      </c>
      <c r="I127" s="36" t="str">
        <f>'sg5'!Q127</f>
        <v>SOLICITA SILLA DE RUEDAS</v>
      </c>
      <c r="J127" s="36" t="str">
        <f>'sg5'!R127</f>
        <v>QUEJA</v>
      </c>
      <c r="K127" s="36" t="str">
        <f>'sg5'!S127</f>
        <v>FALTA DE SILLA DE RUEDAS</v>
      </c>
      <c r="L127" s="36" t="str">
        <f>'sg5'!T127</f>
        <v>SOLICITA QUE SE HABILITE MAS SILLAS DE RUEDAS</v>
      </c>
      <c r="M127" s="6">
        <f>'sg5'!AF127</f>
        <v>45139</v>
      </c>
      <c r="N127" s="32" t="str">
        <f>'sg5'!AH127</f>
        <v>Una vez analizado su requerimiento y realizando las investigaciones pertinentes, le informamos que lamentamos el servicio prestado, le ofrecemos nuestras más sinceras disculpas se está procediendo a tomar las medidas correctivas.</v>
      </c>
      <c r="O127" s="9">
        <f t="shared" si="1"/>
        <v>15.331631944442051</v>
      </c>
    </row>
    <row r="128" spans="1:15" x14ac:dyDescent="0.25">
      <c r="A128" s="36" t="str">
        <f>'sg5'!A128</f>
        <v>PERU</v>
      </c>
      <c r="B128" s="36" t="str">
        <f>'sg5'!B128</f>
        <v>SEDE SAN ANTONIO</v>
      </c>
      <c r="C128" s="36" t="str">
        <f>'sg5'!C128</f>
        <v>01-0000127</v>
      </c>
      <c r="D128" s="3">
        <f>'sg5'!D128</f>
        <v>45127.829328703701</v>
      </c>
      <c r="E128" s="37" t="str">
        <f>'sg5'!F128</f>
        <v>20113270</v>
      </c>
      <c r="F128" s="36" t="str">
        <f>'sg5'!M128</f>
        <v>PRODUCTO</v>
      </c>
      <c r="G128" s="36" t="str">
        <f>'sg5'!O128</f>
        <v>DISCONFORMIDAD CON ATENCIÓN DEL PERSONAL</v>
      </c>
      <c r="H128" s="36">
        <f>'sg5'!P128</f>
        <v>0</v>
      </c>
      <c r="I128" s="36" t="str">
        <f>'sg5'!Q128</f>
        <v>SOY HERMANO DE LA TITULAR DE CONTRATO LOURDES EDITH SOLIS SALAZAR CON DNI 21258456, Y CREAME QUE ADEMAS DEL DOLOR DE LA ENFERMADAD DE MI HERMANA CADA VEZ QUE QUIERO PREGUNTAR DEL CONTRATO QUE YA CANCELO, YA PAGO , YA COMPRO, MI HERMANA.  A NOSOTROS LOS FAMILIARES DIRECTOS NO SE NOS INFORME DEL SERVICIO O PRODUCTO EN DETALLE QUE ELLA ADQUIRIDO, ESTO EN ARAS DE PODER PAGAR OTROS SERVICIOS ADICIONALES COMO LA MISA U OTROS QUE BRINDEN USTDES. CREAME QUE NI LA PERDIDA DE MI HERMANA ES TAN FRIO Y DOLOROSO COMO LA ATENCION DE SUS PERSONAL CON CELULAR  994374187, Y QUIERO DECIRLE A ESTA SEÑORITA A TRAVES DE USTDES QUE MI HERMANA NO VA A ESCOGER MORIRSE EN HORARIO DE OFICINA PARA QUE NOS PUEDAN ATENDER, RUEGO A DIOS NUNCA LES PASE ALGO ASI.</v>
      </c>
      <c r="J128" s="36" t="str">
        <f>'sg5'!R128</f>
        <v>RECLAMO</v>
      </c>
      <c r="K128" s="36" t="str">
        <f>'sg5'!S128</f>
        <v>SOY HERMANO DE LA TITULAR DE CONTRATO LOURDES EDITH SOLIS SALAZAR CON DNI 21258456, Y CREAME QUE ADEMAS DEL DOLOR DE LA ENFERMADAD DE MI HERMANA CADA VEZ QUE QUIERO PREGUNTAR DEL CONTRATO QUE YA CANCELO, YA PAGO , YA COMPRO, MI HERMANA.  A NOSOTROS LOS FAMILIARES DIRECTOS NO SE NOS INFORME DEL SERVICIO O PRODUCTO EN DETALLE QUE ELLA ADQUIRIDO, ESTO EN ARAS DE PODER PAGAR OTROS SERVICIOS ADICIONALES COMO LA MISA U OTROS QUE BRINDEN USTDES. CREAME QUE NI LA PERDIDA DE MI HERMANA ES TAN FRIO Y DOLOROSO COMO LA ATENCION DE SUS PERSONAL CON CELULAR  994374187, Y QUIERO DECIRLE A ESTA SEÑORITA A TRAVES DE USTDES QUE MI HERMANA NO VA A ESCOGER MORIRSE EN HORARIO DE OFICINA PARA QUE NOS PUEDAN ATENDER, RUEGO A DIOS NUNCA LES PASE ALGO ASI.</v>
      </c>
      <c r="L128" s="36" t="str">
        <f>'sg5'!T128</f>
        <v>SOY HERMANO DE LA TITULAR DE CONTRATO LOURDES EDITH SOLIS SALAZAR CON DNI 21258456, Y CREAME QUE ADEMAS DEL DOLOR DE LA ENFERMADAD DE MI HERMANA CADA VEZ QUE QUIERO PREGUNTAR DEL CONTRATO QUE YA CANCELO, YA PAGO , YA COMPRO, MI HERMANA.  A NOSOTROS LOS FAMILIARES DIRECTOS NO SE NOS INFORME DEL SERVICIO O PRODUCTO EN DETALLE QUE ELLA ADQUIRIDO, ESTO EN ARAS DE PODER PAGAR OTROS SERVICIOS ADICIONALES COMO LA MISA U OTROS QUE BRINDEN USTDES. CREAME QUE NI LA PERDIDA DE MI HERMANA ES TAN FRIO Y DOLOROSO COMO LA ATENCION DE SUS PERSONAL CON CELULAR  994374187, Y QUIERO DECIRLE A ESTA SEÑORITA A TRAVES DE USTDES QUE MI HERMANA NO VA A ESCOGER MORIRSE EN HORARIO DE OFICINA PARA QUE NOS PUEDAN ATENDER, RUEGO A DIOS NUNCA LES PASE ALGO ASI.</v>
      </c>
      <c r="M128" s="6">
        <f>'sg5'!AF128</f>
        <v>45139.429861111108</v>
      </c>
      <c r="N128" s="32" t="str">
        <f>'sg5'!AH128</f>
        <v>"Una vez analizado su requerimiento y realizando las investigaciones pertinentes, le informamos que lamentamos el servicio prestado, le ofrecemos nuestras más sinceras disculpas se está procediendo a tomar las medidas correctivas. Así también le informamos que toda información correspondiente al contrato celebrado con nosotros, se entrega a la titular, de la misma manera se informa que la contratación del servicio adicional como misa o responso, no está sujeto a que sea el titular quien lo contrata. Del mismo modo si usted tiene contratado un paquete funerario con nosotros, puede llamar en cualquier horario al número de funeraria 994 840 963 , a través de ese numero de celular se le brindara el soporte para poder disponer de su beneficiario."</v>
      </c>
      <c r="O128" s="9">
        <f t="shared" si="1"/>
        <v>11.600532407406718</v>
      </c>
    </row>
    <row r="129" spans="1:15" x14ac:dyDescent="0.25">
      <c r="A129" s="36" t="str">
        <f>'sg5'!A129</f>
        <v>PERU</v>
      </c>
      <c r="B129" s="36" t="str">
        <f>'sg5'!B129</f>
        <v>SEDE SAN ANTONIO</v>
      </c>
      <c r="C129" s="36" t="str">
        <f>'sg5'!C129</f>
        <v>01-0000128</v>
      </c>
      <c r="D129" s="3">
        <f>'sg5'!D129</f>
        <v>45129.675821759258</v>
      </c>
      <c r="E129" s="37" t="str">
        <f>'sg5'!F129</f>
        <v>44162887</v>
      </c>
      <c r="F129" s="36" t="str">
        <f>'sg5'!M129</f>
        <v>PRODUCTO</v>
      </c>
      <c r="G129" s="36" t="str">
        <f>'sg5'!O129</f>
        <v>OTROS</v>
      </c>
      <c r="H129" s="36">
        <f>'sg5'!P129</f>
        <v>340</v>
      </c>
      <c r="I129" s="36" t="str">
        <f>'sg5'!Q129</f>
        <v>CAMBIO DE LAPIDA</v>
      </c>
      <c r="J129" s="36" t="str">
        <f>'sg5'!R129</f>
        <v>RECLAMO</v>
      </c>
      <c r="K129" s="36" t="str">
        <f>'sg5'!S129</f>
        <v>EL DIA 29/05/2023 SOLICITE EL CAMBIO DE LAPIDA POR EL CUAL REALICE UN PAGO DE S/ 340, EL PERSONAL QUE ME ATENDIO ME INDICA QUE LA FECHA DE CONFECCION DEMORA DE 30 A 45 DIAS; TRANSCURRIDO EL TIEMPO, NO SE REALIZO DICHO CAMBIO, EL DIA 15/07/2023 ME ACERCO A LAS OFICINAS DONDE ME COMENTAN QUE LA LAPIDA RECIEN ACABA E ELLEGAR Y QUE EL ECAMBIO SE REALIZARIA EL DIA DOMINGO 16 (COSA QUE TAMPOCO SE REALIAZO), REGRESO EL DIA 22/07/2013 Y SEGUIA SIN REALIZAR EL CAMBIO RESPECTIVO, ES INCOMODO PARA MI Y MI FAMILIA TENER QUE ESTAR RECURRIENDO A LAS OFICINAS POR UN SERVICIO POR EL CUAL SE PAGO CON ANTICIPACION, COMENTAR TAMBIEN QUE EL PERSONAL QUE ATIENDE DEBERIA ESTAR MEJOR INFORMADO SOBRE LOS PLAZOS DE CONFECCION DE LAS LAPIDAS,  YA QUE EN OFICINA ME INFORMAR QUE EL PLAZO ES DE 60 DIAS. AHORA PARA SOLITAR LA DEVOLUCION DE MI EFECTIVO ME COMENTE LA SEÑORITA QUE ES PREVIA EVALUACION. CONSIDERO QUE ES UNA PERDIDA DE TIEMPO ESTAR REGRESANDO CADA SEMANA POR UN SERVICIO YA PAGADO QUE ES DE PLENA RESPONSABILIDAD DE LA EMPRESA EL CUMPLIMIENTO DEL MISMO</v>
      </c>
      <c r="L129" s="36" t="str">
        <f>'sg5'!T129</f>
        <v>CAMBIO DE LAPIDA</v>
      </c>
      <c r="M129" s="6">
        <f>'sg5'!AF129</f>
        <v>45139.438194444447</v>
      </c>
      <c r="N129" s="32" t="str">
        <f>'sg5'!AH129</f>
        <v>"Una vez analizado su requerimiento y realizando las investigaciones pertinentes, le informamos que lamentamos el servicio prestado, le ofrecemos nuestras más sinceras disculpas se está procediendo a tomar las medidas correctivas. Se extiende las disculpas del caso por la demora, la lápida en mención ya fue instalada."</v>
      </c>
      <c r="O129" s="9">
        <f t="shared" si="1"/>
        <v>9.7623726851888932</v>
      </c>
    </row>
    <row r="130" spans="1:15" x14ac:dyDescent="0.25">
      <c r="A130" s="36" t="str">
        <f>'sg5'!A130</f>
        <v>PERU</v>
      </c>
      <c r="B130" s="36" t="str">
        <f>'sg5'!B130</f>
        <v>SEDE CUSCO I</v>
      </c>
      <c r="C130" s="36" t="str">
        <f>'sg5'!C130</f>
        <v>01-0000129</v>
      </c>
      <c r="D130" s="3">
        <f>'sg5'!D130</f>
        <v>45130.445335648146</v>
      </c>
      <c r="E130" s="37" t="str">
        <f>'sg5'!F130</f>
        <v>23979461</v>
      </c>
      <c r="F130" s="36" t="str">
        <f>'sg5'!M130</f>
        <v>SERVICIO</v>
      </c>
      <c r="G130" s="36" t="str">
        <f>'sg5'!O130</f>
        <v>OTROS</v>
      </c>
      <c r="H130" s="36">
        <f>'sg5'!P130</f>
        <v>0</v>
      </c>
      <c r="I130" s="36" t="str">
        <f>'sg5'!Q130</f>
        <v>LAPIDA DE NICHO</v>
      </c>
      <c r="J130" s="36" t="str">
        <f>'sg5'!R130</f>
        <v>RECLAMO</v>
      </c>
      <c r="K130" s="36" t="str">
        <f>'sg5'!S130</f>
        <v>EN EL MES ABRIL SE SEPULTO A MI FAMILIAR PERO HASTA EL MOMENTO LA PLACA NO ESTA COLOCADA</v>
      </c>
      <c r="L130" s="36" t="str">
        <f>'sg5'!T130</f>
        <v>SOLICITO COLOCAR LA PLACA EN EL TIEMPO MAS BREVE.</v>
      </c>
      <c r="M130" s="6">
        <f>'sg5'!AF130</f>
        <v>45139.444444444445</v>
      </c>
      <c r="N130" s="32" t="str">
        <f>'sg5'!AH130</f>
        <v>Una vez analizado su requerimiento y realizando las investigaciones pertinentes, le informamos que lamentamos el servicio prestado, le ofrecemos nuestras más sinceras disculpas se está procediendo a tomar las medidas correctivas. Se extiende las disculpas del caso por la demora, la lápida será instalada en tiempo más breve.</v>
      </c>
      <c r="O130" s="9">
        <f t="shared" ref="O130:O193" si="2">$M130-$D130</f>
        <v>8.9991087962989695</v>
      </c>
    </row>
    <row r="131" spans="1:15" x14ac:dyDescent="0.25">
      <c r="A131" s="36" t="str">
        <f>'sg5'!A131</f>
        <v>PERU</v>
      </c>
      <c r="B131" s="36" t="str">
        <f>'sg5'!B131</f>
        <v>SEDE SAN ANTONIO</v>
      </c>
      <c r="C131" s="36" t="str">
        <f>'sg5'!C131</f>
        <v>01-0000130</v>
      </c>
      <c r="D131" s="3">
        <f>'sg5'!D131</f>
        <v>45130.666412037041</v>
      </c>
      <c r="E131" s="37" t="str">
        <f>'sg5'!F131</f>
        <v>20100279</v>
      </c>
      <c r="F131" s="36" t="str">
        <f>'sg5'!M131</f>
        <v>SERVICIO</v>
      </c>
      <c r="G131" s="36" t="str">
        <f>'sg5'!O131</f>
        <v>RESOLUCIÓN O MODIFICACIÓN DE CONTRATO</v>
      </c>
      <c r="H131" s="36">
        <f>'sg5'!P131</f>
        <v>0</v>
      </c>
      <c r="I131" s="36" t="str">
        <f>'sg5'!Q131</f>
        <v>RETIRO DE LA FOTO DEL NICHO</v>
      </c>
      <c r="J131" s="36" t="str">
        <f>'sg5'!R131</f>
        <v>RECLAMO</v>
      </c>
      <c r="K131" s="36" t="str">
        <f>'sg5'!S131</f>
        <v>NO ESTOY DE ACUERDO CON QUE HAYAN RETIRADO LA FOTOGRAFIA DEL NICHO DE MI MAMÁ</v>
      </c>
      <c r="L131" s="36" t="str">
        <f>'sg5'!T131</f>
        <v xml:space="preserve">ME PARECE QUE EL NICHO ES PROPIEDAD DE LOS FAMILIARES Y NO SE DEBERÍA DE RETIRAR LA FOTOGRAFÍA </v>
      </c>
      <c r="M131" s="6">
        <f>'sg5'!AF131</f>
        <v>45140.465277777781</v>
      </c>
      <c r="N131" s="32" t="str">
        <f>'sg5'!AH131</f>
        <v>Una vez analizado su requerimiento y realizando las investigaciones pertinentes, le informamos que de acuerdo al reglamento interno que forma parte del contrato que fue firmado por el titular del espacio de sepultura, el apartado numero 90 refiere lo siguiente: “El Reglamento Interno de ESPERANZA ETERNA que se adjunta al presente contrato, ha sido aprobado administrativamente y se incorpora automáticamente a éste, formando parte integrante del mismo. Cualquier modificación, parcial o total al Reglamento Interno de ESPERANZA ETERNA que sea posterior a la firma de este contrato y que sea aprobada por la autoridad correspondiente, surtirá efectos en forma inmediata, incluso para EL TITULAR que con anterioridad a dicha modificación haya celebrado el contrato de CDDUU de Uso Permanente. Los cambios en el Reglamento Interno de ESPERANZA ETERNA no podrán afectar los derechos esenciales que este contrato reconoce a EL TITULAR ni importarán incremento de la contraprestación pactada.” Es así que dentro de este reglamento interno en su apartado número 49 refiere: “No está permitido colocar fotografías, sticker y otros, pues dañan la lápida, de realizarlo, la lápida pierde la garantía que proporciona el camposanto, deberá el cliente, asumir el costo de una nueva lápida, pues esta será retirada.”</v>
      </c>
      <c r="O131" s="9">
        <f t="shared" si="2"/>
        <v>9.7988657407404389</v>
      </c>
    </row>
    <row r="132" spans="1:15" x14ac:dyDescent="0.25">
      <c r="A132" s="36" t="str">
        <f>'sg5'!A132</f>
        <v>PERU</v>
      </c>
      <c r="B132" s="36" t="str">
        <f>'sg5'!B132</f>
        <v>SEDE SAN ANTONIO</v>
      </c>
      <c r="C132" s="36" t="str">
        <f>'sg5'!C132</f>
        <v>01-0000131</v>
      </c>
      <c r="D132" s="3">
        <f>'sg5'!D132</f>
        <v>45131.586701388886</v>
      </c>
      <c r="E132" s="37" t="str">
        <f>'sg5'!F132</f>
        <v>20028751</v>
      </c>
      <c r="F132" s="36" t="str">
        <f>'sg5'!M132</f>
        <v>SERVICIO</v>
      </c>
      <c r="G132" s="36" t="str">
        <f>'sg5'!O132</f>
        <v>DISCONFORMIDAD CON ATENCIÓN DEL PERSONAL</v>
      </c>
      <c r="H132" s="36">
        <f>'sg5'!P132</f>
        <v>0</v>
      </c>
      <c r="I132" s="36" t="str">
        <f>'sg5'!Q132</f>
        <v>---</v>
      </c>
      <c r="J132" s="36" t="str">
        <f>'sg5'!R132</f>
        <v>QUEJA</v>
      </c>
      <c r="K132" s="36" t="str">
        <f>'sg5'!S132</f>
        <v>MALA INFORMACIÓN A MIS FAMILIARES Y TOMAR DATOS DE MI PERSONA SIN AUTORIZACIÓN DE PARTE DE LA SEÑORA CLEMENCIA BALLASCO, LO CUAL CREA INCOMODIDAD, DICHA ASESORA ESTA MINTIENDO AL DECIR QUE BRINDO INFORMACIÓN PORQUE CON MI PERSONA NO TUVO NINGÚN CONTACTO, Y DEBE DE TENER POR LO MENOS LA AMABILIDAD DE CONTACTARSE CONMIGO</v>
      </c>
      <c r="L132" s="36" t="str">
        <f>'sg5'!T132</f>
        <v>SÍRVASE MANIFESTAR A LA SEÑORA CLEMENCIA CONTACTARSE CON MI PERSONA Y MEJORAR SU ATENCIÓN AL CLIENTE</v>
      </c>
      <c r="M132" s="6">
        <f>'sg5'!AF132</f>
        <v>45140.475694444445</v>
      </c>
      <c r="N132" s="32" t="str">
        <f>'sg5'!AH132</f>
        <v>Una vez analizado su requerimiento y realizando las investigaciones pertinentes, le informamos que lamentamos el servicio prestado, le ofrecemos nuestras más sinceras disculpas se está procediendo a tomar las medidas correctivas.</v>
      </c>
      <c r="O132" s="9">
        <f t="shared" si="2"/>
        <v>8.8889930555596948</v>
      </c>
    </row>
    <row r="133" spans="1:15" x14ac:dyDescent="0.25">
      <c r="A133" s="36" t="str">
        <f>'sg5'!A133</f>
        <v>PERU</v>
      </c>
      <c r="B133" s="36" t="str">
        <f>'sg5'!B133</f>
        <v>SEDE SAN ANTONIO</v>
      </c>
      <c r="C133" s="36" t="str">
        <f>'sg5'!C133</f>
        <v>01-0000132</v>
      </c>
      <c r="D133" s="3">
        <f>'sg5'!D133</f>
        <v>45132.572824074072</v>
      </c>
      <c r="E133" s="37" t="str">
        <f>'sg5'!F133</f>
        <v>43110635</v>
      </c>
      <c r="F133" s="36" t="str">
        <f>'sg5'!M133</f>
        <v>SERVICIO</v>
      </c>
      <c r="G133" s="36" t="str">
        <f>'sg5'!O133</f>
        <v>OTROS</v>
      </c>
      <c r="H133" s="36">
        <f>'sg5'!P133</f>
        <v>0</v>
      </c>
      <c r="I133" s="36" t="str">
        <f>'sg5'!Q133</f>
        <v>PROBLEMAS DE ACCESO AL CAMPO SANTO CON MI FAMILIAR</v>
      </c>
      <c r="J133" s="36" t="str">
        <f>'sg5'!R133</f>
        <v>RECLAMO</v>
      </c>
      <c r="K133" s="36" t="str">
        <f>'sg5'!S133</f>
        <v xml:space="preserve">DEACUERDO AL CONTRATO Q MENCIONAN QUE NO PUEDO ACCEDER CON MI FAMILIAR CON SU INSTRUMENTO VIOLIN DEBIDO A QUE NO ES POSIBLE XQ ESTA EN EL CONTRATO, CABE MENCIONAR QUE EN EPOCA COVID NO MENCIONARON RESPECTO A ESE TEMA LO QUE ME MENCIONA EL PERSONAL, XQ NO INFORMO SOBRE ESE TEMA DURANTE LA TOMA DEL SERVICIO. </v>
      </c>
      <c r="L133" s="36" t="str">
        <f>'sg5'!T133</f>
        <v>0</v>
      </c>
      <c r="M133" s="6">
        <f>'sg5'!AF133</f>
        <v>45142.571527777778</v>
      </c>
      <c r="N133" s="32" t="str">
        <f>'sg5'!AH133</f>
        <v>Una vez analizado su requerimiento y realizando las investigaciones pertinentes, le informamos que de acuerdo al reglamento interno que forma parte del contrato que fue firmado por el titular del espacio de sepultura, el apartado numero 90 refiere lo siguiente: “El Reglamento Interno de ESPERANZA ETERNA que se adjunta al presente contrato, ha sido aprobado administrativamente y se incorpora automáticamente a éste, formando parte integrante del mismo. Cualquier modificación, parcial o total al Reglamento Interno de ESPERANZA ETERNA que sea posterior a la firma de este contrato y que sea aprobada por la autoridad correspondiente, surtirá efectos en forma inmediata, incluso para EL TITULAR que con anterioridad a dicha modificación haya celebrado el contrato de CDDUU de Uso Permanente. Los cambios en el Reglamento Interno de ESPERANZA ETERNA no podrán afectar los derechos esenciales que este contrato reconoce a EL TITULAR ni importarán incremento de la contraprestación pactada.” Es así que dentro de este reglamento interno en su apartado número 10 refiere: “Están prohibidos los acompañamientos musicales, las danzas y bailes dentro del camposanto por respeto a los visitantes en duelo.”</v>
      </c>
      <c r="O133" s="9">
        <f t="shared" si="2"/>
        <v>9.9987037037062692</v>
      </c>
    </row>
    <row r="134" spans="1:15" x14ac:dyDescent="0.25">
      <c r="A134" s="36" t="str">
        <f>'sg5'!A134</f>
        <v>PERU</v>
      </c>
      <c r="B134" s="36" t="str">
        <f>'sg5'!B134</f>
        <v>SEDE CAÑETE</v>
      </c>
      <c r="C134" s="36" t="str">
        <f>'sg5'!C134</f>
        <v>01-0000133</v>
      </c>
      <c r="D134" s="3">
        <f>'sg5'!D134</f>
        <v>45145.385335648149</v>
      </c>
      <c r="E134" s="37" t="str">
        <f>'sg5'!F134</f>
        <v>00000000</v>
      </c>
      <c r="F134" s="36" t="str">
        <f>'sg5'!M134</f>
        <v>PRODUCTO</v>
      </c>
      <c r="G134" s="36" t="str">
        <f>'sg5'!O134</f>
        <v>COMPROBANTE DE PAGO</v>
      </c>
      <c r="H134" s="36">
        <f>'sg5'!P134</f>
        <v>0</v>
      </c>
      <c r="I134" s="36" t="str">
        <f>'sg5'!Q134</f>
        <v>PRUEBA</v>
      </c>
      <c r="J134" s="36" t="str">
        <f>'sg5'!R134</f>
        <v>RECLAMO</v>
      </c>
      <c r="K134" s="36" t="str">
        <f>'sg5'!S134</f>
        <v>PRUEBA</v>
      </c>
      <c r="L134" s="36" t="str">
        <f>'sg5'!T134</f>
        <v>PRUEBA</v>
      </c>
      <c r="M134" s="6">
        <f>'sg5'!AF134</f>
        <v>45145.384722222225</v>
      </c>
      <c r="N134" s="32" t="str">
        <f>'sg5'!AH134</f>
        <v>Prueba</v>
      </c>
      <c r="O134" s="9">
        <f t="shared" si="2"/>
        <v>-6.1342592380242422E-4</v>
      </c>
    </row>
    <row r="135" spans="1:15" x14ac:dyDescent="0.25">
      <c r="A135" s="36" t="str">
        <f>'sg5'!A135</f>
        <v>PERU</v>
      </c>
      <c r="B135" s="36" t="str">
        <f>'sg5'!B135</f>
        <v>SEDE SAN ANTONIO</v>
      </c>
      <c r="C135" s="36" t="str">
        <f>'sg5'!C135</f>
        <v>01-0000134</v>
      </c>
      <c r="D135" s="3">
        <f>'sg5'!D135</f>
        <v>45146.658865740741</v>
      </c>
      <c r="E135" s="37" t="str">
        <f>'sg5'!F135</f>
        <v>46384955</v>
      </c>
      <c r="F135" s="36" t="str">
        <f>'sg5'!M135</f>
        <v>SERVICIO</v>
      </c>
      <c r="G135" s="36" t="str">
        <f>'sg5'!O135</f>
        <v>DISCONFORMIDAD CON ATENCIÓN DEL PERSONAL</v>
      </c>
      <c r="H135" s="36">
        <f>'sg5'!P135</f>
        <v>0</v>
      </c>
      <c r="I135" s="36" t="str">
        <f>'sg5'!Q135</f>
        <v>RECLAMO ES POR QUE EN EL PABELLÓN 16 DONDE SE ENCUENTRA MI SEÑORA MADRE QUE FALLECIÓ EL 04 DE JUNIO EL 2023, EN EL CUAL PRIMERO ESTABA MAL SELLADO SU LAPIDA ( SE ENCONTRO CON MOSCAS Y OLIENDO ) QUE CON RECLAMOS CONSTANTES A LA OFICINA SE REALIZO EL ARREGLO, POSTERIOR QUE EL JARRÓN DE FLORES ESTA DETERIORADO SE ENCUENTRA CHORREANDO AGUA EL CUAL SE SOLICITO EL 18 DE JULIO Y HASTA EL MOMENTO NO LLEGA, AHORA EL PERSONAL DE LIMPIEZA VIENE RETIRANDO LAS FLORES A LOS TRES DÍAS DE DEJADO LAS FLORES  FUE REPORTADO A LA OFICINA PRINCIPAL EL CUAL SE LE ENVIÓ FOTOS DONDE CONSTA EL ECHO , SIN EMBARGO MENCIONAN QUE NO HAY PERSONAL SUPERVISOR DE LIMPIEZA QUE SON VARIOS TRABAJADORES QUE NO SABRÍAN QUIEN RETIRA LAS FLORES SIN SIQUIERA ESTAR EN MAL ESTADO ( SECOS) , LA INCOMODIDAD ES QUE COMO ESTA ALCANCE LAS FLORES DEL PERSONAL DE  LIMPIEZA  LE ES DE FÁCIL ACCESO Y LO RETIRAN SIN NI SIQUIERA VER QUE SE ENCUENTRA LAS FLORES EN BUEN ESTADO, CADA 3 DÍAS TENEMOS QUE ESTAR YENDO PARA PONER FLORES ,  POR QUE NO REALIZAN LO MISMO CON LOS NICHOS SUPERIORES COMO NO ES DE ACCESO FÁCIL LO DEJAN AHÍ SECANDO, PIDO QUE POR FAVOR TOME ASUNTO DE ESTE ECHO QUE YA DESDE EL MOMENTO QUE SE UTILIZO EL NICHO ESTA PASANDO , PIDO ASIGNAR A UN RESPONSABLE QUE REALICE EL MONITOREO YA QUE EN LA OFICINA NO SABEN DAR NINGUNA SOLUCIÓN DESCONOCEN EN SU TOTALIDAD DE QUIENES SON LOS SUPERVISORES Y/0 RESPONSABLES, DEBERÍAN POR LO MENOS DEJAR QUE SEQUE LAS FLORES, AHORA ESE JARRÓN EN MAL ESTADO SEGUIMOS ESPERANDO LA RESPUESTA, ESPERANDO SU PRONTA RESPUESTA ME DESPIDO.</v>
      </c>
      <c r="J135" s="36" t="str">
        <f>'sg5'!R135</f>
        <v>RECLAMO</v>
      </c>
      <c r="K135" s="36" t="str">
        <f>'sg5'!S135</f>
        <v>RECLAMO ES POR QUE EN EL PABELLÓN 16 DONDE SE ENCUENTRA MI SEÑORA MADRE QUE FALLECIÓ EL 04 DE JUNIO EL 2023, EN EL CUAL PRIMERO ESTABA MAL SELLADO SU LAPIDA ( SE ENCONTRO CON MOSCAS Y OLIENDO ) QUE CON RECLAMOS CONSTANTES A LA OFICINA SE REALIZO EL ARREGLO, POSTERIOR QUE EL JARRÓN DE FLORES ESTA DETERIORADO SE ENCUENTRA CHORREANDO AGUA EL CUAL SE SOLICITO EL 18 DE JULIO Y HASTA EL MOMENTO NO LLEGA, AHORA EL PERSONAL DE LIMPIEZA VIENE RETIRANDO LAS FLORES A LOS TRES DÍAS DE DEJADO LAS FLORES  FUE REPORTADO A LA OFICINA PRINCIPAL EL CUAL SE LE ENVIÓ FOTOS DONDE CONSTA EL ECHO , SIN EMBARGO MENCIONAN QUE NO HAY PERSONAL SUPERVISOR DE LIMPIEZA QUE SON VARIOS TRABAJADORES QUE NO SABRÍAN QUIEN RETIRA LAS FLORES SIN SIQUIERA ESTAR EN MAL ESTADO ( SECOS) , LA INCOMODIDAD ES QUE COMO ESTA ALCANCE LAS FLORES DEL PERSONAL DE  LIMPIEZA  LE ES DE FÁCIL ACCESO Y LO RETIRAN SIN NI SIQUIERA VER QUE SE ENCUENTRA LAS FLORES EN BUEN ESTADO, CADA 3 DÍAS TENEMOS QUE ESTAR YENDO PARA PONER FLORES ,  POR QUE NO REALIZAN LO MISMO CON LOS NICHOS SUPERIORES COMO NO ES DE ACCESO FÁCIL LO DEJAN AHÍ SECANDO, PIDO QUE POR FAVOR TOME ASUNTO DE ESTE ECHO QUE YA DESDE EL MOMENTO QUE SE UTILIZO EL NICHO ESTA PASANDO , PIDO ASIGNAR A UN RESPONSABLE QUE REALICE EL MONITOREO YA QUE EN LA OFICINA NO SABEN DAR NINGUNA SOLUCIÓN DESCONOCEN EN SU TOTALIDAD DE QUIENES SON LOS SUPERVISORES Y/0 RESPONSABLES, DEBERÍAN POR LO MENOS DEJAR QUE SEQUE LAS FLORES, AHORA ESE JARRÓN EN MAL ESTADO SEGUIMOS ESPERANDO LA RESPUESTA, ESPERANDO SU PRONTA RESPUESTA ME DESPIDO.</v>
      </c>
      <c r="L135" s="36" t="str">
        <f>'sg5'!T135</f>
        <v>PIDO ASIGNAR A UN RESPONSABLE QUE REALICE EL MONITOREO YA QUE EN LA OFICINA NO SABEN DAR NINGUNA SOLUCIÓN DESCONOCEN EN SU TOTALIDAD DE QUIENES SON LOS SUPERVISORES Y/0 RESPONSABLES, DEBERÍAN POR LO MENOS DEJAR QUE SEQUE LAS FLORES PARA NO ESTAR CAMBIANDO CADA TRES DIAS , AHORA ESE JARRÓN EN MAL ESTADO SEGUIMOS ESPERANDO LA RESPUESTA, ESPERANDO SU PRONTA RESPUESTA ME DESPIDO.</v>
      </c>
      <c r="M135" s="6">
        <f>'sg5'!AF135</f>
        <v>45166.564583333333</v>
      </c>
      <c r="N135" s="32" t="str">
        <f>'sg5'!AH135</f>
        <v>Una vez analizado su requerimiento y realizando las investigaciones pertinentes, le informamos que, se procurara reparar el florero con soldadura en frio , de no tener una reparación satisfactoria se procederá a cambiar por un florero nuevo , respecto al retiro de las flores , se informa que como parte de nuestros procedimientos de limpieza , cada viernes o jueves de acuerdo a programación se realiza el retiro de flores , es así que durante este procedimiento sus flores pueden haber sido retiradas , sin embargo se hará llegar la observación al área correspondiente a fin de tener mayor cuidado con sus flores.</v>
      </c>
      <c r="O135" s="9">
        <f t="shared" si="2"/>
        <v>19.905717592591827</v>
      </c>
    </row>
    <row r="136" spans="1:15" x14ac:dyDescent="0.25">
      <c r="A136" s="36" t="str">
        <f>'sg5'!A136</f>
        <v>PERU</v>
      </c>
      <c r="B136" s="36" t="str">
        <f>'sg5'!B136</f>
        <v>SEDE CHICLAYO</v>
      </c>
      <c r="C136" s="36" t="str">
        <f>'sg5'!C136</f>
        <v>01-0000135</v>
      </c>
      <c r="D136" s="3">
        <f>'sg5'!D136</f>
        <v>45147.850092592591</v>
      </c>
      <c r="E136" s="37" t="str">
        <f>'sg5'!F136</f>
        <v>47023680</v>
      </c>
      <c r="F136" s="36" t="str">
        <f>'sg5'!M136</f>
        <v>SERVICIO</v>
      </c>
      <c r="G136" s="36" t="str">
        <f>'sg5'!O136</f>
        <v>OTROS</v>
      </c>
      <c r="H136" s="36">
        <f>'sg5'!P136</f>
        <v>90</v>
      </c>
      <c r="I136" s="36" t="str">
        <f>'sg5'!Q136</f>
        <v>EL DÍA 02 DE AGOSTO ME ACERQUE A LA OFICINA PARA GENERAR LA COMPRA DE UN SERVICIO FUNERARIO, EL CUAL FUI ATENDIDO POR EL SR. RONY BECERRA, ME PRESENTO LA PROFORMA Y ACEPTÉ, DESPUÉS LE CONSULTE SOBRE QUE TRAMITE SE TENIA QUE REALIZAR YA QUE MI FAMILIA HABÍA FALLECIDO EL DÍA LUNES 01 Y TENÍAMOS PENSADO ENTERRARLA EL DÍA VIERNES 04 DE AGOSTO, EL SR. RONY EN MENCIÓN ME COMENTÓ QUE TENÍA QUE SACAR UN PERMISO EN GERESA PARA NO TENER NINGÚN INCONVENIENTE, EL SR. RONY MUY AMABLE SE OFRECIÓ A REALIZAR EL TRAMITE YA QUE DECÍA TENER CONOCIDOS EN DICHA ENTIDAD Y EL TRAMITE SERÍA MUCHO MÁS FÁCIL Y RÁPIDO, ACCEDÍ Y LE ENTREGUÉ LA SUMA DE 68.00 SOLES PARA EL TRAMITE Y 22.00 SOLES PARA PASAJES, PARA EL DÍA DEL ENTIERRO LA LÁPIDA TENIA LA FECHA DE FALLECIDO EL DÍA 02 DE AGOSTO, ME ACERQUE AL MAESTRO DE CEREMONIA Y EL ME COMENTÓ QUE ELLOS SE RIGEN BAJO LOS DOCUMENTOS QUE ENVÍAN DE OFICINA HACIA EL CAMPOSANTO, AL VER EL ACTA DE DEFUNCIÓN QUE ME ENSEÑO SE LOGRA VER QUE FUE ADULTERADO TANTO LA FECHA Y HORA DE FALLECIDO YA QUE NO CONCUERDA CON EL ACTA ORIGINAL, HASTA LA FECHA MIÉRCOLES 09 DE AGOSTO NO TENGO NINGUNA RESPUESTA POR PARTE DEL CAMPOSANTO SOBRE EL RECLAMO QUE SE GENERÓ EN OFICINA Y LA DEVOLUCIÓN DEL DINERO.</v>
      </c>
      <c r="J136" s="36" t="str">
        <f>'sg5'!R136</f>
        <v>QUEJA</v>
      </c>
      <c r="K136" s="36" t="str">
        <f>'sg5'!S136</f>
        <v>EL DÍA 02 DE AGOSTO ME ACERQUE A LA OFICINA PARA GENERAR LA COMPRA DE UN SERVICIO FUNERARIO, EL CUAL FUI ATENDIDO POR EL SR. RONY BECERRA, ME PRESENTO LA PROFORMA Y ACEPTÉ, DESPUÉS LE CONSULTE SOBRE QUE TRAMITE SE TENIA QUE REALIZAR YA QUE MI FAMILIA HABÍA FALLECIDO EL DÍA LUNES 01 Y TENÍAMOS PENSADO ENTERRARLA EL DÍA VIERNES 04 DE AGOSTO, EL SR. RONY EN MENCIÓN ME COMENTÓ QUE TENÍA QUE SACAR UN PERMISO EN GERESA PARA NO TENER NINGÚN INCONVENIENTE, EL SR. RONY MUY AMABLE SE OFRECIÓ A REALIZAR EL TRAMITE YA QUE DECÍA TENER CONOCIDOS EN DICHA ENTIDAD Y EL TRAMITE SERÍA MUCHO MÁS FÁCIL Y RÁPIDO, ACCEDÍ Y LE ENTREGUÉ LA SUMA DE 68.00 SOLES PARA EL TRAMITE Y 22.00 SOLES PARA PASAJES, PARA EL DÍA DEL ENTIERRO LA LÁPIDA TENIA LA FECHA DE FALLECIDO EL DÍA 02 DE AGOSTO, ME ACERQUE AL MAESTRO DE CEREMONIA Y EL ME COMENTÓ QUE ELLOS SE RIGEN BAJO LOS DOCUMENTOS QUE ENVÍAN DE OFICINA HACIA EL CAMPOSANTO, AL VER EL ACTA DE DEFUNCIÓN QUE ME ENSEÑO SE LOGRA VER QUE FUE ADULTERADO TANTO LA FECHA Y HORA DE FALLECIDO YA QUE NO CONCUERDA CON EL ACTA ORIGINAL, HASTA LA FECHA MIÉRCOLES 09 DE AGOSTO NO TENGO NINGUNA RESPUESTA POR PARTE DEL CAMPOSANTO SOBRE EL RECLAMO QUE SE GENERÓ EN OFICINA Y LA DEVOLUCIÓN DEL DINERO</v>
      </c>
      <c r="L136" s="36" t="str">
        <f>'sg5'!T136</f>
        <v>LA DEVOLUCIÓN DEL DINERO Y LA CORRECCIÓN DE LA LÁPIDA SEGÚN ACTA DE DEFUNCIÓN.</v>
      </c>
      <c r="M136" s="6">
        <f>'sg5'!AF136</f>
        <v>45166.617361111108</v>
      </c>
      <c r="N136" s="32" t="str">
        <f>'sg5'!AH136</f>
        <v>Una vez analizado su requerimiento y realizando las investigaciones pertinentes, le informamos que se está realizando la coordinación requerida a fin de corregir los datos grabado en su lapida. Sin embargo, con respecto al dinero en mención es necesario señalar que dicha transacción no fue realizada con nosotros ya que frente todo dinero entregado a nosotros se hace entrega de un comprobante de pago, siendo que en este caso la transacción fue realizada con un tercero, quien deberá asumir dicho monto, mas no nosotros como empresa.</v>
      </c>
      <c r="O136" s="9">
        <f t="shared" si="2"/>
        <v>18.767268518517085</v>
      </c>
    </row>
    <row r="137" spans="1:15" x14ac:dyDescent="0.25">
      <c r="A137" s="36" t="str">
        <f>'sg5'!A137</f>
        <v>PERU</v>
      </c>
      <c r="B137" s="36" t="str">
        <f>'sg5'!B137</f>
        <v>SEDE CORONA DEL FRAILE</v>
      </c>
      <c r="C137" s="36" t="str">
        <f>'sg5'!C137</f>
        <v>01-0000136</v>
      </c>
      <c r="D137" s="3">
        <f>'sg5'!D137</f>
        <v>45153.685752314814</v>
      </c>
      <c r="E137" s="37" t="str">
        <f>'sg5'!F137</f>
        <v>46458519</v>
      </c>
      <c r="F137" s="36" t="str">
        <f>'sg5'!M137</f>
        <v>SERVICIO</v>
      </c>
      <c r="G137" s="36" t="str">
        <f>'sg5'!O137</f>
        <v>DISCONFORMIDAD CON ATENCIÓN DEL PERSONAL</v>
      </c>
      <c r="H137" s="36">
        <f>'sg5'!P137</f>
        <v>0</v>
      </c>
      <c r="I137" s="36" t="str">
        <f>'sg5'!Q137</f>
        <v>MALOS CONDUCTORES</v>
      </c>
      <c r="J137" s="36" t="str">
        <f>'sg5'!R137</f>
        <v>RECLAMO</v>
      </c>
      <c r="K137" s="36" t="str">
        <f>'sg5'!S137</f>
        <v xml:space="preserve">EL CONDUCTOR VÍCTOR SIERRA SE NEGÓ A BAJARME  DICIÉNDOME QUE NO SALIA PASARON 5MIN Y SUBIERON MÁS PERSONAS Y BAJARON, ESTANDO YO CON MI BEBE DE UN AÑO TENGO Q SEGUIR ESPERANDO Y LOS HORARIOS ESTABLECIDOS DE SUBIDA Y BAJADA NO SE CUMPLEN. </v>
      </c>
      <c r="L137" s="36" t="str">
        <f>'sg5'!T137</f>
        <v xml:space="preserve">QUE SE CUMPLAN LOS HORARIOS DE SUBIDA Y BAJADA. </v>
      </c>
      <c r="M137" s="6">
        <f>'sg5'!AF137</f>
        <v>45170.418055555558</v>
      </c>
      <c r="N137" s="32" t="str">
        <f>'sg5'!AH137</f>
        <v>Una vez analizado su requerimiento y realizando las investigaciones pertinentes, le informamos que lamentamos el servicio prestado, le ofrecemos nuestras más sinceras disculpas se está procediendo a tomar las medidas correctivas.</v>
      </c>
      <c r="O137" s="9">
        <f t="shared" si="2"/>
        <v>16.732303240743931</v>
      </c>
    </row>
    <row r="138" spans="1:15" x14ac:dyDescent="0.25">
      <c r="A138" s="36" t="str">
        <f>'sg5'!A138</f>
        <v>PERU</v>
      </c>
      <c r="B138" s="36" t="str">
        <f>'sg5'!B138</f>
        <v>SEDE SAN ANTONIO</v>
      </c>
      <c r="C138" s="36" t="str">
        <f>'sg5'!C138</f>
        <v>01-0000137</v>
      </c>
      <c r="D138" s="3">
        <f>'sg5'!D138</f>
        <v>45155.564988425926</v>
      </c>
      <c r="E138" s="37" t="str">
        <f>'sg5'!F138</f>
        <v>20070087</v>
      </c>
      <c r="F138" s="36" t="str">
        <f>'sg5'!M138</f>
        <v>SERVICIO</v>
      </c>
      <c r="G138" s="36" t="str">
        <f>'sg5'!O138</f>
        <v>DISCONFORMIDAD CON ATENCIÓN DEL PERSONAL</v>
      </c>
      <c r="H138" s="36">
        <f>'sg5'!P138</f>
        <v>0</v>
      </c>
      <c r="I138" s="36" t="str">
        <f>'sg5'!Q138</f>
        <v xml:space="preserve">HACIENDO USO DE  MI CONTRATO COMO USUARIA Y CN EL PAGO DEL TOTAL DE LA CUENTA NO ME DAN SOLUCION AL SEPARACION SOLO DE  LA MISA YA QUE YO HARE USO ESTE MES MAS COMPRENSION </v>
      </c>
      <c r="J138" s="36" t="str">
        <f>'sg5'!R138</f>
        <v>RECLAMO</v>
      </c>
      <c r="K138" s="36" t="str">
        <f>'sg5'!S138</f>
        <v>POR CONCEPTO N DEJARME SEPARAR LA MISA YA CANCELADO EL ESPACIO</v>
      </c>
      <c r="L138" s="36" t="str">
        <f>'sg5'!T138</f>
        <v xml:space="preserve">POR FAVOR TENER EN CUENTA  EL PEDIDO </v>
      </c>
      <c r="M138" s="6">
        <f>'sg5'!AF138</f>
        <v>45170.422222222223</v>
      </c>
      <c r="N138" s="32" t="str">
        <f>'sg5'!AH138</f>
        <v>Una vez analizado su requerimiento y realizando las investigaciones pertinentes, le informamos que lamentamos el servicio prestado, le ofrecemos nuestras más sinceras disculpas se está procediendo a tomar las medidas correctivas.Así también se le informa que la disponibilidad de horario es acorde a las reservas previas , de existir un servicio previamente contratado el horario elegido no puede ser modificado.</v>
      </c>
      <c r="O138" s="9">
        <f t="shared" si="2"/>
        <v>14.857233796297805</v>
      </c>
    </row>
    <row r="139" spans="1:15" x14ac:dyDescent="0.25">
      <c r="A139" s="36" t="str">
        <f>'sg5'!A139</f>
        <v>PERU</v>
      </c>
      <c r="B139" s="36" t="str">
        <f>'sg5'!B139</f>
        <v>SEDE SAN ANTONIO</v>
      </c>
      <c r="C139" s="36" t="str">
        <f>'sg5'!C139</f>
        <v>01-0000138</v>
      </c>
      <c r="D139" s="3">
        <f>'sg5'!D139</f>
        <v>45161.498136574075</v>
      </c>
      <c r="E139" s="37" t="str">
        <f>'sg5'!F139</f>
        <v>23208631</v>
      </c>
      <c r="F139" s="36" t="str">
        <f>'sg5'!M139</f>
        <v>SERVICIO</v>
      </c>
      <c r="G139" s="36" t="str">
        <f>'sg5'!O139</f>
        <v>OTROS</v>
      </c>
      <c r="H139" s="36">
        <f>'sg5'!P139</f>
        <v>0</v>
      </c>
      <c r="I139" s="36" t="str">
        <f>'sg5'!Q139</f>
        <v>RECLAMOS DE PERDIDA DE FLORES</v>
      </c>
      <c r="J139" s="36" t="str">
        <f>'sg5'!R139</f>
        <v>RECLAMO</v>
      </c>
      <c r="K139" s="36" t="str">
        <f>'sg5'!S139</f>
        <v>POR EALTA DE CUIDADO DE LAS FLORES QUE SE COLOCARON EL DÍA DOMINGO 20 DE AGOSTO (PERDIDA) ME APERSONEEL DÍA 23 Y NO ESTABAN LAS FLORES</v>
      </c>
      <c r="L139" s="36" t="str">
        <f>'sg5'!T139</f>
        <v>SOLICITO MAS CUIDADO Y VIGILANCIA EN EL CAMPO SANTO COM RESPECTO A LAS FLORES PARA EVITAR SU PERDIDA. QUE REALICEN RONDAS DE VIGILANCIA.</v>
      </c>
      <c r="M139" s="6">
        <f>'sg5'!AF139</f>
        <v>45174.01</v>
      </c>
      <c r="N139" s="32" t="str">
        <f>'sg5'!AH139</f>
        <v>Una vez analizado su requerimiento y realizando las investigaciones pertinentes, le informamos que, respecto al retiro de las flores , se informa que como parte de nuestros procedimientos de limpieza , cada viernes o jueves de acuerdo a programación se realiza el retiro de flores , es así que durante este procedimiento sus flores pueden haber sido retiradas , sin embargo se hará llegar la observación al área correspondiente a fin de tener mayor cuidado con sus flores.</v>
      </c>
      <c r="O139" s="9">
        <f t="shared" si="2"/>
        <v>12.511863425927004</v>
      </c>
    </row>
    <row r="140" spans="1:15" x14ac:dyDescent="0.25">
      <c r="A140" s="36" t="str">
        <f>'sg5'!A140</f>
        <v>PERU</v>
      </c>
      <c r="B140" s="36" t="str">
        <f>'sg5'!B140</f>
        <v>SEDE SAN ANTONIO</v>
      </c>
      <c r="C140" s="36" t="str">
        <f>'sg5'!C140</f>
        <v>01-0000139</v>
      </c>
      <c r="D140" s="3">
        <f>'sg5'!D140</f>
        <v>45168.744479166664</v>
      </c>
      <c r="E140" s="37" t="str">
        <f>'sg5'!F140</f>
        <v>45007217</v>
      </c>
      <c r="F140" s="36" t="str">
        <f>'sg5'!M140</f>
        <v>SERVICIO</v>
      </c>
      <c r="G140" s="36" t="str">
        <f>'sg5'!O140</f>
        <v>DISCONFORMIDAD CON ATENCIÓN DEL PERSONAL</v>
      </c>
      <c r="H140" s="36">
        <f>'sg5'!P140</f>
        <v>0</v>
      </c>
      <c r="I140" s="36" t="str">
        <f>'sg5'!Q140</f>
        <v xml:space="preserve">SERVICIO DE DERECHO DE USO PERPETUO DE SEPULTURA </v>
      </c>
      <c r="J140" s="36" t="str">
        <f>'sg5'!R140</f>
        <v>QUEJA</v>
      </c>
      <c r="K140" s="36" t="str">
        <f>'sg5'!S140</f>
        <v xml:space="preserve">EL DÍA MIÉRCOLES 30 DE AGOSTO APROXIMADAMENTE A LAS 5:10 PM EL PERSONAL DE VIGILANCIA DE LA PUERTA PRINCIPAL DEL CEMENTERIO ESPERANZA ETERNA (JR. JOSÉ OLAYA 8000 SAN ANTONIO) NO NOS DEJÓ INGRESAR A LAS INSTALACIONES DEL CEMENTERIO INDICANDO QUE EL HORARIO DE ATENCIÓN ERA DE 8:30 A 5:00 PM, DEJÓ INGRESAR A MI HERMANA PORQUE LLEVABA LAS FLORES EN LA MANO Y LE SUPLICAMOS QUE DEJARA INGRESAR TAMBIÉN A MI MADRE QUE ES UNA PERSONA MAYOR DE 65 AÑOS Y ADEMÁS ES HIPERTENSA, SE NEGÓ Y LE RECLAMAMOS QUÉ EL HORARIO NO SE ENCUENTRA VISIBLE EN NINGÚN LADO DE LAS PUERTAS DE INGRESO Y EL PERSONAL DE VIGILANCIA NOS RESPONDIÓ LEVANTANDO LA VOZ DE FORMA MALCRIADA, INDIFERENTE, PREPOTENTE, OFUSCADO Y BURLANDOSE DESCARADAMENTE INDICÁNDONOS QUÉ NOS FUÉRAMOS DE AHÍ Y QUE REVISEMOS LA PÁGINA WEB QUÉ AHÍ ESTABA LA INDICACIÓN DEL HORARIO. LE PEDIMOS QUE NOS MUESTRE SU IDENTIFICACIÓN Y LO HIZO 
BURLANDOSE Y GIRANDO DE FORMA INMEDIATA, Y NO PUDIMOS ANOTAR NI TOMAR NINGUNA FOTOGRAFÍA DE SUS DATOS, ESTÁ DENTRO DE NUESTRO DERECHO PEDIR SU IDENTIFICACIÓN Y NO LO HIZO. </v>
      </c>
      <c r="L140" s="36" t="str">
        <f>'sg5'!T140</f>
        <v xml:space="preserve">IDENTIFICACIÓN Y SANCIÓN O DESPIDO AL PERSONAL </v>
      </c>
      <c r="M140" s="6">
        <f>'sg5'!AF140</f>
        <v>45186.42291666667</v>
      </c>
      <c r="N140" s="32" t="str">
        <f>'sg5'!AH140</f>
        <v>Una vez analizado su requerimiento y realizando las investigaciones pertinentes, le informamos que lamentamos el servicio prestado, le ofrecemos nuestras más sinceras disculpas se está procediendo a tomar las medidas correctivas. Así también se le recuerda que las normas dentro de camposanto se encuentran dentro del contrato firmado al momento de adquirir un espacio de sepultura , allí podrá visualizar todo lo requerido.</v>
      </c>
      <c r="O140" s="9">
        <f t="shared" si="2"/>
        <v>17.678437500006112</v>
      </c>
    </row>
    <row r="141" spans="1:15" x14ac:dyDescent="0.25">
      <c r="A141" s="36" t="str">
        <f>'sg5'!A141</f>
        <v>PERU</v>
      </c>
      <c r="B141" s="36" t="str">
        <f>'sg5'!B141</f>
        <v>SEDE SAN ANTONIO</v>
      </c>
      <c r="C141" s="36" t="str">
        <f>'sg5'!C141</f>
        <v>01-0000140</v>
      </c>
      <c r="D141" s="3">
        <f>'sg5'!D141</f>
        <v>45169.651076388887</v>
      </c>
      <c r="E141" s="37" t="str">
        <f>'sg5'!F141</f>
        <v>19847681</v>
      </c>
      <c r="F141" s="36" t="str">
        <f>'sg5'!M141</f>
        <v>SERVICIO</v>
      </c>
      <c r="G141" s="36" t="str">
        <f>'sg5'!O141</f>
        <v>DISCONFORMIDAD CON ATENCIÓN DEL PERSONAL</v>
      </c>
      <c r="H141" s="36">
        <f>'sg5'!P141</f>
        <v>0</v>
      </c>
      <c r="I141" s="36" t="str">
        <f>'sg5'!Q141</f>
        <v xml:space="preserve">MALA ASESORÍA EN LAS GESTIONES (SOLICITAR DOCUMENTOS QUE REQUIEREN TRAMITES EN OTRAS ENTIDADES SIN LA DEBIDA ORIENTACIÓN, FIJAR  HORA Y LUGAR SIN CONSULTAR, ENTRE OTROS) 
MALA ORGANIZACIÓN (SE CONTACTO AL MAESTRO DE CEREMONIA A ÚLTIMO MOMENTO, LO QUE DEVINO EN IMPROVISACIÓN EN EL DESARROLLO DEL ACTO PROTOCOLAR, CON 15 MINUTOS DE TIEMPO, LO CUAL CONSIDERAMOS EXTREMADAMENTE POCO TIEMPO).
INFORMACIÓN INADECUADA (NOS SOLICITAN DOS TESTIGOS PARA PRESENCIAR LA CREMACIÓN Y LUEGO SEÑALAN QUE NO ES ASÍ)
AMBIENTES INADECUADOS (SE INDICA UN ESPACIO PARA 20 PERSONAS, PRO EL AMBIENTE ES DE ACUERDO A SU AMBIENTACIÓN PARA NO MÁS DE 10 PERSONAS)
</v>
      </c>
      <c r="J141" s="36" t="str">
        <f>'sg5'!R141</f>
        <v>RECLAMO</v>
      </c>
      <c r="K141" s="36" t="str">
        <f>'sg5'!S141</f>
        <v>RECLAMO POR EL MAL SERVICIO, MALA ORGANIZACIÓN Y AMBIENTES INADECUADOS)</v>
      </c>
      <c r="L141" s="36" t="str">
        <f>'sg5'!T141</f>
        <v>MEJORAMIENTO EN EL SERVICIO Y COMPENSACIÓN A LOS DEUDOS POR LA DISCONFORMIDAD Y MALESTAR OCASIONADO</v>
      </c>
      <c r="M141" s="6">
        <f>'sg5'!AF141</f>
        <v>45186.427083333336</v>
      </c>
      <c r="N141" s="32" t="str">
        <f>'sg5'!AH141</f>
        <v>Una vez analizado su requerimiento y realizando las investigaciones pertinentes, le informamos que lamentamos el servicio prestado, le ofrecemos nuestras más sinceras disculpas se está procediendo a tomar las medidas correctivas.</v>
      </c>
      <c r="O141" s="9">
        <f t="shared" si="2"/>
        <v>16.776006944448454</v>
      </c>
    </row>
    <row r="142" spans="1:15" x14ac:dyDescent="0.25">
      <c r="A142" s="36" t="str">
        <f>'sg5'!A142</f>
        <v>PERU</v>
      </c>
      <c r="B142" s="36" t="str">
        <f>'sg5'!B142</f>
        <v>SEDE SAN ANTONIO</v>
      </c>
      <c r="C142" s="36" t="str">
        <f>'sg5'!C142</f>
        <v>01-0000141</v>
      </c>
      <c r="D142" s="3">
        <f>'sg5'!D142</f>
        <v>45172.537777777776</v>
      </c>
      <c r="E142" s="37" t="str">
        <f>'sg5'!F142</f>
        <v>45560309</v>
      </c>
      <c r="F142" s="36" t="str">
        <f>'sg5'!M142</f>
        <v>SERVICIO</v>
      </c>
      <c r="G142" s="36" t="str">
        <f>'sg5'!O142</f>
        <v>DISCONFORMIDAD CON ATENCIÓN DEL PERSONAL</v>
      </c>
      <c r="H142" s="36">
        <f>'sg5'!P142</f>
        <v>0</v>
      </c>
      <c r="I142" s="36" t="str">
        <f>'sg5'!Q142</f>
        <v xml:space="preserve">SOLICITUD DE MANTENIMIENTO POR FUERA DE LAPIDA E INGRESO DE CARPA DE 2X2 DENTRO DEL RANGO DE 30 MIN EN EL CAMPOSANTO </v>
      </c>
      <c r="J142" s="36" t="str">
        <f>'sg5'!R142</f>
        <v>RECLAMO</v>
      </c>
      <c r="K142" s="36" t="str">
        <f>'sg5'!S142</f>
        <v>NO PERMITEN QUE EL CLIENTE REALICE EL MANTENIMIENTO DE LA LAPIDA FUERA DEL CAMPOSANTO YA QUE ACÁ MISMO BRINDAN ESE SERVICIO DE PÉSIMA CALIDAD , DESDE LA ATENCIÓN HASTA EL SERVICIO QUE REALIZAN YA QUE TODO ES LUCRATIVO , SE QUISO TAMBIÉN INGRESAR UNA CARPA DE 2X2 LA CUAL ES ARMABLE Y NO NECESITA DE NINGÚN ANCLAJE PERO MENCIONAN QUE ESTA EN EL CONTRATO QUE TAMPOCO SE PUEDE INGRESAR Y SI QUEREMOS UTILIZAR DEBERÍA SER LA CARPA DEL CAMPOSANTO EL CUAL TIENE UN VALOR DE S/50 SOLES , SE SOLICITA SE BRINDE LA INFORMACIÓN SI HAY UN COMUNICADO DONDE MENCIONAN QUE YA NO SE PERMITE DICHOS INGRESOS Y/O SALIDA PARA MANTENIMIENTO Y NO CUENTAN A LA MANO CON DICHA INFORMACIÓN MENCIONANDO QUE TODO ESTA EN EL CONTRATO .</v>
      </c>
      <c r="L142" s="36" t="str">
        <f>'sg5'!T142</f>
        <v xml:space="preserve">SOLICITUD DE MANTENIMIENTO POR FUERA DE LAPIDA E INGRESO DE CARPA DE 2X2 DENTRO DEL RANGO DE 30 MIN EN EL CAMPOSANTO </v>
      </c>
      <c r="M142" s="6">
        <f>'sg5'!AF142</f>
        <v>45191.435416666667</v>
      </c>
      <c r="N142" s="32" t="str">
        <f>'sg5'!AH142</f>
        <v>Una vez analizado su requerimiento y realizando las investigaciones pertinentes, le informamos que lamentamos el servicio prestado, le ofrecemos nuestras más sinceras disculpas se está procediendo a tomar las medidas correctivas. Sin embargo recuerde que las normas de camposanto prohíben el ingreso de artículos como carpas dentro de las instalaciones , dichas normas se encuentran adjuntas al contrato , contrato firmado , dando conformidad de estas normas.</v>
      </c>
      <c r="O142" s="9">
        <f t="shared" si="2"/>
        <v>18.897638888891379</v>
      </c>
    </row>
    <row r="143" spans="1:15" x14ac:dyDescent="0.25">
      <c r="A143" s="36" t="str">
        <f>'sg5'!A143</f>
        <v>PERU</v>
      </c>
      <c r="B143" s="36" t="str">
        <f>'sg5'!B143</f>
        <v>SEDE CORONA DEL FRAILE</v>
      </c>
      <c r="C143" s="36" t="str">
        <f>'sg5'!C143</f>
        <v>01-0000142</v>
      </c>
      <c r="D143" s="3">
        <f>'sg5'!D143</f>
        <v>45178.526192129626</v>
      </c>
      <c r="E143" s="37" t="str">
        <f>'sg5'!F143</f>
        <v>73955379</v>
      </c>
      <c r="F143" s="36" t="str">
        <f>'sg5'!M143</f>
        <v>SERVICIO</v>
      </c>
      <c r="G143" s="36" t="str">
        <f>'sg5'!O143</f>
        <v>DISCONFORMIDAD CON ATENCIÓN DEL PERSONAL</v>
      </c>
      <c r="H143" s="36">
        <f>'sg5'!P143</f>
        <v>0</v>
      </c>
      <c r="I143" s="36" t="str">
        <f>'sg5'!Q143</f>
        <v>SERVICIO DE SEPULTURA</v>
      </c>
      <c r="J143" s="36" t="str">
        <f>'sg5'!R143</f>
        <v>QUEJA</v>
      </c>
      <c r="K143" s="36" t="str">
        <f>'sg5'!S143</f>
        <v>SIENDO LAS 12HRS DEL DÍA 8 DE SEPTIEMBRE DEL 2023 RECIBÍ UNA LLAMADA DE UN AGENTE DE COBRANZA DEL GRUPO MUYA SAC, REFIRIENDO QUE SE HABÍA VENCIDO UNA CUOTA DEL SERVICIO DE SEPULTURA QUE SE TIENE A NOMBRE DEL BENEFICIARIO NICANOR GENARO ROMERO RIBBECK.; FIGURA NOMBRE DEL CONTRATO YESENIA RUBÍ LOZANO GONZALES.
LA SRTA. QUIEN REALIZA LA LLAMADA SE IDENTIFICA CON EL NOMBRE DE GABRIELA, MÁS NO BRINDA SU APELLIDO;  SEÑALANDO QUE SI NO SE HACE EL PAGO ANTES DE QUE FINALICE EL DÍA SE RETIRARÁ LA LÁPIDA; HACER ÉNFASIS EN LA ACTITUD DÉSPOTA Y ALTANERA DEL PERSONAL.
CONSIDERANDO QUE, EN EL CONTRATO NO SEÑALA EL RETIRO DE LA LÁPIDA POR UNA CUOTA VENCIDA; DEL MISMO MODO, SOLO HACE REFERENCIA A "RESOLUCIÓN" DEL CONTRATO CUANDO SE INCUMPLIESE EL PAGO DE 03 CUOTAS. ASÍ PUES, LA IDENTIFICADA COMO GABRIELA DE FORMA AMENAZANTE REALIZA EL COBRO DE UNA FORMA IRRESPETUOSA Y ABUSIVA.</v>
      </c>
      <c r="L143" s="36" t="str">
        <f>'sg5'!T143</f>
        <v>SOLICITO SE SANCIONE A LA ENTIDAD CON LO MÁXIMO ESTABLECIDO POR LEY, DADO QUE, REALIZA UNA FORMA MATONEZCA Y AGRESIVA AL MOMENTO DE REALIZAR EL COBRO.</v>
      </c>
      <c r="M143" s="6">
        <f>'sg5'!AF143</f>
        <v>45196.508333333331</v>
      </c>
      <c r="N143" s="32" t="str">
        <f>'sg5'!AH143</f>
        <v>Una vez analizado su requerimiento y realizando las investigaciones pertinentes, le informamos que, dentro de las normas y condiciones del contrato firmado, se informa que, de existir algún incumplimiento dentro de las obligaciones contenidas en el contrato, es posible proceder con el retiro de lapida. De la misma manera dentro de las condiciones del contrato de informa que a partir del 3 mes de impago, es facultad nuestro proceder con la resolución del contrato.  Si es su deseo que nosotros dejemos de llamarlo para informar respecto a retraso en pagos y demás, puede hacer envió de una solicitud informando que no desea ningún tipo de información vía telefónica.</v>
      </c>
      <c r="O143" s="9">
        <f t="shared" si="2"/>
        <v>17.982141203705396</v>
      </c>
    </row>
    <row r="144" spans="1:15" x14ac:dyDescent="0.25">
      <c r="A144" s="36" t="str">
        <f>'sg5'!A144</f>
        <v>PERU</v>
      </c>
      <c r="B144" s="36" t="str">
        <f>'sg5'!B144</f>
        <v>SEDE SAN ANTONIO</v>
      </c>
      <c r="C144" s="36" t="str">
        <f>'sg5'!C144</f>
        <v>01-0000143</v>
      </c>
      <c r="D144" s="3">
        <f>'sg5'!D144</f>
        <v>45178.642789351848</v>
      </c>
      <c r="E144" s="37" t="str">
        <f>'sg5'!F144</f>
        <v>44736200</v>
      </c>
      <c r="F144" s="36" t="str">
        <f>'sg5'!M144</f>
        <v>SERVICIO</v>
      </c>
      <c r="G144" s="36" t="str">
        <f>'sg5'!O144</f>
        <v>DISCONFORMIDAD CON ATENCIÓN DEL PERSONAL</v>
      </c>
      <c r="H144" s="36">
        <f>'sg5'!P144</f>
        <v>0</v>
      </c>
      <c r="I144" s="36" t="str">
        <f>'sg5'!Q144</f>
        <v>SERVICIO DE SEPULTURA</v>
      </c>
      <c r="J144" s="36" t="str">
        <f>'sg5'!R144</f>
        <v>QUEJA</v>
      </c>
      <c r="K144" s="36" t="str">
        <f>'sg5'!S144</f>
        <v xml:space="preserve">SIENDO LAS 1Y15  DEL DÍA 9 DE OCTUBRE DEL 2023 OBSERVAND QUE NO ES LA PRIMERA VEZ QUE LAS PERSNAS QUE CONSUMEN ALIMENTOS Y BEBIDAS EN ESTE CAMPSANTO Y NO HABIEND LEIDO LAS NORMAS DECOMISARON LOS PRODUCTOS Y ESTA BIEN SI EL PERSONAL FUESE UNA PERSONA ADECUADA EN EL CUAL NOS DIGAN CON MUCHO RESPETO QUE NO SE PUEDE HACER PERO NO ME PARECE LA FALTA DE RESPETO DE SU PERSONAL PARA CON LA FAMILIA HASTA INCLUS QUERIENDO LLEGAR A LS GOLPES E INSULTOS Y AMENAZAS QUERIENDO LLEVARLO AFUERA A GOLPEARLO MANIFIESTO MI INCOMODIDAD YA QUE AL IGUAL QUE COMO OFRECEN LOS SERVICIOS DE DICHO CAMPOSANTO AL IGUAL DEBE SER PARA TODO MOMENTO Y ENTIENDO QUE TODA PERSONA TIENE DERECHO AL TRABAJO PERO DEBEN SABER TRATAR AL CLIENTE A BRINDAR UNA CAPACITACION PARA BUEN TRATO ADJUNTO NOMBRES DE LOS FALTANTES
POSDATA: PEDIMS NOMBRES PERO LASTIMSAMNTE NO SOS QUIEREN DAR LOS NOMBRES DEL PERSONAL DE SECRETARIA
</v>
      </c>
      <c r="L144" s="36" t="str">
        <f>'sg5'!T144</f>
        <v>SOLICITO SE CONTRATE ALGUNA PERSONA CAPACITADA PARA PODER TRATAR DE FORMA RESPETUOSA A LAS PERSONAS, Y NO DE UNA FORMA MATONEZCA Y AGRESIVA</v>
      </c>
      <c r="M144" s="6">
        <f>'sg5'!AF144</f>
        <v>45196.513888888891</v>
      </c>
      <c r="N144" s="32" t="str">
        <f>'sg5'!AH144</f>
        <v>Se informa que dentro de las normas de camposanto firmadas por el cliente , se informa de la prohibición de ingreso de alimentos.</v>
      </c>
      <c r="O144" s="9">
        <f t="shared" si="2"/>
        <v>17.871099537042028</v>
      </c>
    </row>
    <row r="145" spans="1:15" x14ac:dyDescent="0.25">
      <c r="A145" s="36" t="str">
        <f>'sg5'!A145</f>
        <v>PERU</v>
      </c>
      <c r="B145" s="36" t="str">
        <f>'sg5'!B145</f>
        <v>SEDE CORONA DEL FRAILE</v>
      </c>
      <c r="C145" s="36" t="str">
        <f>'sg5'!C145</f>
        <v>01-0000144</v>
      </c>
      <c r="D145" s="3">
        <f>'sg5'!D145</f>
        <v>45182.506157407406</v>
      </c>
      <c r="E145" s="37" t="str">
        <f>'sg5'!F145</f>
        <v>20052321</v>
      </c>
      <c r="F145" s="36" t="str">
        <f>'sg5'!M145</f>
        <v>SERVICIO</v>
      </c>
      <c r="G145" s="36" t="str">
        <f>'sg5'!O145</f>
        <v>DISCONFORMIDAD CON ATENCIÓN DEL PERSONAL</v>
      </c>
      <c r="H145" s="36">
        <f>'sg5'!P145</f>
        <v>0</v>
      </c>
      <c r="I145" s="36" t="str">
        <f>'sg5'!Q145</f>
        <v>COMPRA DE NICHO Y SERVICIOS FUNERARIOS</v>
      </c>
      <c r="J145" s="36" t="str">
        <f>'sg5'!R145</f>
        <v>QUEJA</v>
      </c>
      <c r="K145" s="36" t="str">
        <f>'sg5'!S145</f>
        <v>MALA ATENCIÓN DEL PERSONAL EN OFICINA, A PESAR DE ESTAR DISCAPACITA PARA CAMINAR (CON MULETAS), PIDEN LA PRESENCIA FÍSICA PARA LOS TRAMITES, PARA ENGANCHARNOS SON MUY AMABLES, PERO MUY DESCORTECES PARA ABSOLVER NUESTRAS DUDAS, Y PODER MEJORAR O RESCINDIR EL CONTRATO. DISCONFORME CON EL SERVICIO CONTRATADO Y LA ATENCIÓN DEL PERSONAL. LA ADMINISTRADORA, TIENE UN HORARIO DE ATENCIÓN, NO ES CAPAZ DE EXPLICAR A MANERAS LO QUE TENEMOS O NO DERECHO SEGÚN NUESTRO CONTRATO, NO DA SOLUCIÓN A LO CUESTIONADO, TODAS LAS RESPUESTA SON NO ES POSIBLE, ES LO QUE HA CONTRATADO, Y QUE SE ME RESPONDERA EN 30 DIAS COMO MAXIMO, TAMPOCO HAY EL CUADERNO DE RECLAMACIONES FISICO, QUE SOLO ES VIRTUAL, QUE ES LO QUE INDECOPI EXIGE. MUY DISCONFORME Y ARREPENTIDA DE HABER CONTRATADO SUS SERVICIOS. QUE NO TIENEN NADA QUE VER CON TRAMITES EXTERNOS, QUE ESO LO SOLUCIONE POR MI CUENTA. EL SERVICIO FUNERARIO DEBERIA ESPECIFICAR LAS CARACTERISTICAS DE LO QUE SE NOS VA DAR, ES MUY SIMPLE, Y EL CAMBIAR EN LA FUNERARIA NO SALE MAS CARO, EN TOTAL GASTE SUS SERVICIOS MAS LO DE LAS FUNERARIA, Y SE ME COMPLICO MAS PORQUE NECESITO LAS BOLETAS PARA EL ESSALUD.</v>
      </c>
      <c r="L145" s="36" t="str">
        <f>'sg5'!T145</f>
        <v>DEBERIAN HACERSE CARGO DE LOS TRAMITES PARA EL ESSALUD , AFPS, ASEGURADORAS, ETC. YA QUE LOS GASOTOS LOS REALIZAMOS CON UDS. TENGO QUE REALIZAR TRAMITES CON LAS ASEGURADORAS Y LOS TIEMPOS PROPUESTOS DE ATENCIÓN A LOS MISMOS, SON EN DEMASIA. ASI MISMO, SI VAN A EXIGIR EL TRAMITE PERSONAL, DEBERIA SER MAS AMPLIO EL HORARIO DE ATENCIÓN AL PUBLICO, YA QE MUCHOS LABORAMOS EN HORARIO CORRIDO HASTA LAS 7 U 8 PM. ESTOY SOLICITANDO UNA CONSTANCIA DEL PAGO QUE SE HIZO POR EL SERVICIO FUNERARIO, ESPERO SEA ATENDIDO EN LA BREVEDAD POSIBLE.</v>
      </c>
      <c r="M145" s="6">
        <f>'sg5'!AF145</f>
        <v>45200.695833333331</v>
      </c>
      <c r="N145" s="32" t="str">
        <f>'sg5'!AH145</f>
        <v>Una vez analizado su requerimiento y realizando las investigaciones pertinentes, le informamos que lamentamos el servicio prestado, le ofrecemos nuestras más sinceras disculpas se está procediendo a tomar las medidas correctivas. Sin embargo, es menester hacerle saber que los procedimientos de atención correspondientes a pagos, resoluciones, reactivaciones, etc., deberán ser realizados de manera presencial por el titular de contrato, nos encontramos implementando nuevos métodos de atención a fin de brindar mayores facilidades. Respecto a la constancia solicitada, se tiene registro de que se le informo vía llamada telefónica  que ya puede acercarse a nuestras instalaciones para realizar el pago y recoger dicha constancia.</v>
      </c>
      <c r="O145" s="9">
        <f t="shared" si="2"/>
        <v>18.189675925925258</v>
      </c>
    </row>
    <row r="146" spans="1:15" s="19" customFormat="1" x14ac:dyDescent="0.25">
      <c r="A146" s="49" t="str">
        <f>'sg5'!A146</f>
        <v>PERU</v>
      </c>
      <c r="B146" s="49" t="str">
        <f>'sg5'!B146</f>
        <v>SEDE SAN ANTONIO</v>
      </c>
      <c r="C146" s="49" t="str">
        <f>'sg5'!C146</f>
        <v>01-0000146</v>
      </c>
      <c r="D146" s="16">
        <f>'sg5'!D146</f>
        <v>45186.435289351852</v>
      </c>
      <c r="E146" s="50" t="str">
        <f>'sg5'!F146</f>
        <v>20082455</v>
      </c>
      <c r="F146" s="49" t="str">
        <f>'sg5'!M146</f>
        <v>SERVICIO</v>
      </c>
      <c r="G146" s="49" t="str">
        <f>'sg5'!O146</f>
        <v>OTROS</v>
      </c>
      <c r="H146" s="49">
        <f>'sg5'!P146</f>
        <v>0</v>
      </c>
      <c r="I146" s="49" t="str">
        <f>'sg5'!Q146</f>
        <v>FALTA UNO DE LOS FLOREROS DE LOS NICHOS QUE ADQUIRÍDOS, Y A LA FECHA NOO COLOCAN PESE A QUE SE PAGA POR MANTENIMIENTO</v>
      </c>
      <c r="J146" s="49" t="str">
        <f>'sg5'!R146</f>
        <v>RECLAMO</v>
      </c>
      <c r="K146" s="49" t="str">
        <f>'sg5'!S146</f>
        <v xml:space="preserve">FALTA UNO DE LOS FLOREROS DE LOS NICHOS QUE ADQUIRÍDOS, Y A LA FECHA NOO COLOCAN PESE A QUE SE PAGA POR MANTENIMIENTO. </v>
      </c>
      <c r="L146" s="49" t="str">
        <f>'sg5'!T146</f>
        <v xml:space="preserve">SE COLOQUE EL FLORERO </v>
      </c>
      <c r="M146" s="28">
        <f>'sg5'!AF146</f>
        <v>45201.424305555556</v>
      </c>
      <c r="N146" s="34" t="str">
        <f>'sg5'!AH146</f>
        <v>Una vez analizado su requerimiento y realizando las investigaciones pertinentes, le informamos que lamentamos el servicio prestado, le ofrecemos nuestras más sinceras disculpas se está procediendo a tomar las medidas correctivas. Sin embargo, recuerde que, dentro de las consideraciones del contrato realizado, las lapidas cuentan con una garantía de un año. Lamentamos los inconvenientes tenidos, es así que de manera excepcional se reemplazará el florero faltante, siendo que la fecha de instalación estimada es el 28 de octubre.</v>
      </c>
      <c r="O146" s="9">
        <f t="shared" si="2"/>
        <v>14.989016203704523</v>
      </c>
    </row>
    <row r="147" spans="1:15" s="19" customFormat="1" x14ac:dyDescent="0.25">
      <c r="A147" s="49" t="str">
        <f>'sg5'!A147</f>
        <v>PERU</v>
      </c>
      <c r="B147" s="49" t="str">
        <f>'sg5'!B147</f>
        <v>SEDE SAN ANTONIO</v>
      </c>
      <c r="C147" s="49" t="str">
        <f>'sg5'!C147</f>
        <v>01-0000145</v>
      </c>
      <c r="D147" s="16">
        <f>'sg5'!D147</f>
        <v>45186.435289351852</v>
      </c>
      <c r="E147" s="50" t="str">
        <f>'sg5'!F147</f>
        <v>20082455</v>
      </c>
      <c r="F147" s="49" t="str">
        <f>'sg5'!M147</f>
        <v>SERVICIO</v>
      </c>
      <c r="G147" s="49" t="str">
        <f>'sg5'!O147</f>
        <v>OTROS</v>
      </c>
      <c r="H147" s="49">
        <f>'sg5'!P147</f>
        <v>0</v>
      </c>
      <c r="I147" s="49" t="str">
        <f>'sg5'!Q147</f>
        <v>FALTA UNO DE LOS FLOREROS DE LOS NICHOS QUE ADQUIRÍDOS, Y A LA FECHA NOO COLOCAN PESE A QUE SE PAGA POR MANTENIMIENTO</v>
      </c>
      <c r="J147" s="49" t="str">
        <f>'sg5'!R147</f>
        <v>RECLAMO</v>
      </c>
      <c r="K147" s="49" t="str">
        <f>'sg5'!S147</f>
        <v xml:space="preserve">FALTA UNO DE LOS FLOREROS DE LOS NICHOS QUE ADQUIRÍDOS, Y A LA FECHA NOO COLOCAN PESE A QUE SE PAGA POR MANTENIMIENTO. </v>
      </c>
      <c r="L147" s="49" t="str">
        <f>'sg5'!T147</f>
        <v xml:space="preserve">SE COLOQUE EL FLORERO </v>
      </c>
      <c r="M147" s="28">
        <f>'sg5'!AF147</f>
        <v>45201.424305555556</v>
      </c>
      <c r="N147" s="34" t="str">
        <f>'sg5'!AH147</f>
        <v>Una vez analizado su requerimiento y realizando las investigaciones pertinentes, le informamos que lamentamos el servicio prestado, le ofrecemos nuestras más sinceras disculpas se está procediendo a tomar las medidas correctivas. Sin embargo, recuerde que, dentro de las consideraciones del contrato realizado, las lapidas cuentan con una garantía de un año. Lamentamos los inconvenientes tenidos, es así que de manera excepcional se reemplazará el florero faltante, siendo que la fecha de instalación estimada es el 28 de octubre.</v>
      </c>
      <c r="O147" s="9">
        <f t="shared" si="2"/>
        <v>14.989016203704523</v>
      </c>
    </row>
    <row r="148" spans="1:15" s="19" customFormat="1" x14ac:dyDescent="0.25">
      <c r="A148" s="49" t="str">
        <f>'sg5'!A148</f>
        <v>PERU</v>
      </c>
      <c r="B148" s="49" t="str">
        <f>'sg5'!B148</f>
        <v>SEDE SAN ANTONIO</v>
      </c>
      <c r="C148" s="49" t="str">
        <f>'sg5'!C148</f>
        <v>01-0000147</v>
      </c>
      <c r="D148" s="16">
        <f>'sg5'!D148</f>
        <v>45194.711701388886</v>
      </c>
      <c r="E148" s="50" t="str">
        <f>'sg5'!F148</f>
        <v>46598926</v>
      </c>
      <c r="F148" s="49" t="str">
        <f>'sg5'!M148</f>
        <v>SERVICIO</v>
      </c>
      <c r="G148" s="49" t="str">
        <f>'sg5'!O148</f>
        <v>RESOLUCIÓN O MODIFICACIÓN DE CONTRATO</v>
      </c>
      <c r="H148" s="49">
        <f>'sg5'!P148</f>
        <v>200</v>
      </c>
      <c r="I148" s="49" t="str">
        <f>'sg5'!Q148</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J148" s="49" t="str">
        <f>'sg5'!R148</f>
        <v>RECLAMO</v>
      </c>
      <c r="K148" s="49" t="str">
        <f>'sg5'!S148</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L148" s="49" t="str">
        <f>'sg5'!T148</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M148" s="28">
        <f>'sg5'!AF148</f>
        <v>45212.444444444445</v>
      </c>
      <c r="N148" s="34" t="str">
        <f>'sg5'!AH148</f>
        <v>Una vez analizado su requerimiento y realizando las investigaciones pertinentes, le informamos que lamentamos el servicio prestado, le ofrecemos nuestras más sinceras disculpas se está procediendo a tomar las medidas correctivas. Sin embargo es menester recordar que dentro de las condiciones generales del contrato firmado por el titular , dentro del apartado numero 89 refiere: “Queda expresamente aclarado que las placas y lapidas que la empresa utiliza y/o ofrece a sus clientes cuentan con una garantía de 01 (Un) año computado desde la fecha en que es colocada (fecha del primer uso de la sepultura). La referida garantía se extiende únicamente a la calidad y mantenimiento de la lápida y no cubre los daños y/o afectaciones que sean consecuencia del actuar de terceros, provenientes de supuestos de caso fortuito y/o cualquier hecho externo o ajeno a la calidad o a su mantenimiento. Por lo tanto, LA PROMOTORA no es responsable de ningún daño o afectación a la placa y lapida que se derive de un hecho distinto a su calidad o mantenimiento, incluso si tal daño ocurriese dentro del periodo de garantía. LA PROMOTORA tampoco será responsable por la calidad y/o mantenimiento por periodos de tiempo superiores al señalado en este numeral.”</v>
      </c>
      <c r="O148" s="9">
        <f t="shared" si="2"/>
        <v>17.732743055559695</v>
      </c>
    </row>
    <row r="149" spans="1:15" s="19" customFormat="1" x14ac:dyDescent="0.25">
      <c r="A149" s="49" t="str">
        <f>'sg5'!A149</f>
        <v>PERU</v>
      </c>
      <c r="B149" s="49" t="str">
        <f>'sg5'!B149</f>
        <v>SEDE SAN ANTONIO</v>
      </c>
      <c r="C149" s="49" t="str">
        <f>'sg5'!C149</f>
        <v>01-0000148</v>
      </c>
      <c r="D149" s="16">
        <f>'sg5'!D149</f>
        <v>45194.712488425925</v>
      </c>
      <c r="E149" s="50" t="str">
        <f>'sg5'!F149</f>
        <v>46598926</v>
      </c>
      <c r="F149" s="49" t="str">
        <f>'sg5'!M149</f>
        <v>SERVICIO</v>
      </c>
      <c r="G149" s="49" t="str">
        <f>'sg5'!O149</f>
        <v>RESOLUCIÓN O MODIFICACIÓN DE CONTRATO</v>
      </c>
      <c r="H149" s="49">
        <f>'sg5'!P149</f>
        <v>200</v>
      </c>
      <c r="I149" s="49" t="str">
        <f>'sg5'!Q149</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J149" s="49" t="str">
        <f>'sg5'!R149</f>
        <v>RECLAMO</v>
      </c>
      <c r="K149" s="49" t="str">
        <f>'sg5'!S149</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L149" s="49" t="str">
        <f>'sg5'!T149</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M149" s="28">
        <f>'sg5'!AF149</f>
        <v>45212.444444444445</v>
      </c>
      <c r="N149" s="34" t="str">
        <f>'sg5'!AH149</f>
        <v>Una vez analizado su requerimiento y realizando las investigaciones pertinentes, le informamos que lamentamos el servicio prestado, le ofrecemos nuestras más sinceras disculpas se está procediendo a tomar las medidas correctivas. Sin embargo es menester recordar que dentro de las condiciones generales del contrato firmado por el titular , dentro del apartado numero 89 refiere: “Queda expresamente aclarado que las placas y lapidas que la empresa utiliza y/o ofrece a sus clientes cuentan con una garantía de 01 (Un) año computado desde la fecha en que es colocada (fecha del primer uso de la sepultura). La referida garantía se extiende únicamente a la calidad y mantenimiento de la lápida y no cubre los daños y/o afectaciones que sean consecuencia del actuar de terceros, provenientes de supuestos de caso fortuito y/o cualquier hecho externo o ajeno a la calidad o a su mantenimiento. Por lo tanto, LA PROMOTORA no es responsable de ningún daño o afectación a la placa y lapida que se derive de un hecho distinto a su calidad o mantenimiento, incluso si tal daño ocurriese dentro del periodo de garantía. LA PROMOTORA tampoco será responsable por la calidad y/o mantenimiento por periodos de tiempo superiores al señalado en este numeral.”</v>
      </c>
      <c r="O149" s="9">
        <f t="shared" si="2"/>
        <v>17.731956018520577</v>
      </c>
    </row>
    <row r="150" spans="1:15" s="19" customFormat="1" x14ac:dyDescent="0.25">
      <c r="A150" s="49" t="str">
        <f>'sg5'!A150</f>
        <v>PERU</v>
      </c>
      <c r="B150" s="49" t="str">
        <f>'sg5'!B150</f>
        <v>SEDE SAN ANTONIO</v>
      </c>
      <c r="C150" s="49" t="str">
        <f>'sg5'!C150</f>
        <v>01-0000149</v>
      </c>
      <c r="D150" s="16">
        <f>'sg5'!D150</f>
        <v>45194.712604166663</v>
      </c>
      <c r="E150" s="50" t="str">
        <f>'sg5'!F150</f>
        <v>46598926</v>
      </c>
      <c r="F150" s="49" t="str">
        <f>'sg5'!M150</f>
        <v>SERVICIO</v>
      </c>
      <c r="G150" s="49" t="str">
        <f>'sg5'!O150</f>
        <v>RESOLUCIÓN O MODIFICACIÓN DE CONTRATO</v>
      </c>
      <c r="H150" s="49">
        <f>'sg5'!P150</f>
        <v>200</v>
      </c>
      <c r="I150" s="49" t="str">
        <f>'sg5'!Q150</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J150" s="49" t="str">
        <f>'sg5'!R150</f>
        <v>RECLAMO</v>
      </c>
      <c r="K150" s="49" t="str">
        <f>'sg5'!S150</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L150" s="49" t="str">
        <f>'sg5'!T150</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M150" s="28">
        <f>'sg5'!AF150</f>
        <v>45212.444444444445</v>
      </c>
      <c r="N150" s="34" t="str">
        <f>'sg5'!AH150</f>
        <v>Una vez analizado su requerimiento y realizando las investigaciones pertinentes, le informamos que lamentamos el servicio prestado, le ofrecemos nuestras más sinceras disculpas se está procediendo a tomar las medidas correctivas. Sin embargo es menester recordar que dentro de las condiciones generales del contrato firmado por el titular , dentro del apartado numero 89 refiere: “Queda expresamente aclarado que las placas y lapidas que la empresa utiliza y/o ofrece a sus clientes cuentan con una garantía de 01 (Un) año computado desde la fecha en que es colocada (fecha del primer uso de la sepultura). La referida garantía se extiende únicamente a la calidad y mantenimiento de la lápida y no cubre los daños y/o afectaciones que sean consecuencia del actuar de terceros, provenientes de supuestos de caso fortuito y/o cualquier hecho externo o ajeno a la calidad o a su mantenimiento. Por lo tanto, LA PROMOTORA no es responsable de ningún daño o afectación a la placa y lapida que se derive de un hecho distinto a su calidad o mantenimiento, incluso si tal daño ocurriese dentro del periodo de garantía. LA PROMOTORA tampoco será responsable por la calidad y/o mantenimiento por periodos de tiempo superiores al señalado en este numeral.”</v>
      </c>
      <c r="O150" s="9">
        <f t="shared" si="2"/>
        <v>17.731840277781885</v>
      </c>
    </row>
    <row r="151" spans="1:15" s="19" customFormat="1" x14ac:dyDescent="0.25">
      <c r="A151" s="49" t="str">
        <f>'sg5'!A151</f>
        <v>PERU</v>
      </c>
      <c r="B151" s="49" t="str">
        <f>'sg5'!B151</f>
        <v>SEDE SAN ANTONIO</v>
      </c>
      <c r="C151" s="49" t="str">
        <f>'sg5'!C151</f>
        <v>01-0000150</v>
      </c>
      <c r="D151" s="16">
        <f>'sg5'!D151</f>
        <v>45194.712696759256</v>
      </c>
      <c r="E151" s="50" t="str">
        <f>'sg5'!F151</f>
        <v>46598926</v>
      </c>
      <c r="F151" s="49" t="str">
        <f>'sg5'!M151</f>
        <v>SERVICIO</v>
      </c>
      <c r="G151" s="49" t="str">
        <f>'sg5'!O151</f>
        <v>RESOLUCIÓN O MODIFICACIÓN DE CONTRATO</v>
      </c>
      <c r="H151" s="49">
        <f>'sg5'!P151</f>
        <v>200</v>
      </c>
      <c r="I151" s="49" t="str">
        <f>'sg5'!Q151</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J151" s="49" t="str">
        <f>'sg5'!R151</f>
        <v>RECLAMO</v>
      </c>
      <c r="K151" s="49" t="str">
        <f>'sg5'!S151</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L151" s="49" t="str">
        <f>'sg5'!T151</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M151" s="28">
        <f>'sg5'!AF151</f>
        <v>45212.444444444445</v>
      </c>
      <c r="N151" s="34" t="str">
        <f>'sg5'!AH151</f>
        <v>Una vez analizado su requerimiento y realizando las investigaciones pertinentes, le informamos que lamentamos el servicio prestado, le ofrecemos nuestras más sinceras disculpas se está procediendo a tomar las medidas correctivas. Sin embargo es menester recordar que dentro de las condiciones generales del contrato firmado por el titular , dentro del apartado numero 89 refiere: “Queda expresamente aclarado que las placas y lapidas que la empresa utiliza y/o ofrece a sus clientes cuentan con una garantía de 01 (Un) año computado desde la fecha en que es colocada (fecha del primer uso de la sepultura). La referida garantía se extiende únicamente a la calidad y mantenimiento de la lápida y no cubre los daños y/o afectaciones que sean consecuencia del actuar de terceros, provenientes de supuestos de caso fortuito y/o cualquier hecho externo o ajeno a la calidad o a su mantenimiento. Por lo tanto, LA PROMOTORA no es responsable de ningún daño o afectación a la placa y lapida que se derive de un hecho distinto a su calidad o mantenimiento, incluso si tal daño ocurriese dentro del periodo de garantía. LA PROMOTORA tampoco será responsable por la calidad y/o mantenimiento por periodos de tiempo superiores al señalado en este numeral.”</v>
      </c>
      <c r="O151" s="9">
        <f t="shared" si="2"/>
        <v>17.731747685189475</v>
      </c>
    </row>
    <row r="152" spans="1:15" s="19" customFormat="1" x14ac:dyDescent="0.25">
      <c r="A152" s="49" t="str">
        <f>'sg5'!A152</f>
        <v>PERU</v>
      </c>
      <c r="B152" s="49" t="str">
        <f>'sg5'!B152</f>
        <v>SEDE SAN ANTONIO</v>
      </c>
      <c r="C152" s="49" t="str">
        <f>'sg5'!C152</f>
        <v>01-0000151</v>
      </c>
      <c r="D152" s="16">
        <f>'sg5'!D152</f>
        <v>45194.712754629632</v>
      </c>
      <c r="E152" s="50" t="str">
        <f>'sg5'!F152</f>
        <v>46598926</v>
      </c>
      <c r="F152" s="49" t="str">
        <f>'sg5'!M152</f>
        <v>SERVICIO</v>
      </c>
      <c r="G152" s="49" t="str">
        <f>'sg5'!O152</f>
        <v>RESOLUCIÓN O MODIFICACIÓN DE CONTRATO</v>
      </c>
      <c r="H152" s="49">
        <f>'sg5'!P152</f>
        <v>200</v>
      </c>
      <c r="I152" s="49" t="str">
        <f>'sg5'!Q152</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J152" s="49" t="str">
        <f>'sg5'!R152</f>
        <v>RECLAMO</v>
      </c>
      <c r="K152" s="49" t="str">
        <f>'sg5'!S152</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L152" s="49" t="str">
        <f>'sg5'!T152</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M152" s="28">
        <f>'sg5'!AF152</f>
        <v>45212.444444444445</v>
      </c>
      <c r="N152" s="34" t="str">
        <f>'sg5'!AH152</f>
        <v>Una vez analizado su requerimiento y realizando las investigaciones pertinentes, le informamos que lamentamos el servicio prestado, le ofrecemos nuestras más sinceras disculpas se está procediendo a tomar las medidas correctivas. Sin embargo es menester recordar que dentro de las condiciones generales del contrato firmado por el titular , dentro del apartado numero 89 refiere: “Queda expresamente aclarado que las placas y lapidas que la empresa utiliza y/o ofrece a sus clientes cuentan con una garantía de 01 (Un) año computado desde la fecha en que es colocada (fecha del primer uso de la sepultura). La referida garantía se extiende únicamente a la calidad y mantenimiento de la lápida y no cubre los daños y/o afectaciones que sean consecuencia del actuar de terceros, provenientes de supuestos de caso fortuito y/o cualquier hecho externo o ajeno a la calidad o a su mantenimiento. Por lo tanto, LA PROMOTORA no es responsable de ningún daño o afectación a la placa y lapida que se derive de un hecho distinto a su calidad o mantenimiento, incluso si tal daño ocurriese dentro del periodo de garantía. LA PROMOTORA tampoco será responsable por la calidad y/o mantenimiento por periodos de tiempo superiores al señalado en este numeral.”</v>
      </c>
      <c r="O152" s="9">
        <f t="shared" si="2"/>
        <v>17.731689814812853</v>
      </c>
    </row>
    <row r="153" spans="1:15" s="19" customFormat="1" x14ac:dyDescent="0.25">
      <c r="A153" s="49" t="str">
        <f>'sg5'!A153</f>
        <v>PERU</v>
      </c>
      <c r="B153" s="49" t="str">
        <f>'sg5'!B153</f>
        <v>SEDE SAN ANTONIO</v>
      </c>
      <c r="C153" s="49" t="str">
        <f>'sg5'!C153</f>
        <v>01-0000152</v>
      </c>
      <c r="D153" s="16">
        <f>'sg5'!D153</f>
        <v>45194.712847222225</v>
      </c>
      <c r="E153" s="50" t="str">
        <f>'sg5'!F153</f>
        <v>46598926</v>
      </c>
      <c r="F153" s="49" t="str">
        <f>'sg5'!M153</f>
        <v>SERVICIO</v>
      </c>
      <c r="G153" s="49" t="str">
        <f>'sg5'!O153</f>
        <v>RESOLUCIÓN O MODIFICACIÓN DE CONTRATO</v>
      </c>
      <c r="H153" s="49">
        <f>'sg5'!P153</f>
        <v>200</v>
      </c>
      <c r="I153" s="49" t="str">
        <f>'sg5'!Q153</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J153" s="49" t="str">
        <f>'sg5'!R153</f>
        <v>RECLAMO</v>
      </c>
      <c r="K153" s="49" t="str">
        <f>'sg5'!S153</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L153" s="49" t="str">
        <f>'sg5'!T153</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M153" s="28">
        <f>'sg5'!AF153</f>
        <v>45212.444444444445</v>
      </c>
      <c r="N153" s="34" t="str">
        <f>'sg5'!AH153</f>
        <v>Una vez analizado su requerimiento y realizando las investigaciones pertinentes, le informamos que lamentamos el servicio prestado, le ofrecemos nuestras más sinceras disculpas se está procediendo a tomar las medidas correctivas. Sin embargo es menester recordar que dentro de las condiciones generales del contrato firmado por el titular , dentro del apartado numero 89 refiere: “Queda expresamente aclarado que las placas y lapidas que la empresa utiliza y/o ofrece a sus clientes cuentan con una garantía de 01 (Un) año computado desde la fecha en que es colocada (fecha del primer uso de la sepultura). La referida garantía se extiende únicamente a la calidad y mantenimiento de la lápida y no cubre los daños y/o afectaciones que sean consecuencia del actuar de terceros, provenientes de supuestos de caso fortuito y/o cualquier hecho externo o ajeno a la calidad o a su mantenimiento. Por lo tanto, LA PROMOTORA no es responsable de ningún daño o afectación a la placa y lapida que se derive de un hecho distinto a su calidad o mantenimiento, incluso si tal daño ocurriese dentro del periodo de garantía. LA PROMOTORA tampoco será responsable por la calidad y/o mantenimiento por periodos de tiempo superiores al señalado en este numeral.”</v>
      </c>
      <c r="O153" s="9">
        <f t="shared" si="2"/>
        <v>17.731597222220444</v>
      </c>
    </row>
    <row r="154" spans="1:15" s="19" customFormat="1" x14ac:dyDescent="0.25">
      <c r="A154" s="49" t="str">
        <f>'sg5'!A154</f>
        <v>PERU</v>
      </c>
      <c r="B154" s="49" t="str">
        <f>'sg5'!B154</f>
        <v>SEDE SAN ANTONIO</v>
      </c>
      <c r="C154" s="49" t="str">
        <f>'sg5'!C154</f>
        <v>01-0000153</v>
      </c>
      <c r="D154" s="16">
        <f>'sg5'!D154</f>
        <v>45194.712893518517</v>
      </c>
      <c r="E154" s="50" t="str">
        <f>'sg5'!F154</f>
        <v>46598926</v>
      </c>
      <c r="F154" s="49" t="str">
        <f>'sg5'!M154</f>
        <v>SERVICIO</v>
      </c>
      <c r="G154" s="49" t="str">
        <f>'sg5'!O154</f>
        <v>RESOLUCIÓN O MODIFICACIÓN DE CONTRATO</v>
      </c>
      <c r="H154" s="49">
        <f>'sg5'!P154</f>
        <v>200</v>
      </c>
      <c r="I154" s="49" t="str">
        <f>'sg5'!Q154</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J154" s="49" t="str">
        <f>'sg5'!R154</f>
        <v>RECLAMO</v>
      </c>
      <c r="K154" s="49" t="str">
        <f>'sg5'!S154</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L154" s="49" t="str">
        <f>'sg5'!T154</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M154" s="28">
        <f>'sg5'!AF154</f>
        <v>45212.444444444445</v>
      </c>
      <c r="N154" s="34" t="str">
        <f>'sg5'!AH154</f>
        <v>Una vez analizado su requerimiento y realizando las investigaciones pertinentes, le informamos que lamentamos el servicio prestado, le ofrecemos nuestras más sinceras disculpas se está procediendo a tomar las medidas correctivas. Sin embargo es menester recordar que dentro de las condiciones generales del contrato firmado por el titular , dentro del apartado numero 89 refiere: “Queda expresamente aclarado que las placas y lapidas que la empresa utiliza y/o ofrece a sus clientes cuentan con una garantía de 01 (Un) año computado desde la fecha en que es colocada (fecha del primer uso de la sepultura). La referida garantía se extiende únicamente a la calidad y mantenimiento de la lápida y no cubre los daños y/o afectaciones que sean consecuencia del actuar de terceros, provenientes de supuestos de caso fortuito y/o cualquier hecho externo o ajeno a la calidad o a su mantenimiento. Por lo tanto, LA PROMOTORA no es responsable de ningún daño o afectación a la placa y lapida que se derive de un hecho distinto a su calidad o mantenimiento, incluso si tal daño ocurriese dentro del periodo de garantía. LA PROMOTORA tampoco será responsable por la calidad y/o mantenimiento por periodos de tiempo superiores al señalado en este numeral.”</v>
      </c>
      <c r="O154" s="9">
        <f t="shared" si="2"/>
        <v>17.731550925927877</v>
      </c>
    </row>
    <row r="155" spans="1:15" s="19" customFormat="1" x14ac:dyDescent="0.25">
      <c r="A155" s="49" t="str">
        <f>'sg5'!A155</f>
        <v>PERU</v>
      </c>
      <c r="B155" s="49" t="str">
        <f>'sg5'!B155</f>
        <v>SEDE SAN ANTONIO</v>
      </c>
      <c r="C155" s="49" t="str">
        <f>'sg5'!C155</f>
        <v>01-0000154</v>
      </c>
      <c r="D155" s="16">
        <f>'sg5'!D155</f>
        <v>45194.712997685187</v>
      </c>
      <c r="E155" s="50" t="str">
        <f>'sg5'!F155</f>
        <v>46598926</v>
      </c>
      <c r="F155" s="49" t="str">
        <f>'sg5'!M155</f>
        <v>SERVICIO</v>
      </c>
      <c r="G155" s="49" t="str">
        <f>'sg5'!O155</f>
        <v>RESOLUCIÓN O MODIFICACIÓN DE CONTRATO</v>
      </c>
      <c r="H155" s="49">
        <f>'sg5'!P155</f>
        <v>200</v>
      </c>
      <c r="I155" s="49" t="str">
        <f>'sg5'!Q155</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J155" s="49" t="str">
        <f>'sg5'!R155</f>
        <v>RECLAMO</v>
      </c>
      <c r="K155" s="49" t="str">
        <f>'sg5'!S155</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L155" s="49" t="str">
        <f>'sg5'!T155</f>
        <v>SE HA PAGADO UN MONTO DE GRAN CANTIDAD PARA EL ENTIERRO DE MI FAMILIARES, EL MONTO INCLUÍA UNA LÁPIDA QUE HASTA EL DÍA DE HOY TIENE LETRAS DESPINTADAS, SEGÚN REFIEREN, DEBÍA DE SOLICITAR ARREGLO DE LÁPIDA SOLO DENTRO DEL AÑO; SIN EMBARGO, NO ESTÁ ESTIPULADO EN NINGUNO DE SUS ARTÍCULOS O REGLAMENTO, NI ARTÍCULO 88, QUE LOS COMPRADORES DEBAN REALIZAR DICHO REQUERIMIENTO, MOSTRANDO CON ELLO UNA FALTA DE INTERÉS HACIA LA COMODIDAD DE SUS COMPRADORES Y FALTA DE INTERÉS POR EL MISMO AMBIENTE DEL CAMPOSANTO, CONSIDERO QUE SE PAGA MUCHO PARA TENER UN LUGAR EN ESTE CEMENTERIO PARA QUE NO PUEDAN PONER PINTURA O TENER CUIDADO POR AQUELLO QUE LE PERTENECE AL CAMPOSANTO.</v>
      </c>
      <c r="M155" s="28">
        <f>'sg5'!AF155</f>
        <v>45212.444444444445</v>
      </c>
      <c r="N155" s="34" t="str">
        <f>'sg5'!AH155</f>
        <v>Una vez analizado su requerimiento y realizando las investigaciones pertinentes, le informamos que lamentamos el servicio prestado, le ofrecemos nuestras más sinceras disculpas se está procediendo a tomar las medidas correctivas. Sin embargo es menester recordar que dentro de las condiciones generales del contrato firmado por el titular , dentro del apartado numero 89 refiere: “Queda expresamente aclarado que las placas y lapidas que la empresa utiliza y/o ofrece a sus clientes cuentan con una garantía de 01 (Un) año computado desde la fecha en que es colocada (fecha del primer uso de la sepultura). La referida garantía se extiende únicamente a la calidad y mantenimiento de la lápida y no cubre los daños y/o afectaciones que sean consecuencia del actuar de terceros, provenientes de supuestos de caso fortuito y/o cualquier hecho externo o ajeno a la calidad o a su mantenimiento. Por lo tanto, LA PROMOTORA no es responsable de ningún daño o afectación a la placa y lapida que se derive de un hecho distinto a su calidad o mantenimiento, incluso si tal daño ocurriese dentro del periodo de garantía. LA PROMOTORA tampoco será responsable por la calidad y/o mantenimiento por periodos de tiempo superiores al señalado en este numeral.”</v>
      </c>
      <c r="O155" s="9">
        <f t="shared" si="2"/>
        <v>17.731446759258688</v>
      </c>
    </row>
    <row r="156" spans="1:15" x14ac:dyDescent="0.25">
      <c r="A156" s="36" t="str">
        <f>'sg5'!A156</f>
        <v>PERU</v>
      </c>
      <c r="B156" s="36" t="str">
        <f>'sg5'!B156</f>
        <v>SEDE SAN ANTONIO</v>
      </c>
      <c r="C156" s="36" t="str">
        <f>'sg5'!C156</f>
        <v>01-0000155</v>
      </c>
      <c r="D156" s="3">
        <f>'sg5'!D156</f>
        <v>45194.719849537039</v>
      </c>
      <c r="E156" s="37" t="str">
        <f>'sg5'!F156</f>
        <v>46598926</v>
      </c>
      <c r="F156" s="36" t="str">
        <f>'sg5'!M156</f>
        <v>SERVICIO</v>
      </c>
      <c r="G156" s="36" t="str">
        <f>'sg5'!O156</f>
        <v>OTROS</v>
      </c>
      <c r="H156" s="36">
        <f>'sg5'!P156</f>
        <v>0</v>
      </c>
      <c r="I156" s="36" t="str">
        <f>'sg5'!Q156</f>
        <v>QUIERO RECLAMAR SOBRE LA PÉRDIDA DE LA LÁPIDA DE MI MADRE, EN MOMENTOS DE CONGOJA UNO NO PIENSA EN RECUPERAR LA LÁPIDA, SOLO EN EL SER QUE YA SE FUE. TRAS SU MUERTE, NO TUVE NINGUNA LLAMADA RESPECTO A LA DESAPARICIÓN DE ESTA, Y CUANDO PREGUNTAMOS CON MI PADRE, NO OBTUVIMOS RESPUESTA NI VOLVIMOS A SABER NUNCA MÁS DE LA LÁPIDA, CREO QUE POR ALGO NOS PIDEN LOS NÚMEROS TELEFÓNICOS Y CONSIDERO QUE NO DEBE SER SOLO PARA COBRAR, TAMBIÉN PARA MANTENERNOS INFORMADOS RESPECTO A DESAJUSTES O DESARREGLOS QUE PUEDA SURGIR DENTRO DE LAS TUMBAS, NICHOS U OTROS. USTEDES COMO INSTITUCIÓN COBRAN UNA GRAN CANTIDAD, EXIGIRÍA QUE SE MEJORE EL SERVICIO DE FORMA GENERAL A TODOS LOS QUE ADQUIRIMOS UN SERVICIO EN EL CAMPOSANTO, POR OTRO LADO, QUE HAYA CUIDADO HACIA LAS LÁPIDAS, BASTA YA DE ROBOS, PÉRDIDAS, ROTURAS Y LÁPIDAS DESPINTADAS. SE PAGA POR UN SERVICIO QUE NO ES GRATUITO, ESPERO LO CONSIDEREN.</v>
      </c>
      <c r="J156" s="36" t="str">
        <f>'sg5'!R156</f>
        <v>QUEJA</v>
      </c>
      <c r="K156" s="36" t="str">
        <f>'sg5'!S156</f>
        <v>QUIERO RECLAMAR SOBRE LA PÉRDIDA DE LA LÁPIDA DE MI MADRE, EN MOMENTOS DE CONGOJA UNO NO PIENSA EN RECUPERAR LA LÁPIDA, SOLO EN EL SER QUE YA SE FUE. TRAS SU MUERTE, NO TUVE NINGUNA LLAMADA RESPECTO A LA DESAPARICIÓN DE ESTA, Y CUANDO PREGUNTAMOS CON MI PADRE, NO OBTUVIMOS RESPUESTA NI VOLVIMOS A SABER NUNCA MÁS DE LA LÁPIDA, CREO QUE POR ALGO NOS PIDEN LOS NÚMEROS TELEFÓNICOS Y CONSIDERO QUE NO DEBE SER SOLO PARA COBRAR, TAMBIÉN PARA MANTENERNOS INFORMADOS RESPECTO A DESAJUSTES O DESARREGLOS QUE PUEDA SURGIR DENTRO DE LAS TUMBAS, NICHOS U OTROS. USTEDES COMO INSTITUCIÓN COBRAN UNA GRAN CANTIDAD, EXIGIRÍA QUE SE MEJORE EL SERVICIO DE FORMA GENERAL A TODOS LOS QUE ADQUIRIMOS UN SERVICIO EN EL CAMPOSANTO, POR OTRO LADO, QUE HAYA CUIDADO HACIA LAS LÁPIDAS, BASTA YA DE ROBOS, PÉRDIDAS, ROTURAS Y LÁPIDAS DESPINTADAS. SE PAGA POR UN SERVICIO QUE NO ES GRATUITO, ESPERO LO CONSIDEREN.</v>
      </c>
      <c r="L156" s="36" t="str">
        <f>'sg5'!T156</f>
        <v>QUIERO RECLAMAR SOBRE LA PÉRDIDA DE LA LÁPIDA DE MI MADRE, EN MOMENTOS DE CONGOJA UNO NO PIENSA EN RECUPERAR LA LÁPIDA, SOLO EN EL SER QUE YA SE FUE. TRAS SU MUERTE, NO TUVE NINGUNA LLAMADA RESPECTO A LA DESAPARICIÓN DE ESTA, Y CUANDO PREGUNTAMOS CON MI PADRE, NO OBTUVIMOS RESPUESTA NI VOLVIMOS A SABER NUNCA MÁS DE LA LÁPIDA, CREO QUE POR ALGO NOS PIDEN LOS NÚMEROS TELEFÓNICOS Y CONSIDERO QUE NO DEBE SER SOLO PARA COBRAR, TAMBIÉN PARA MANTENERNOS INFORMADOS RESPECTO A DESAJUSTES O DESARREGLOS QUE PUEDA SURGIR DENTRO DE LAS TUMBAS, NICHOS U OTROS. USTEDES COMO INSTITUCIÓN COBRAN UNA GRAN CANTIDAD, EXIGIRÍA QUE SE MEJORE EL SERVICIO DE FORMA GENERAL A TODOS LOS QUE ADQUIRIMOS UN SERVICIO EN EL CAMPOSANTO, POR OTRO LADO, QUE HAYA CUIDADO HACIA LAS LÁPIDAS, BASTA YA DE ROBOS, PÉRDIDAS, ROTURAS Y LÁPIDAS DESPINTADAS. SE PAGA POR UN SERVICIO QUE NO ES GRATUITO, ESPERO LO CONSIDEREN.</v>
      </c>
      <c r="M156" s="6">
        <f>'sg5'!AF156</f>
        <v>45212.444444444445</v>
      </c>
      <c r="N156" s="32" t="str">
        <f>'sg5'!AH156</f>
        <v>Una vez analizado su requerimiento y realizando las investigaciones pertinentes, le informamos que lamentamos el servicio prestado, le ofrecemos nuestras más sinceras disculpas se está procediendo a tomar las medidas correctivas. Sin embargo es menester recordar que dentro de las condiciones generales del contrato firmado por el titular , dentro del apartado numero 89 refiere: “Queda expresamente aclarado que las placas y lapidas que la empresa utiliza y/o ofrece a sus clientes cuentan con una garantía de 01 (Un) año computado desde la fecha en que es colocada (fecha del primer uso de la sepultura). La referida garantía se extiende únicamente a la calidad y mantenimiento de la lápida y no cubre los daños y/o afectaciones que sean consecuencia del actuar de terceros, provenientes de supuestos de caso fortuito y/o cualquier hecho externo o ajeno a la calidad o a su mantenimiento. Por lo tanto, LA PROMOTORA no es responsable de ningún daño o afectación a la placa y lapida que se derive de un hecho distinto a su calidad o mantenimiento, incluso si tal daño ocurriese dentro del periodo de garantía. LA PROMOTORA tampoco será responsable por la calidad y/o mantenimiento por periodos de tiempo superiores al señalado en este numeral.”</v>
      </c>
      <c r="O156" s="9">
        <f t="shared" si="2"/>
        <v>17.724594907405844</v>
      </c>
    </row>
    <row r="157" spans="1:15" x14ac:dyDescent="0.25">
      <c r="A157" s="36" t="str">
        <f>'sg5'!A157</f>
        <v>PERU</v>
      </c>
      <c r="B157" s="36" t="str">
        <f>'sg5'!B157</f>
        <v>SEDE CUSCO I</v>
      </c>
      <c r="C157" s="36" t="str">
        <f>'sg5'!C157</f>
        <v>01-0000156</v>
      </c>
      <c r="D157" s="3">
        <f>'sg5'!D157</f>
        <v>45198.765914351854</v>
      </c>
      <c r="E157" s="37" t="str">
        <f>'sg5'!F157</f>
        <v>23872788</v>
      </c>
      <c r="F157" s="36" t="str">
        <f>'sg5'!M157</f>
        <v>SERVICIO</v>
      </c>
      <c r="G157" s="36" t="str">
        <f>'sg5'!O157</f>
        <v>DISCONFORMIDAD CON ATENCIÓN DEL PERSONAL</v>
      </c>
      <c r="H157" s="36">
        <f>'sg5'!P157</f>
        <v>0</v>
      </c>
      <c r="I157" s="36" t="str">
        <f>'sg5'!Q157</f>
        <v>SRS. GERENTES:
HACE UN TIEMPO FUI AL CEMENTERIO ESPERANZA ETERNA SECTOR MAUSOLEO “SR. DE HUANCA” C-01-04 DE LA FAMILIA CONTRERAS BUSTINZA A VER LOS TRABAJOS SOLICITADOS DE FIJAR LA ROTURA DE LA LÁPIDA QUE HACE MUCHOS AÑOS SE ENCUENTRA FRACCIONADA.
MI SORPRESA FUE TAN GRANDE QUE QUEDÉ IMPACTADO POR EL PÉSIMO TRABAJO REALIZADO POR UN APRENDIZ  DE  ALBAÑIL QUE LA SRA. GLADIS ENCARGÓ(ADMINISTRADORA DEL CEMENTERIO);TOTALMENTE MAL HECHO SIN NINGÚN CRITERIO SIN CUADRAR LA PLACA LÁPIDA,DESIGUAL ES DECIR SE HA HECHO COMO SEA.
POR TAL MOTIVO SE SERVIRÁN REMEDIAR O SUGERIR ALTERNATIVAS DE SOLUCIÓN CONSIDERANDO LA PARTE ECONÓMICA, PUES DA MAL ASPECTO AL CONJUNTO DE MAUSOLEOS.
ATENTAMENTE Y 
SIN OTRO PARTICULAR ESPERANDO SU RESPUESTA</v>
      </c>
      <c r="J157" s="36" t="str">
        <f>'sg5'!R157</f>
        <v>QUEJA</v>
      </c>
      <c r="K157" s="36" t="str">
        <f>'sg5'!S157</f>
        <v xml:space="preserve">INDICADO LÍNEAS ARRIBA </v>
      </c>
      <c r="L157" s="36" t="str">
        <f>'sg5'!T157</f>
        <v>SOLUCIÓN AL PROBLEMA</v>
      </c>
      <c r="M157" s="6">
        <f>'sg5'!AF157</f>
        <v>45201.569444444445</v>
      </c>
      <c r="N157" s="32" t="str">
        <f>'sg5'!AH157</f>
        <v>Una vez analizado su requerimiento y realizando las investigaciones pertinentes, le informamos que lamentamos el servicio prestado, le ofrecemos nuestras más sinceras disculpas se está procediendo a tomar las medidas correctivas. Sin embargo, es menester hacerle saber que el servicio contratado por ustedes fue el de la compra de un mortero de concreto, mas no el cambio o reparación de la pieza de mármol, la que ya se encontraba con dicha grieta al momento de comprar el mortero de concreto, nuestro personal cumplió diligentemente con la colocación de dicho mortero evitando así un mayor deterioro de la placa de mármol.</v>
      </c>
      <c r="O157" s="9">
        <f t="shared" si="2"/>
        <v>2.8035300925912452</v>
      </c>
    </row>
    <row r="158" spans="1:15" x14ac:dyDescent="0.25">
      <c r="A158" s="36" t="str">
        <f>'sg5'!A158</f>
        <v>PERU</v>
      </c>
      <c r="B158" s="36" t="str">
        <f>'sg5'!B158</f>
        <v>SEDE SAN ANTONIO</v>
      </c>
      <c r="C158" s="36" t="str">
        <f>'sg5'!C158</f>
        <v>01-0000157</v>
      </c>
      <c r="D158" s="3">
        <f>'sg5'!D158</f>
        <v>45206.461157407408</v>
      </c>
      <c r="E158" s="37" t="str">
        <f>'sg5'!F158</f>
        <v>44792438</v>
      </c>
      <c r="F158" s="36" t="str">
        <f>'sg5'!M158</f>
        <v>PRODUCTO</v>
      </c>
      <c r="G158" s="36" t="str">
        <f>'sg5'!O158</f>
        <v>OTROS</v>
      </c>
      <c r="H158" s="36">
        <f>'sg5'!P158</f>
        <v>2.5</v>
      </c>
      <c r="I158" s="36" t="str">
        <f>'sg5'!Q158</f>
        <v>VENTA CONSECUTIVA DE LOS FLOREROS DE PVC EN LA TUMBA DE MIS FAMILIARES, ROBO DE LAS MISMAS PARA SU CONTINUA VENTA</v>
      </c>
      <c r="J158" s="36" t="str">
        <f>'sg5'!R158</f>
        <v>RECLAMO</v>
      </c>
      <c r="K158" s="36" t="str">
        <f>'sg5'!S158</f>
        <v>VENTA CONSECUTIVA DE LOS FLOREROS DE PVC EN LA TUMBA DE MIS FAMILIARES, ROBO DE LAS MISMAS PARA SU CONTINUA VENTA</v>
      </c>
      <c r="L158" s="36" t="str">
        <f>'sg5'!T158</f>
        <v>CUIDADO DE LOS BIENES DENTRO DE LAS INSTALACIONES A CARGO DEL CAMPOSANTO</v>
      </c>
      <c r="M158" s="6">
        <f>'sg5'!AF158</f>
        <v>45219.711805555555</v>
      </c>
      <c r="N158" s="32" t="str">
        <f>'sg5'!AH158</f>
        <v>Una vez analizado su requerimiento y realizando las investigaciones pertinentes, le informamos que, como camposanto nos encontramos abiertos al público , siendo así que estamos expuestos a las posibles malas prácticas sociales de algunos clientes. El personal de seguridad realiza las rondas programadas en todo el camposanto, a fin de disminuir estos incidentes. Reforzaremos las rondas esperando eliminar estos hechos.</v>
      </c>
      <c r="O158" s="9">
        <f t="shared" si="2"/>
        <v>13.250648148146865</v>
      </c>
    </row>
    <row r="159" spans="1:15" x14ac:dyDescent="0.25">
      <c r="A159" s="36" t="s">
        <v>36</v>
      </c>
      <c r="B159" s="36" t="s">
        <v>109</v>
      </c>
      <c r="C159" s="37" t="s">
        <v>1505</v>
      </c>
      <c r="D159" s="3">
        <v>45222.508761574078</v>
      </c>
      <c r="E159" s="37" t="s">
        <v>1506</v>
      </c>
      <c r="F159" s="36" t="s">
        <v>154</v>
      </c>
      <c r="G159" s="36" t="s">
        <v>105</v>
      </c>
      <c r="H159" s="5">
        <v>2500</v>
      </c>
      <c r="I159" s="36" t="s">
        <v>1514</v>
      </c>
      <c r="J159" s="36" t="s">
        <v>62</v>
      </c>
      <c r="K159" s="36" t="s">
        <v>1515</v>
      </c>
      <c r="L159" s="36" t="s">
        <v>1516</v>
      </c>
      <c r="M159" s="6">
        <f>'sg5'!AF159</f>
        <v>45244.654861111114</v>
      </c>
      <c r="N159" s="61" t="str">
        <f>'sg5'!AH159</f>
        <v>Una vez analizado su requerimiento y realizando las investigaciones pertinentes, le informamos que lamentamos el servicio prestado, le ofrecemos nuestras más sinceras disculpas se está procediendo a tomar las medidas correctivas. Sin embargo, es menester hacerle saber que tras la evaluación de su caso y tomando en consideración su confianza con nosotros, le brindamos la posibilidad de reactivar su contrato para lo cual se adjunta la liquidación de pago que deberá realizar para proceder con lo mencionado. De estar de acuerdo con las condiciones, favor de realizar el pago en las siguientes cuentas: • BCP :3552479418082 • BBVA :0011-0967-01-00005237 • SCOTIABANK :000-0828725 • CCI BCP :002-355002479418082-68 • CCI BBVA :011-967-000100005237-71 • CCI SCOTIABANK :00905600000082872532  Adjuntar los comprobantes del pago realizado y comunicarse con nosotros a través de la central telefónica 016449366 y/o oficina de atención al cliente. De no estar de acuerdo con lo expuesto puede acercarse a la oficina de atención al cliente para brindar otra alternativa. Agradecemos la confianza depositada en nosotros y quedamos a su disposición para cualquier consulta en nuestra Central de Atención al Cliente: 01- 6449366.</v>
      </c>
      <c r="O159" s="9">
        <f t="shared" si="2"/>
        <v>22.146099537036207</v>
      </c>
    </row>
    <row r="160" spans="1:15" x14ac:dyDescent="0.25">
      <c r="A160" s="36" t="s">
        <v>36</v>
      </c>
      <c r="B160" s="36" t="s">
        <v>64</v>
      </c>
      <c r="C160" s="37" t="s">
        <v>1517</v>
      </c>
      <c r="D160" s="3">
        <v>45225.453773148147</v>
      </c>
      <c r="E160" s="37" t="s">
        <v>1518</v>
      </c>
      <c r="F160" s="36" t="s">
        <v>154</v>
      </c>
      <c r="G160" s="36" t="s">
        <v>46</v>
      </c>
      <c r="H160" s="5"/>
      <c r="I160" s="36" t="s">
        <v>1524</v>
      </c>
      <c r="J160" s="36" t="s">
        <v>48</v>
      </c>
      <c r="K160" s="36" t="s">
        <v>1525</v>
      </c>
      <c r="L160" s="36" t="s">
        <v>1526</v>
      </c>
      <c r="M160" s="6">
        <f>'sg5'!AF160</f>
        <v>45243.445833333331</v>
      </c>
      <c r="N160" s="61" t="str">
        <f>'sg5'!AH160</f>
        <v>Una vez analizado su requerimiento y realizando las investigaciones pertinentes, le informamos que, como camposanto nos encontramos abiertos al público , siendo así que estamos expuestos a las posibles malas prácticas sociales de algunos clientes. El personal de seguridad realiza las rondas programadas en todo el camposanto, a fin de disminuir estos incidentes. Reforzaremos las rondas esperando eliminar estos hechos.  Del mismo modo es menester informarle que dichos porta floreros de concreto  no están permitidos dentro del camposanto , de haberse extraviado su florero de PVC , puede acercarse a entregarle uno de manera gratuita .</v>
      </c>
      <c r="O160" s="9">
        <f t="shared" si="2"/>
        <v>17.992060185184528</v>
      </c>
    </row>
    <row r="161" spans="1:25" x14ac:dyDescent="0.25">
      <c r="A161" s="36" t="s">
        <v>36</v>
      </c>
      <c r="B161" s="36" t="s">
        <v>306</v>
      </c>
      <c r="C161" s="37" t="s">
        <v>1527</v>
      </c>
      <c r="D161" s="3">
        <v>45225.622199074074</v>
      </c>
      <c r="E161" s="37" t="s">
        <v>1528</v>
      </c>
      <c r="F161" s="36" t="s">
        <v>154</v>
      </c>
      <c r="G161" s="36" t="s">
        <v>688</v>
      </c>
      <c r="H161" s="5"/>
      <c r="I161" s="36" t="s">
        <v>1536</v>
      </c>
      <c r="J161" s="36" t="s">
        <v>62</v>
      </c>
      <c r="K161" s="36" t="s">
        <v>1537</v>
      </c>
      <c r="L161" s="36" t="s">
        <v>1538</v>
      </c>
      <c r="M161" s="6">
        <f>'sg5'!AF161</f>
        <v>45243.45416666667</v>
      </c>
      <c r="N161" s="61" t="str">
        <f>'sg5'!AH161</f>
        <v>Una vez analizado su requerimiento y realizando las investigaciones pertinentes, le informamos que lamentamos el servicio prestado, le ofrecemos nuestras más sinceras disculpas se está procediendo a tomar las medidas correctivas. A fin de poder entregar una nueva respuesta a su caso , es necesario que presente nuevamente un solicitud de reactivación de contrato a través de las oficinas de atención al cliente. Es a través de esa vía que su caso podrá ser evaluado y brindaremos las mejores alternativas a su circunstancia.</v>
      </c>
      <c r="O161" s="9">
        <f t="shared" si="2"/>
        <v>17.831967592595902</v>
      </c>
    </row>
    <row r="162" spans="1:25" x14ac:dyDescent="0.25">
      <c r="A162" s="36" t="s">
        <v>36</v>
      </c>
      <c r="B162" s="36" t="s">
        <v>64</v>
      </c>
      <c r="C162" s="37" t="s">
        <v>1539</v>
      </c>
      <c r="D162" s="3">
        <v>45228.471238425926</v>
      </c>
      <c r="E162" s="37" t="s">
        <v>1540</v>
      </c>
      <c r="F162" s="36" t="s">
        <v>45</v>
      </c>
      <c r="G162" s="36" t="s">
        <v>105</v>
      </c>
      <c r="H162" s="5">
        <v>1500</v>
      </c>
      <c r="I162" s="36" t="s">
        <v>1546</v>
      </c>
      <c r="J162" s="36" t="s">
        <v>62</v>
      </c>
      <c r="K162" s="36" t="s">
        <v>1547</v>
      </c>
      <c r="L162" s="36" t="s">
        <v>1548</v>
      </c>
      <c r="M162" s="6">
        <f>'sg5'!AF162</f>
        <v>45244.440972222219</v>
      </c>
      <c r="N162" s="61" t="str">
        <f>'sg5'!AH162</f>
        <v>Una vez analizado su requerimiento y realizando las investigaciones pertinentes, le informamos que lamentamos el servicio prestado, le ofrecemos nuestras más sinceras disculpas se está procediendo a tomar las medidas correctivas. Sin embargo, es menester hacerle saber que los procedimientos de sepelio no estipulan la comunicación a los usuarios colindantes del espacio en uso , como es bien sabido la muerte es un acontecimiento inesperado , es así que sucede de la coincidencia de dicho uso y el cumpleaños de su esposa. Sin embargo, por esta oportunidad podemos ofrecerle un responso en el espacio de familiar de manera gratuita , por favor acérquese a oficinas de atencion al cliente para la programación de dicho responso , el mismo que deberá ser programado dentro del año 2023 .</v>
      </c>
      <c r="O162" s="9">
        <f t="shared" si="2"/>
        <v>15.96973379629344</v>
      </c>
    </row>
    <row r="163" spans="1:25" x14ac:dyDescent="0.25">
      <c r="A163" s="36" t="s">
        <v>36</v>
      </c>
      <c r="B163" s="36" t="s">
        <v>64</v>
      </c>
      <c r="C163" s="37" t="s">
        <v>1549</v>
      </c>
      <c r="D163" s="3">
        <v>45228.659398148149</v>
      </c>
      <c r="E163" s="37" t="s">
        <v>1550</v>
      </c>
      <c r="F163" s="36" t="s">
        <v>45</v>
      </c>
      <c r="G163" s="36" t="s">
        <v>70</v>
      </c>
      <c r="H163" s="5">
        <v>0</v>
      </c>
      <c r="I163" s="36" t="s">
        <v>1557</v>
      </c>
      <c r="J163" s="36" t="s">
        <v>62</v>
      </c>
      <c r="K163" s="36" t="s">
        <v>1557</v>
      </c>
      <c r="L163" s="36" t="s">
        <v>1558</v>
      </c>
      <c r="M163" s="6">
        <f>'sg5'!AF163</f>
        <v>45244.440972222219</v>
      </c>
      <c r="N163" s="61" t="str">
        <f>'sg5'!AH163</f>
        <v>Una vez analizado su requerimiento y realizando las investigaciones pertinentes, le informamos que lamentamos el servicio prestado, le ofrecemos nuestras más sinceras disculpas se está procediendo a tomar las medidas correctivas. Sin embargo es menester informarle que las funciones del área administrativa no solo están dirigidas a la atencion de firma de comprobantes , se tomara en consideración la recomendación y evaluaremos mejoras dentro de nuestros procesos de atención , a través de nuestra página web.</v>
      </c>
      <c r="O163" s="9">
        <f t="shared" si="2"/>
        <v>15.781574074069795</v>
      </c>
    </row>
    <row r="164" spans="1:25" x14ac:dyDescent="0.25">
      <c r="A164" s="36" t="s">
        <v>36</v>
      </c>
      <c r="B164" s="36" t="s">
        <v>64</v>
      </c>
      <c r="C164" s="37" t="s">
        <v>1559</v>
      </c>
      <c r="D164" s="3">
        <v>45230.503159722219</v>
      </c>
      <c r="E164" s="37" t="s">
        <v>1560</v>
      </c>
      <c r="F164" s="36" t="s">
        <v>154</v>
      </c>
      <c r="G164" s="36" t="s">
        <v>105</v>
      </c>
      <c r="H164" s="5"/>
      <c r="I164" s="36" t="s">
        <v>1567</v>
      </c>
      <c r="J164" s="36" t="s">
        <v>62</v>
      </c>
      <c r="K164" s="36" t="s">
        <v>1568</v>
      </c>
      <c r="L164" s="36" t="s">
        <v>1569</v>
      </c>
      <c r="M164" s="6">
        <f>'sg5'!AF164</f>
        <v>45244.474305555559</v>
      </c>
      <c r="N164" s="61" t="str">
        <f>'sg5'!AH164</f>
        <v>Una vez analizado su requerimiento y realizando las investigaciones pertinentes, le informamos que lamentamos el servicio prestado, le ofrecemos nuestras más sinceras disculpas se está procediendo a tomar las medidas correctivas. Sine embargo es menester informar que el deterioro de una placa de mármol responde al paso del tiempo, ya que estos están expuestos a las condiciones climatológicas de la zona, teniendo un deterioro paulatino, por el cual no podemos responder. Así también debe saber que dentro de las normas del camposanto, normas que fueron firmadas por su persona dentro del contrato , se estipula que no se permite el ingreso de lapidas externas.</v>
      </c>
      <c r="O164" s="9">
        <f t="shared" si="2"/>
        <v>13.971145833340415</v>
      </c>
      <c r="P164" s="36"/>
      <c r="Q164" s="37"/>
      <c r="R164" s="36"/>
      <c r="S164" s="37"/>
      <c r="T164" s="3"/>
      <c r="U164" s="37"/>
      <c r="V164" s="3"/>
      <c r="W164" s="8"/>
      <c r="X164" s="8"/>
      <c r="Y164" s="36"/>
    </row>
    <row r="165" spans="1:25" x14ac:dyDescent="0.25">
      <c r="A165" s="36" t="s">
        <v>36</v>
      </c>
      <c r="B165" s="36" t="s">
        <v>64</v>
      </c>
      <c r="C165" s="37" t="s">
        <v>1570</v>
      </c>
      <c r="D165" s="3">
        <v>45231.405416666668</v>
      </c>
      <c r="E165" s="37" t="s">
        <v>1571</v>
      </c>
      <c r="F165" s="36" t="s">
        <v>45</v>
      </c>
      <c r="G165" s="36" t="s">
        <v>105</v>
      </c>
      <c r="H165" s="5">
        <v>2000</v>
      </c>
      <c r="I165" s="36" t="s">
        <v>1579</v>
      </c>
      <c r="J165" s="36" t="s">
        <v>62</v>
      </c>
      <c r="K165" s="36" t="s">
        <v>1580</v>
      </c>
      <c r="L165" s="36" t="s">
        <v>1581</v>
      </c>
      <c r="M165" s="6">
        <f>'sg5'!AF165</f>
        <v>45244.473611111112</v>
      </c>
      <c r="N165" s="61" t="str">
        <f>'sg5'!AH165</f>
        <v>Una vez analizado su requerimiento y realizando las investigaciones pertinentes, le informamos que lamentamos el servicio prestado, le ofrecemos nuestras más sinceras disculpas se está procediendo a tomar las medidas correctivas. Sin embargo, es menester hacerle saber que se colocó el mortero solicitado, así también le informamos que los procedimientos de exhumación , no pueden llevarse a cabo sin autorización de Diresa ,ente que solicita para ello autorización de los familiares directos o por orden judicial , como camposanto no podemos manipular de ninguna manera al beneficiario del espacio de cumplir con estos procedimientos.</v>
      </c>
      <c r="O165" s="9">
        <f t="shared" si="2"/>
        <v>13.068194444444089</v>
      </c>
      <c r="P165" s="36"/>
      <c r="Q165" s="37"/>
      <c r="R165" s="36"/>
      <c r="S165" s="37"/>
      <c r="T165" s="3"/>
      <c r="U165" s="37"/>
      <c r="V165" s="3"/>
      <c r="W165" s="8"/>
      <c r="X165" s="8"/>
      <c r="Y165" s="36"/>
    </row>
    <row r="166" spans="1:25" x14ac:dyDescent="0.25">
      <c r="A166" s="36" t="s">
        <v>36</v>
      </c>
      <c r="B166" s="36" t="s">
        <v>64</v>
      </c>
      <c r="C166" s="37" t="s">
        <v>1582</v>
      </c>
      <c r="D166" s="3">
        <v>45231.689351851855</v>
      </c>
      <c r="E166" s="37" t="s">
        <v>1583</v>
      </c>
      <c r="F166" s="36" t="s">
        <v>45</v>
      </c>
      <c r="G166" s="36" t="s">
        <v>105</v>
      </c>
      <c r="H166" s="5"/>
      <c r="I166" s="36" t="s">
        <v>1589</v>
      </c>
      <c r="J166" s="36" t="s">
        <v>48</v>
      </c>
      <c r="K166" s="36" t="s">
        <v>1590</v>
      </c>
      <c r="L166" s="36" t="s">
        <v>1591</v>
      </c>
      <c r="M166" s="6">
        <f>'sg5'!AF166</f>
        <v>45244.488194444442</v>
      </c>
      <c r="N166" s="61" t="str">
        <f>'sg5'!AH166</f>
        <v>Una vez analizado su requerimiento y realizando las investigaciones pertinentes, le informamos que lamentamos el servicio prestado, le ofrecemos nuestras más sinceras disculpas se está procediendo a tomar las medidas correctivas. Sin embargo, es menester hacerle saber que dentro de las condiciones del contrato se estipular que como camposanto nos encontramos facultados en retirar la lápida en caso de falta de pago. Así también le informamos que se están tomando las medidas apropiadas para reforzar el mantenimiento del espacio de sepultura de su familiar.</v>
      </c>
      <c r="O166" s="9">
        <f t="shared" si="2"/>
        <v>12.79884259258688</v>
      </c>
      <c r="P166" s="36"/>
      <c r="Q166" s="37"/>
      <c r="R166" s="36"/>
      <c r="S166" s="37"/>
      <c r="T166" s="3"/>
      <c r="U166" s="37"/>
      <c r="V166" s="3"/>
      <c r="W166" s="8"/>
      <c r="X166" s="8"/>
      <c r="Y166" s="36"/>
    </row>
    <row r="167" spans="1:25" x14ac:dyDescent="0.25">
      <c r="A167" s="36" t="s">
        <v>36</v>
      </c>
      <c r="B167" s="36" t="s">
        <v>64</v>
      </c>
      <c r="C167" s="37" t="s">
        <v>1592</v>
      </c>
      <c r="D167" s="3">
        <v>45232.513159722221</v>
      </c>
      <c r="E167" s="37" t="s">
        <v>1593</v>
      </c>
      <c r="F167" s="36" t="s">
        <v>154</v>
      </c>
      <c r="G167" s="36" t="s">
        <v>46</v>
      </c>
      <c r="H167" s="5"/>
      <c r="I167" s="36" t="s">
        <v>1601</v>
      </c>
      <c r="J167" s="36" t="s">
        <v>62</v>
      </c>
      <c r="K167" s="36" t="s">
        <v>1601</v>
      </c>
      <c r="L167" s="36" t="s">
        <v>1602</v>
      </c>
      <c r="M167" s="6">
        <f>'sg5'!AF167</f>
        <v>45245.534722222219</v>
      </c>
      <c r="N167" s="61" t="str">
        <f>'sg5'!AH167</f>
        <v>Una vez analizado su requerimiento y realizando las investigaciones pertinentes, le informamos que lamentamos el servicio prestado, le ofrecemos nuestras más sinceras disculpas se está procediendo a tomar las medidas correctivas. Sin embargo es menester informarle que contamos con una programación de retiro de fotografías y demás artículos ajenos a la empresa  de manera periódica , podemos asegurarle que no existe ningún trato diferenciado para todos nuestros clientes y como ya fue mencionado dentro de los trabajos de mantenimiento están contemplados los retiros de fotografías, etc.</v>
      </c>
      <c r="O167" s="9">
        <f t="shared" si="2"/>
        <v>13.021562499998254</v>
      </c>
      <c r="P167" s="36"/>
      <c r="Q167" s="37"/>
      <c r="R167" s="36"/>
      <c r="S167" s="37"/>
      <c r="T167" s="3"/>
      <c r="U167" s="37"/>
      <c r="V167" s="3"/>
      <c r="W167" s="8"/>
      <c r="X167" s="8"/>
      <c r="Y167" s="36"/>
    </row>
    <row r="168" spans="1:25" x14ac:dyDescent="0.25">
      <c r="A168" s="36" t="s">
        <v>36</v>
      </c>
      <c r="B168" s="36" t="s">
        <v>64</v>
      </c>
      <c r="C168" s="37" t="s">
        <v>1603</v>
      </c>
      <c r="D168" s="3">
        <v>45237.896527777775</v>
      </c>
      <c r="E168" s="37" t="s">
        <v>1604</v>
      </c>
      <c r="F168" s="36" t="s">
        <v>154</v>
      </c>
      <c r="G168" s="36" t="s">
        <v>105</v>
      </c>
      <c r="H168" s="5"/>
      <c r="I168" s="36" t="s">
        <v>1612</v>
      </c>
      <c r="J168" s="36" t="s">
        <v>62</v>
      </c>
      <c r="K168" s="36" t="s">
        <v>1613</v>
      </c>
      <c r="L168" s="36" t="s">
        <v>1614</v>
      </c>
      <c r="M168" s="6">
        <f>'sg5'!AF168</f>
        <v>45245.538888888892</v>
      </c>
      <c r="N168" s="61" t="str">
        <f>'sg5'!AH168</f>
        <v>Una vez analizado su requerimiento y realizando las investigaciones pertinentes, le informamos que lamentamos el servicio prestado, le ofrecemos nuestras más sinceras disculpas se está procediendo a tomar las medidas correctivas. De acuerdo a la información entregada usted cuenta con un espacio de sepultura en la plataforma Santa rosa Con código 03-K-10-01 , se está programando un cambio de césped y abonamiento a fin de recuperar el césped.</v>
      </c>
      <c r="O168" s="9">
        <f t="shared" si="2"/>
        <v>7.6423611111167702</v>
      </c>
      <c r="P168" s="36"/>
      <c r="Q168" s="37"/>
      <c r="R168" s="36"/>
      <c r="S168" s="37"/>
      <c r="T168" s="3"/>
      <c r="U168" s="37"/>
      <c r="V168" s="3"/>
      <c r="W168" s="8"/>
      <c r="X168" s="8"/>
      <c r="Y168" s="36"/>
    </row>
    <row r="169" spans="1:25" x14ac:dyDescent="0.25">
      <c r="A169" s="36" t="s">
        <v>36</v>
      </c>
      <c r="B169" s="36" t="s">
        <v>64</v>
      </c>
      <c r="C169" s="37" t="s">
        <v>1615</v>
      </c>
      <c r="D169" s="3">
        <v>45240.67328703704</v>
      </c>
      <c r="E169" s="37" t="s">
        <v>1616</v>
      </c>
      <c r="F169" s="36" t="s">
        <v>45</v>
      </c>
      <c r="G169" s="36" t="s">
        <v>46</v>
      </c>
      <c r="H169" s="5"/>
      <c r="I169" s="36" t="s">
        <v>1624</v>
      </c>
      <c r="J169" s="36" t="s">
        <v>48</v>
      </c>
      <c r="K169" s="36" t="s">
        <v>1625</v>
      </c>
      <c r="L169" s="36" t="s">
        <v>1626</v>
      </c>
      <c r="M169" s="6">
        <f>'sg5'!AF169</f>
        <v>45261.715277777781</v>
      </c>
      <c r="N169" s="61" t="str">
        <f>'sg5'!AH169</f>
        <v>Una vez analizado su requerimiento y realizando las investigaciones pertinentes, le informamos que lamentamos el servicio prestado, le ofrecemos nuestras más sinceras disculpas se está procediendo a tomar las medidas correctivas. Se procedió a actualizar la data de moras y se está reponiendo lapidas que ya se encuentren al día en sus pagos.</v>
      </c>
      <c r="O169" s="9">
        <f t="shared" si="2"/>
        <v>21.041990740741312</v>
      </c>
      <c r="P169" s="36"/>
      <c r="Q169" s="37"/>
      <c r="R169" s="36"/>
      <c r="S169" s="37"/>
      <c r="T169" s="3"/>
      <c r="U169" s="37"/>
      <c r="V169" s="3"/>
      <c r="W169" s="8"/>
      <c r="X169" s="8"/>
      <c r="Y169" s="36"/>
    </row>
    <row r="170" spans="1:25" x14ac:dyDescent="0.25">
      <c r="A170" s="38" t="s">
        <v>36</v>
      </c>
      <c r="B170" s="38" t="s">
        <v>109</v>
      </c>
      <c r="C170" s="39" t="s">
        <v>1627</v>
      </c>
      <c r="D170" s="25">
        <v>45246.577569444446</v>
      </c>
      <c r="E170" s="39" t="s">
        <v>1506</v>
      </c>
      <c r="F170" s="38" t="s">
        <v>154</v>
      </c>
      <c r="G170" s="38" t="s">
        <v>688</v>
      </c>
      <c r="H170" s="26"/>
      <c r="I170" s="38" t="s">
        <v>1628</v>
      </c>
      <c r="J170" s="38" t="s">
        <v>48</v>
      </c>
      <c r="K170" s="38" t="s">
        <v>1628</v>
      </c>
      <c r="L170" s="38" t="s">
        <v>1629</v>
      </c>
      <c r="M170" s="6">
        <f>'sg5'!AF170</f>
        <v>45261.51666666667</v>
      </c>
      <c r="N170" s="61" t="str">
        <f>'sg5'!AH170</f>
        <v>Una vez analizado su requerimiento y realizando las investigaciones pertinentes, le informamos que lamentamos el servicio prestado, le ofrecemos nuestras más sinceras disculpas se está procediendo a tomar las medidas correctivas. A fin de poder brindarle una atención más acertada, es necesario que se acerque a las oficinas de atención al cliente, y presentar una nueva solicitud a fin de reevaluar las condiciones en las que no se encuentra de acuerdo.</v>
      </c>
      <c r="O170" s="9">
        <f t="shared" si="2"/>
        <v>14.939097222224518</v>
      </c>
      <c r="P170" s="36"/>
      <c r="Q170" s="37"/>
      <c r="R170" s="36"/>
      <c r="S170" s="37"/>
      <c r="T170" s="3"/>
      <c r="U170" s="37"/>
      <c r="V170" s="3"/>
      <c r="W170" s="8"/>
      <c r="X170" s="8"/>
      <c r="Y170" s="36"/>
    </row>
    <row r="171" spans="1:25" x14ac:dyDescent="0.25">
      <c r="A171" s="36" t="s">
        <v>36</v>
      </c>
      <c r="B171" s="36" t="s">
        <v>64</v>
      </c>
      <c r="C171" s="37" t="s">
        <v>1630</v>
      </c>
      <c r="D171" s="3">
        <v>45246.705497685187</v>
      </c>
      <c r="E171" s="37" t="s">
        <v>1631</v>
      </c>
      <c r="F171" s="36" t="s">
        <v>45</v>
      </c>
      <c r="G171" s="36" t="s">
        <v>70</v>
      </c>
      <c r="H171" s="5">
        <v>404</v>
      </c>
      <c r="I171" s="36" t="s">
        <v>1638</v>
      </c>
      <c r="J171" s="36" t="s">
        <v>62</v>
      </c>
      <c r="K171" s="36" t="s">
        <v>1638</v>
      </c>
      <c r="L171" s="36" t="s">
        <v>1639</v>
      </c>
      <c r="M171" s="6">
        <f>'sg5'!AF171</f>
        <v>45261.525694444441</v>
      </c>
      <c r="N171" s="61" t="str">
        <f>'sg5'!AH171</f>
        <v>A fin de validar sus datos correctos, por favor acérquese a las oficinas de atención al cliente a fin de actualizar todos sus datos y asegurar que le sean enviados sus comprobantes. Así también, comparto el número de contacto para sus consultas. *016449366</v>
      </c>
      <c r="O171" s="9">
        <f t="shared" si="2"/>
        <v>14.820196759254031</v>
      </c>
      <c r="P171" s="36"/>
      <c r="Q171" s="37"/>
      <c r="R171" s="36"/>
      <c r="S171" s="37"/>
      <c r="T171" s="3"/>
      <c r="U171" s="37"/>
      <c r="V171" s="3"/>
      <c r="W171" s="8"/>
      <c r="X171" s="8"/>
      <c r="Y171" s="36"/>
    </row>
    <row r="172" spans="1:25" x14ac:dyDescent="0.25">
      <c r="A172" s="36" t="s">
        <v>36</v>
      </c>
      <c r="B172" s="36" t="s">
        <v>64</v>
      </c>
      <c r="C172" s="37" t="s">
        <v>1640</v>
      </c>
      <c r="D172" s="3">
        <v>45249.447604166664</v>
      </c>
      <c r="E172" s="37" t="s">
        <v>1641</v>
      </c>
      <c r="F172" s="36" t="s">
        <v>45</v>
      </c>
      <c r="G172" s="36" t="s">
        <v>46</v>
      </c>
      <c r="H172" s="5"/>
      <c r="I172" s="36" t="s">
        <v>1647</v>
      </c>
      <c r="J172" s="36" t="s">
        <v>62</v>
      </c>
      <c r="K172" s="36" t="s">
        <v>1638</v>
      </c>
      <c r="L172" s="36" t="s">
        <v>1639</v>
      </c>
      <c r="M172" s="6">
        <f>'sg5'!AF172</f>
        <v>45262.567361111112</v>
      </c>
      <c r="N172" s="61" t="str">
        <f>'sg5'!AH172</f>
        <v>A fin de validar sus datos correctos, por favor acérquese a las oficinas de atención al cliente a fin de actualizar todos sus datos y asegurar que le sean enviados sus comprobantes. Así también, comparto el número de contacto para sus consultas. *016449366</v>
      </c>
      <c r="O172" s="9">
        <f t="shared" si="2"/>
        <v>13.119756944448454</v>
      </c>
      <c r="P172" s="36"/>
      <c r="Q172" s="37"/>
      <c r="R172" s="36"/>
      <c r="S172" s="37"/>
      <c r="T172" s="3"/>
      <c r="U172" s="37"/>
      <c r="V172" s="3"/>
      <c r="W172" s="8"/>
      <c r="X172" s="8"/>
      <c r="Y172" s="36"/>
    </row>
    <row r="173" spans="1:25" x14ac:dyDescent="0.25">
      <c r="A173" s="38" t="s">
        <v>36</v>
      </c>
      <c r="B173" s="38" t="s">
        <v>64</v>
      </c>
      <c r="C173" s="39" t="s">
        <v>1648</v>
      </c>
      <c r="D173" s="25">
        <v>45250.604502314818</v>
      </c>
      <c r="E173" s="39" t="s">
        <v>1649</v>
      </c>
      <c r="F173" s="38" t="s">
        <v>45</v>
      </c>
      <c r="G173" s="38" t="s">
        <v>105</v>
      </c>
      <c r="H173" s="26"/>
      <c r="I173" s="38" t="s">
        <v>906</v>
      </c>
      <c r="J173" s="38" t="s">
        <v>48</v>
      </c>
      <c r="K173" s="38" t="s">
        <v>1657</v>
      </c>
      <c r="L173" s="38" t="s">
        <v>1657</v>
      </c>
      <c r="M173" s="6">
        <f>'sg5'!AF173</f>
        <v>45265.540972222225</v>
      </c>
      <c r="N173" s="61" t="str">
        <f>'sg5'!AH173</f>
        <v>Sin embargo, es menester hacerle saber que su lapida fue instalada, en el espacio de sepultura de su familiar. A razón de los inconvenientes generados, le ofrecemos de manera gratuita un mantenimiento de lapida cuando solicite.</v>
      </c>
      <c r="O173" s="9">
        <f t="shared" si="2"/>
        <v>14.936469907406718</v>
      </c>
      <c r="P173" s="36"/>
      <c r="Q173" s="37"/>
      <c r="R173" s="36"/>
      <c r="S173" s="37"/>
      <c r="T173" s="3"/>
      <c r="U173" s="37"/>
      <c r="V173" s="3"/>
      <c r="W173" s="8"/>
      <c r="X173" s="8"/>
      <c r="Y173" s="36"/>
    </row>
    <row r="174" spans="1:25" x14ac:dyDescent="0.25">
      <c r="A174" s="36" t="s">
        <v>36</v>
      </c>
      <c r="B174" s="36" t="s">
        <v>64</v>
      </c>
      <c r="C174" s="37" t="s">
        <v>1658</v>
      </c>
      <c r="D174" s="3">
        <v>45257.454965277779</v>
      </c>
      <c r="E174" s="37" t="s">
        <v>1659</v>
      </c>
      <c r="F174" s="36" t="s">
        <v>45</v>
      </c>
      <c r="G174" s="36" t="s">
        <v>60</v>
      </c>
      <c r="H174" s="5"/>
      <c r="I174" s="36" t="s">
        <v>1666</v>
      </c>
      <c r="J174" s="36" t="s">
        <v>62</v>
      </c>
      <c r="K174" s="36" t="s">
        <v>1667</v>
      </c>
      <c r="L174" s="36" t="s">
        <v>1668</v>
      </c>
      <c r="M174" s="6">
        <f>'sg5'!AF174</f>
        <v>45271.583333333336</v>
      </c>
      <c r="N174" s="61" t="str">
        <f>'sg5'!AH174</f>
        <v>Una vez analizado su requerimiento y realizando las investigaciones pertinentes, le informamos que lamentamos el servicio prestado, le ofrecemos nuestras más sinceras disculpas se está procediendo a tomar las medidas correctivas. Sin embargo, es menester hacerle saber que toda información correspondiente a estado de cuenta, cronograma de pagos, y demás, solo puede ser entregado al primer titular del contrato, le recomendamos ponerse en contacto con esta persona y que sea el quien le facilite la información requerida. Así también le informamos que, para realizar el cambio de la información, como correo , numero de celular , dirección  y demás información consignada dentro del contrato deberá acercarse el primer titular puesto que esta persona es la única autorizada para realizar dichos cambios.</v>
      </c>
      <c r="O174" s="9">
        <f t="shared" si="2"/>
        <v>14.128368055557075</v>
      </c>
    </row>
    <row r="175" spans="1:25" x14ac:dyDescent="0.25">
      <c r="A175" s="38" t="s">
        <v>36</v>
      </c>
      <c r="B175" s="38" t="s">
        <v>64</v>
      </c>
      <c r="C175" s="39" t="s">
        <v>1669</v>
      </c>
      <c r="D175" s="25">
        <v>45260.646423611113</v>
      </c>
      <c r="E175" s="37" t="s">
        <v>1670</v>
      </c>
      <c r="F175" s="36" t="s">
        <v>45</v>
      </c>
      <c r="G175" s="36" t="s">
        <v>105</v>
      </c>
      <c r="H175" s="5"/>
      <c r="I175" s="36" t="s">
        <v>1677</v>
      </c>
      <c r="J175" s="36" t="s">
        <v>48</v>
      </c>
      <c r="K175" s="36" t="s">
        <v>1678</v>
      </c>
      <c r="L175" s="36" t="s">
        <v>1679</v>
      </c>
      <c r="M175" s="6">
        <f>'sg5'!AF175</f>
        <v>45271.669444444444</v>
      </c>
      <c r="N175" s="61" t="str">
        <f>'sg5'!AH175</f>
        <v>Una vez analizado su requerimiento y realizando las investigaciones pertinentes, le informamos que lamentamos el servicio prestado, le ofrecemos nuestras más sinceras disculpas se está procediendo a tomar las medidas correctivas. Se están tomando las medidas correctivas necesarias de manera interna para evitar inconvenientes como este a futuro.</v>
      </c>
      <c r="O175" s="9">
        <f t="shared" si="2"/>
        <v>11.02302083333052</v>
      </c>
    </row>
    <row r="176" spans="1:25" x14ac:dyDescent="0.25">
      <c r="A176" s="38" t="s">
        <v>36</v>
      </c>
      <c r="B176" s="38" t="s">
        <v>64</v>
      </c>
      <c r="C176" s="39" t="s">
        <v>1680</v>
      </c>
      <c r="D176" s="25">
        <v>45271.611215277779</v>
      </c>
      <c r="E176" s="37" t="s">
        <v>1681</v>
      </c>
      <c r="F176" s="36" t="s">
        <v>154</v>
      </c>
      <c r="G176" s="36" t="s">
        <v>105</v>
      </c>
      <c r="H176" s="5"/>
      <c r="I176" s="36" t="s">
        <v>1688</v>
      </c>
      <c r="J176" s="36" t="s">
        <v>62</v>
      </c>
      <c r="K176" s="36" t="s">
        <v>1689</v>
      </c>
      <c r="L176" s="36" t="s">
        <v>1690</v>
      </c>
      <c r="M176" s="6">
        <f>'sg5'!AF176</f>
        <v>45286.525694444441</v>
      </c>
      <c r="N176" s="61" t="str">
        <f>'sg5'!AH176</f>
        <v>Ya fue colocado el florero de lata en mención , lamentamos la demora , sin embargo como camposanto nos vemos expuestos a la idiosincrasia de nuestros visitantes , quienes no siempre comparten nuestros mismos valores , siendo algunas veces victimas del hurto de estos floreros. Se está reforzando nuestros procedimientos de seguridad a fin de reducir estos incidentes.</v>
      </c>
      <c r="O176" s="9">
        <f t="shared" si="2"/>
        <v>14.914479166662204</v>
      </c>
    </row>
    <row r="177" spans="1:16" x14ac:dyDescent="0.25">
      <c r="A177" s="36" t="s">
        <v>36</v>
      </c>
      <c r="B177" s="36" t="s">
        <v>64</v>
      </c>
      <c r="C177" s="37" t="s">
        <v>1691</v>
      </c>
      <c r="D177" s="3">
        <v>45272.620671296296</v>
      </c>
      <c r="E177" s="37" t="s">
        <v>1692</v>
      </c>
      <c r="F177" s="36" t="s">
        <v>45</v>
      </c>
      <c r="G177" s="36" t="s">
        <v>46</v>
      </c>
      <c r="H177" s="5"/>
      <c r="I177" s="36" t="s">
        <v>1697</v>
      </c>
      <c r="J177" s="36" t="s">
        <v>48</v>
      </c>
      <c r="K177" s="36" t="s">
        <v>1697</v>
      </c>
      <c r="L177" s="36" t="s">
        <v>1698</v>
      </c>
      <c r="M177" s="6">
        <f>'sg5'!AF177</f>
        <v>45293.538888888892</v>
      </c>
      <c r="N177" s="61" t="str">
        <f>'sg5'!AH177</f>
        <v>Una vez analizado su requerimiento y realizando las investigaciones pertinentes, le informamos que lamentamos el servicio prestado, le ofrecemos nuestras más sinceras disculpas se está procediendo a tomar las medidas correctivas. Sin embargo, es menester informarle que nuestros procedimientos estipulan estrictamente que todo tramite debe ser realizado por el titular del contrato , esto se encuentra estipulado dentro del contrato firmado , siendo así que no podemos contravenir los enunciado en dicho contrato.</v>
      </c>
      <c r="O177" s="9">
        <f t="shared" si="2"/>
        <v>20.918217592596193</v>
      </c>
    </row>
    <row r="178" spans="1:16" x14ac:dyDescent="0.25">
      <c r="A178" s="36" t="s">
        <v>36</v>
      </c>
      <c r="B178" s="36" t="s">
        <v>64</v>
      </c>
      <c r="C178" s="37" t="s">
        <v>1699</v>
      </c>
      <c r="D178" s="3">
        <v>45275.795891203707</v>
      </c>
      <c r="E178" s="37" t="s">
        <v>1700</v>
      </c>
      <c r="F178" s="36" t="s">
        <v>45</v>
      </c>
      <c r="G178" s="36" t="s">
        <v>105</v>
      </c>
      <c r="H178" s="5">
        <v>1400</v>
      </c>
      <c r="I178" s="36" t="s">
        <v>1708</v>
      </c>
      <c r="J178" s="36" t="s">
        <v>62</v>
      </c>
      <c r="K178" s="36" t="s">
        <v>1709</v>
      </c>
      <c r="L178" s="36" t="s">
        <v>1710</v>
      </c>
      <c r="M178" s="6">
        <f>'sg5'!AF178</f>
        <v>45293.4375</v>
      </c>
      <c r="N178" s="61" t="str">
        <f>'sg5'!AH178</f>
        <v>Una vez analizado su requerimiento y realizando las investigaciones pertinentes, le informamos que lamentamos el servicio prestado, le ofrecemos nuestras más sinceras disculpas se está procediendo a tomar las medidas correctivas. Sin embargo, es menester informar que el pago realizado corresponde al derecho de inhumación, no fue un pago por concepto de misa o alquiler de toldo , sin embargo lamentamos los inconvenientes presentados ,como camposanto ecológico nos vemos expuestos a las inclemencias climatológicas</v>
      </c>
      <c r="O178" s="9">
        <f t="shared" si="2"/>
        <v>17.64160879629344</v>
      </c>
    </row>
    <row r="179" spans="1:16" s="19" customFormat="1" x14ac:dyDescent="0.25">
      <c r="A179" s="49" t="s">
        <v>36</v>
      </c>
      <c r="B179" s="49" t="s">
        <v>159</v>
      </c>
      <c r="C179" s="50" t="s">
        <v>1721</v>
      </c>
      <c r="D179" s="16">
        <v>45279.489571759259</v>
      </c>
      <c r="E179" s="50" t="s">
        <v>1722</v>
      </c>
      <c r="F179" s="49" t="s">
        <v>154</v>
      </c>
      <c r="G179" s="49" t="s">
        <v>105</v>
      </c>
      <c r="H179" s="17"/>
      <c r="I179" s="49" t="s">
        <v>1729</v>
      </c>
      <c r="J179" s="49" t="s">
        <v>62</v>
      </c>
      <c r="K179" s="49" t="s">
        <v>1730</v>
      </c>
      <c r="L179" s="49" t="s">
        <v>1731</v>
      </c>
      <c r="M179" s="6">
        <f>'sg5'!AF179</f>
        <v>45296.398611111108</v>
      </c>
      <c r="N179" s="61" t="str">
        <f>'sg5'!AH179</f>
        <v>Sin embargo, es menester informarle que como camposanto ecológico no encontramos expuestos a las inclemencias climatológicas como lo es la lluvia y a condiciones como el riego de áreas verdes. Como es bien sabido el agua producto de las lluvias o del riego termina siendo absorbido por el suelo, siendo así que una parte de esta puede humedecer de manera externa el sarcófago de sepultura, sin embargo, esta es de manera mínima. A razón de las fuertes lluvias de invierno es que puede haber una mayor humedad de la normal, sin embargo, el caso al que hace mención se trató de un traslado externo cuyo sarcófago fue retirado con anticipación durante la noche y a razón de la lluvia que se tuvo durante toda la noche se acumuló un agua en dicho sarcófago y espacio abierto. Estas son condiciones que escapan de nuestro control. Como camposanto hemos realizado la implementación de drenes que permitan la liberación del agua producto de las lluvias , sin embargo, como fue enunciado líneas arriba, como camposanto ecológico estamos sometidos a características climáticas que están fuera de nuestro control. Si desea un traslado de espacio de sepultura puede acercarse a oficina y así dar inicio a los tramites y pagos correspondientes. De nuestra parte no podemos realizar un traslado puesto que como ya fue expuesto, los espacios de sepultura no se encuentran en malas condiciones, tan solo son condiciones climáticas temporales las que tenemos ahora</v>
      </c>
      <c r="O179" s="9">
        <f t="shared" si="2"/>
        <v>16.90903935184906</v>
      </c>
      <c r="P179" s="49"/>
    </row>
    <row r="180" spans="1:16" s="19" customFormat="1" x14ac:dyDescent="0.25">
      <c r="A180" s="53" t="s">
        <v>36</v>
      </c>
      <c r="B180" s="53" t="s">
        <v>159</v>
      </c>
      <c r="C180" s="54" t="s">
        <v>1732</v>
      </c>
      <c r="D180" s="20">
        <v>45279.489594907405</v>
      </c>
      <c r="E180" s="50" t="s">
        <v>1722</v>
      </c>
      <c r="F180" s="49" t="s">
        <v>154</v>
      </c>
      <c r="G180" s="49" t="s">
        <v>105</v>
      </c>
      <c r="H180" s="17"/>
      <c r="I180" s="49" t="s">
        <v>1729</v>
      </c>
      <c r="J180" s="49" t="s">
        <v>62</v>
      </c>
      <c r="K180" s="49" t="s">
        <v>1730</v>
      </c>
      <c r="L180" s="49" t="s">
        <v>1731</v>
      </c>
      <c r="M180" s="6">
        <f>'sg5'!AF180</f>
        <v>45296.398611111108</v>
      </c>
      <c r="N180" s="61" t="str">
        <f>'sg5'!AH180</f>
        <v>Sin embargo, es menester informarle que como camposanto ecológico no encontramos expuestos a las inclemencias climatológicas como lo es la lluvia y a condiciones como el riego de áreas verdes. Como es bien sabido el agua producto de las lluvias o del riego termina siendo absorbido por el suelo, siendo así que una parte de esta puede humedecer de manera externa el sarcófago de sepultura, sin embargo, esta es de manera mínima. A razón de las fuertes lluvias de invierno es que puede haber una mayor humedad de la normal, sin embargo, el caso al que hace mención se trató de un traslado externo cuyo sarcófago fue retirado con anticipación durante la noche y a razón de la lluvia que se tuvo durante toda la noche se acumuló un agua en dicho sarcófago y espacio abierto. Estas son condiciones que escapan de nuestro control. Como camposanto hemos realizado la implementación de drenes que permitan la liberación del agua producto de las lluvias , sin embargo, como fue enunciado líneas arriba, como camposanto ecológico estamos sometidos a características climáticas que están fuera de nuestro control. Si desea un traslado de espacio de sepultura puede acercarse a oficina y así dar inicio a los tramites y pagos correspondientes. De nuestra parte no podemos realizar un traslado puesto que como ya fue expuesto, los espacios de sepultura no se encuentran en malas condiciones, tan solo son condiciones climáticas temporales las que tenemos ahora</v>
      </c>
      <c r="O180" s="9">
        <f t="shared" si="2"/>
        <v>16.909016203702777</v>
      </c>
      <c r="P180" s="49"/>
    </row>
    <row r="181" spans="1:16" x14ac:dyDescent="0.25">
      <c r="A181" s="36" t="str">
        <f>'sg5'!A181</f>
        <v>PERU</v>
      </c>
      <c r="B181" s="36" t="str">
        <f>'sg5'!B181</f>
        <v>SEDE SAN ANTONIO</v>
      </c>
      <c r="C181" s="37" t="str">
        <f>'sg5'!C181</f>
        <v>01-0000180</v>
      </c>
      <c r="D181" s="3">
        <f>'sg5'!D181</f>
        <v>45294.707361111112</v>
      </c>
      <c r="E181" s="37" t="str">
        <f>'sg5'!F181</f>
        <v>47704650</v>
      </c>
      <c r="F181" s="36" t="str">
        <f>'sg5'!M181</f>
        <v>PRODUCTO</v>
      </c>
      <c r="G181" s="36" t="str">
        <f>'sg5'!O181</f>
        <v>DISCONFORMIDAD CON ATENCIÓN DEL PERSONAL</v>
      </c>
      <c r="H181" s="5">
        <f>'sg5'!P181</f>
        <v>0</v>
      </c>
      <c r="I181" s="36" t="str">
        <f>'sg5'!Q181</f>
        <v>NO ME QUIEREN RECEPCIONAR UNA SOLICITUD</v>
      </c>
      <c r="J181" s="36" t="str">
        <f>'sg5'!R181</f>
        <v>QUEJA</v>
      </c>
      <c r="K181" s="36" t="str">
        <f>'sg5'!S181</f>
        <v>AL PRESENTAR UNA SOLICITUD LA ENCARGADA LUCY TAPARA ME EXIGEN PRESENTAR UNA COPIA DE DNI, LO CUAL ME GENERA UN GASTO ADICIONAL AL PRESENTAR UNA SOLICITUD SIMPLE EN MESA DE PARTES .Y OTRO QUE ES INNECESARIO YA QUE LA SOLICITUD TIENE LOS DATOS NECESARIOS.</v>
      </c>
      <c r="L181" s="36" t="str">
        <f>'sg5'!T181</f>
        <v>NO DEBEN PONER MUCHAS TRABAS PARA PRESENTAR DOCUMENTOS</v>
      </c>
      <c r="M181" s="11">
        <f>'sg5'!AF181</f>
        <v>45312.476388888892</v>
      </c>
      <c r="N181" s="61" t="str">
        <f>'sg5'!AH181</f>
        <v>Una vez analizado su requerimiento y realizando las investigaciones pertinentes, le informamos que lamentamos el servicio prestado, le ofrecemos nuestras más sinceras disculpas se está procediendo a tomar las medidas correctivas. Sin embargo, es menester informarle que nuestros procedimientos estipulan estrictamente que para presentar una solicitud se requiere una copia de DNI , de no traerla consigo , nosotros podemos facilitarle sacar dicha copia.</v>
      </c>
      <c r="O181" s="9">
        <f t="shared" si="2"/>
        <v>17.769027777780138</v>
      </c>
    </row>
    <row r="182" spans="1:16" x14ac:dyDescent="0.25">
      <c r="A182" s="36" t="str">
        <f>'sg5'!A182</f>
        <v>PERU</v>
      </c>
      <c r="B182" s="36" t="str">
        <f>'sg5'!B182</f>
        <v>SEDE SAN ANTONIO</v>
      </c>
      <c r="C182" s="37" t="str">
        <f>'sg5'!C182</f>
        <v>01-0000181</v>
      </c>
      <c r="D182" s="3">
        <f>'sg5'!D182</f>
        <v>45298.698796296296</v>
      </c>
      <c r="E182" s="37" t="str">
        <f>'sg5'!F182</f>
        <v>19812460</v>
      </c>
      <c r="F182" s="36" t="str">
        <f>'sg5'!M182</f>
        <v>SERVICIO</v>
      </c>
      <c r="G182" s="36" t="str">
        <f>'sg5'!O182</f>
        <v>OTROS</v>
      </c>
      <c r="H182" s="5">
        <f>'sg5'!P182</f>
        <v>0</v>
      </c>
      <c r="I182" s="36" t="str">
        <f>'sg5'!Q182</f>
        <v>EN VISTA DE QUE AL APERSONARME AL AREA ADQUERIDO D DICHO CONTRATO ME DI LA SORPRESA QUE TODO ESTAMOS JUNTOS CON LOS ESPACIOS COMUNES QUE ANTES DE LA ADQUISICION DE DICHO ESPACIO EL CONSEJERO ANTES DE FIRMAR EL CONTRATO ME INFORMO QUE DICA ZONA ERA EL EDEN I ERA PRIVADO  Y VIB Y ZONA M POR LA MISMA RAZON NOS ANIMAMOS ADQUERIR DICHO ESPACION Y ESTA MI QUEJA LO HAGO EN REPRESENTACION DE TODO LOS AFECTADOS PORQUE ACTUAMENTE ESTAMOS TODOS IGUALES Y NO SE ESTA RESPETANDO LO PROMOCIOANDO Y MENOS LOS COSTOS PORQUE CADA UNO DE NOSOTROS CONOCEMOS Y SAVEMSO CUANTO ES EL COSTO EN EL AREA O ESPACION COMUN QUE NOSOTROS ESCOGIMOS, PORQUE SE PAGO HASTA EL TRIPLE DEL COSTO COMUN DE TODO LO QUE SE VIENE HACIENDO, POR TANTO SOLICITAMOS QUE A L BREVEDAD DEL CASO VUELVE A SU ESTADO INICIAL CON LO QUE UD. CREE CUALQUIE MATERIAL SEA ARBOLES U OTRO MATERIAL QUE SE NOS SEPARE Y DIFRENCIA DE TODO LOS DEMAS , CASO CONTRARIO NOS ESTARA OBLIGANDO TOMAR MEDIDAS CORRECTIVAS ANTE LAS INSTANCIAS CORRESPONDIENTES TALES COMO FORMALIZAR UNA DENUNCIA A LA FISCALIA POR ESTAFA, DEVOLUCION DEL MONTO DE DINERO COBRADO LO QUE NO ESTARIA ACORDE A LO PACTADO Y FORMALIZADO EANTES DEL CONTRATO CON EL CONSEJERO QUIEN AHCE LA VENTA , PERIODISMO Y OTROAS INSTANCIAS.</v>
      </c>
      <c r="J182" s="36" t="str">
        <f>'sg5'!R182</f>
        <v>QUEJA</v>
      </c>
      <c r="K182" s="36" t="str">
        <f>'sg5'!S182</f>
        <v>NECESITO SU ATENCION A LA BREVEDAD DEL CASO EXPUESTO EN LINEAS ARRIBA SOBRE LA QUEJA DE LA DISCONFORMIDAD DE MODIFICACION EN EL CAMPO SOBRE LOS ESPACIOS ADQUERIDO Y OTROS PARA EVITAR CUALQUIER MALESTAR ENTRE LOS POSESIONARIOS Y OTROS.</v>
      </c>
      <c r="L182" s="36" t="str">
        <f>'sg5'!T182</f>
        <v xml:space="preserve">COMUNCARME CON UNA PERSONA RESPONSABLE Y/O  ADMINSITRADOR O SOCIO DEL CAMPOS SANTO LA ESPERANZA  UBICADO EN EL CEMENTERIO ECOLOGICO LA ESPERANZA HUANCAYO, LLAMAR AL CEL. 964498981 . </v>
      </c>
      <c r="M182" s="11">
        <f>'sg5'!AF182</f>
        <v>45314.478472222225</v>
      </c>
      <c r="N182" s="61" t="str">
        <f>'sg5'!AH182</f>
        <v>Una vez analizado su requerimiento y realizando las investigaciones pertinentes, le informamos que lamentamos el servicio prestado, le ofrecemos nuestras más sinceras disculpas se está procediendo a tomar las medidas correctivas. Sin embargo, es menester informarle que dicho cerco ya fue colocado , se requerían realizar algunos trabajos internos ,es por ello del retiro temporal.</v>
      </c>
      <c r="O182" s="9">
        <f t="shared" si="2"/>
        <v>15.779675925929041</v>
      </c>
    </row>
    <row r="183" spans="1:16" x14ac:dyDescent="0.25">
      <c r="A183" s="36" t="str">
        <f>'sg5'!A183</f>
        <v>PERU</v>
      </c>
      <c r="B183" s="36" t="str">
        <f>'sg5'!B183</f>
        <v>SEDE SAN ANTONIO</v>
      </c>
      <c r="C183" s="37" t="str">
        <f>'sg5'!C183</f>
        <v>01-0000182</v>
      </c>
      <c r="D183" s="3">
        <f>'sg5'!D183</f>
        <v>45299.613587962966</v>
      </c>
      <c r="E183" s="37" t="str">
        <f>'sg5'!F183</f>
        <v>19803963</v>
      </c>
      <c r="F183" s="36" t="str">
        <f>'sg5'!M183</f>
        <v>SERVICIO</v>
      </c>
      <c r="G183" s="36" t="str">
        <f>'sg5'!O183</f>
        <v>OTROS</v>
      </c>
      <c r="H183" s="5">
        <f>'sg5'!P183</f>
        <v>300</v>
      </c>
      <c r="I183" s="36" t="str">
        <f>'sg5'!Q183</f>
        <v>--</v>
      </c>
      <c r="J183" s="36" t="str">
        <f>'sg5'!R183</f>
        <v>QUEJA</v>
      </c>
      <c r="K183" s="36" t="str">
        <f>'sg5'!S183</f>
        <v>ES LA SEGUNDA VEZ QUE DESAPARECEN LOS DOS FLOREROS DEL MAUSOLEO DE LAS SEÑORAS : HILDA LUZMILA VARGAS - THELMA PALACIOS VARGAS. DEL MODULO "SAGRADA FAMILIA "P12</v>
      </c>
      <c r="L183" s="36" t="str">
        <f>'sg5'!T183</f>
        <v xml:space="preserve">QUE REPONGAN LOS FLOREROS CERAMICOS BLANCOS DE 40CM DE ALTO , VALORIZADOS EN 150 SOLES CADA UNO </v>
      </c>
      <c r="M183" s="11">
        <f>'sg5'!AF183</f>
        <v>45319.457638888889</v>
      </c>
      <c r="N183" s="61" t="str">
        <f>'sg5'!AH183</f>
        <v>Una vez analizado su requerimiento y realizando las investigaciones pertinentes, le informamos que, como camposanto nos encontramos abiertos al público, siendo así que estamos expuestos a las posibles malas prácticas sociales de algunos clientes. Así también le recordamos que dentro de nuestras normas de camposanto , no podemos hacernos responsables por la pérdida de artículos que no pertenecen al formato de sepultura, nicho , cinerario o mausoleo . El personal de seguridad realiza las rondas programadas en todo el camposanto, a fin de disminuir estos incidentes. Reforzaremos las rondas esperando eliminar estos hechos.</v>
      </c>
      <c r="O183" s="9">
        <f t="shared" si="2"/>
        <v>19.844050925923511</v>
      </c>
    </row>
    <row r="184" spans="1:16" x14ac:dyDescent="0.25">
      <c r="A184" s="36" t="str">
        <f>'sg5'!A184</f>
        <v>PERU</v>
      </c>
      <c r="B184" s="36" t="str">
        <f>'sg5'!B184</f>
        <v>SEDE SAN ANTONIO</v>
      </c>
      <c r="C184" s="37" t="str">
        <f>'sg5'!C184</f>
        <v>01-0000183</v>
      </c>
      <c r="D184" s="3">
        <f>'sg5'!D184</f>
        <v>45305.50949074074</v>
      </c>
      <c r="E184" s="37" t="str">
        <f>'sg5'!F184</f>
        <v>19800672</v>
      </c>
      <c r="F184" s="36" t="str">
        <f>'sg5'!M184</f>
        <v>PRODUCTO</v>
      </c>
      <c r="G184" s="36" t="str">
        <f>'sg5'!O184</f>
        <v>OTROS</v>
      </c>
      <c r="H184" s="5">
        <f>'sg5'!P184</f>
        <v>0</v>
      </c>
      <c r="I184" s="36" t="str">
        <f>'sg5'!Q184</f>
        <v>NICHO EXCLUSIVO ZONA EDEN ADQUIRIDO</v>
      </c>
      <c r="J184" s="36" t="str">
        <f>'sg5'!R184</f>
        <v>RECLAMO</v>
      </c>
      <c r="K184" s="36" t="str">
        <f>'sg5'!S184</f>
        <v>ALTERNACIÓN DE DISEÑO, ESPACIO Y USO DE BIEN ADQUIRIDO EN FORMA PRIVADA</v>
      </c>
      <c r="L184" s="36" t="str">
        <f>'sg5'!T184</f>
        <v>CUMPLIMIENTO DE DISEÑO PRIVADO ADQUIRIDO</v>
      </c>
      <c r="M184" s="11">
        <f>'sg5'!AF184</f>
        <v>45323.465277777781</v>
      </c>
      <c r="N184" s="61" t="str">
        <f>'sg5'!AH184</f>
        <v>Una vez analizado su requerimiento y realizando las investigaciones pertinentes, le informamos que lamentamos el servicio prestado, le ofrecemos nuestras más sinceras disculpas se está procediendo a tomar las medidas correctivas. Sin embargo, es menester informarle que el diseño de dicha plataforma mantiene su forma , así como el cerco que separa la plataforma Sr de milagros y Edén.</v>
      </c>
      <c r="O184" s="9">
        <f t="shared" si="2"/>
        <v>17.955787037040864</v>
      </c>
    </row>
    <row r="185" spans="1:16" x14ac:dyDescent="0.25">
      <c r="A185" s="36" t="str">
        <f>'sg5'!A185</f>
        <v>PERU</v>
      </c>
      <c r="B185" s="36" t="str">
        <f>'sg5'!B185</f>
        <v>SEDE SAN ANTONIO</v>
      </c>
      <c r="C185" s="37" t="str">
        <f>'sg5'!C185</f>
        <v>01-0000184</v>
      </c>
      <c r="D185" s="3">
        <f>'sg5'!D185</f>
        <v>45305.525358796294</v>
      </c>
      <c r="E185" s="37" t="str">
        <f>'sg5'!F185</f>
        <v>19800672</v>
      </c>
      <c r="F185" s="36" t="str">
        <f>'sg5'!M185</f>
        <v>SERVICIO</v>
      </c>
      <c r="G185" s="36" t="str">
        <f>'sg5'!O185</f>
        <v>OTROS</v>
      </c>
      <c r="H185" s="5">
        <f>'sg5'!P185</f>
        <v>0</v>
      </c>
      <c r="I185" s="36" t="str">
        <f>'sg5'!Q185</f>
        <v>NICHO EXCLUSIVO ZONA EDEN ADQUIRIDO</v>
      </c>
      <c r="J185" s="36" t="str">
        <f>'sg5'!R185</f>
        <v>RECLAMO</v>
      </c>
      <c r="K185" s="36" t="str">
        <f>'sg5'!S185</f>
        <v xml:space="preserve">NO ENTREGA DE LA COPIA DE RECLAMO POR PARTE DEL PERSONAL DE OFICINA DE ESPERANZA ETERNA DE SAN ANTONIO, PESE QUE EN SU PAGINA WEB TIENE LA OPCIÓN DE IMPRESIÓN, TENIENDO EN TODO MOMENTO LA NEGATIVA DE EFECTUAR LA ENTREGA DE LA COPIA CORRESPONDIENTE </v>
      </c>
      <c r="L185" s="36" t="str">
        <f>'sg5'!T185</f>
        <v>SOLICITO:  A) LA ENTREGA INMEDIATA DE LA COPIA DEL RECLAMO REALIZADO POR EL USUARIO.
B) EFECTUAR LAS MEDIDAS CORRECTIVAS AL PERSONAL DE LA OFICINA, POR NO CUMPLIMIENTO DE LA ENTREGA DE LA COPIA DEL RECLAMO REALIZADO POR EL USUARIO, ASÍ COMO CORREGIR LAS FORMAS DE MALTRATO AL USUARIO.
C) RESARZIR LOS DAÑOS OCASIONADOS POR EL PERSONAL DE OFICINA POR EL MALTRATO Y LA NEGATIVIDAD OPORTUNA DE ENTREGA  LA COPIA DE RECLAMO AL USUARIO.</v>
      </c>
      <c r="M185" s="11">
        <f>'sg5'!AF185</f>
        <v>45323.46875</v>
      </c>
      <c r="N185" s="61" t="str">
        <f>'sg5'!AH185</f>
        <v>Una vez analizado su requerimiento y realizando las investigaciones pertinentes, le informamos que lamentamos el servicio prestado, le ofrecemos nuestras más sinceras disculpas se está procediendo a tomar las medidas correctivas. Sin embargo, es menester informarle que usted completo el libro de reclamaciones virtual, es así que la copia de dicho reclamo es enviado a su correo electrónico previamente ingresado , sin embargo se tomaran las medidas correctivas a fin de evitar futuros inconvenientes.</v>
      </c>
      <c r="O185" s="9">
        <f t="shared" si="2"/>
        <v>17.943391203705687</v>
      </c>
    </row>
    <row r="186" spans="1:16" s="19" customFormat="1" x14ac:dyDescent="0.25">
      <c r="A186" s="49" t="str">
        <f>'sg5'!A186</f>
        <v>PERU</v>
      </c>
      <c r="B186" s="49" t="str">
        <f>'sg5'!B186</f>
        <v>SEDE CAÑETE</v>
      </c>
      <c r="C186" s="50" t="str">
        <f>'sg5'!C186</f>
        <v>01-0000185</v>
      </c>
      <c r="D186" s="16">
        <f>'sg5'!D186</f>
        <v>45306.464791666665</v>
      </c>
      <c r="E186" s="50" t="str">
        <f>'sg5'!F186</f>
        <v>15355030</v>
      </c>
      <c r="F186" s="49" t="str">
        <f>'sg5'!M186</f>
        <v>SERVICIO</v>
      </c>
      <c r="G186" s="49" t="str">
        <f>'sg5'!O186</f>
        <v>OTROS</v>
      </c>
      <c r="H186" s="17">
        <f>'sg5'!P186</f>
        <v>0</v>
      </c>
      <c r="I186" s="49" t="str">
        <f>'sg5'!Q186</f>
        <v xml:space="preserve">INSTALACIÓN DE LÁPIDA NUEVA. SEGÚN EL OFICIO QUE ME ENVIAN CON FECHA 17/10/2023. SE COMPROMETEN A LA INSTACIÓN DE DICHA LÁPIDA EN UN PLAZO NO MAYOR A 45 DÍAS HÁBILES HAN PASADO MÁS DE 60 DÍAS Y NO HAN HECHO LA MENCIONADA INSTALACIÓN. AGRADECERÉ DAR SOLUCIÓN A LA BREVEDAD POSIBLE A ESTE PROBLEMA QUE HAN ORIGINADO USTEDES. SINO ME VERE EN LA NECESIDAD DE RECURRIR A OTRAS INSTANCIAS INDECOPI. </v>
      </c>
      <c r="J186" s="49" t="str">
        <f>'sg5'!R186</f>
        <v>RECLAMO</v>
      </c>
      <c r="K186" s="49" t="str">
        <f>'sg5'!S186</f>
        <v>INSTALACIÓN DE LÁPIDA NUEVA</v>
      </c>
      <c r="L186" s="49" t="str">
        <f>'sg5'!T186</f>
        <v xml:space="preserve">INSTALACIÓN DE LÁPIDA NUEVA. AGRADECERÉ QUE ME COMUNIQUEN FECHA Y HORA QUE SE REALIZARÁ DICHA INSTALACIÓN YA QUE SU ACCIONAR ME HA CREADO MUCHA DESCONFIANZA. </v>
      </c>
      <c r="M186" s="11">
        <f>'sg5'!AF186</f>
        <v>45327</v>
      </c>
      <c r="N186" s="61" t="str">
        <f>'sg5'!AH186</f>
        <v xml:space="preserve">Una vez analizado su requerimiento y realizando las investigaciones pertinentes, le informamos que lamentamos el servicio prestado, le ofrecemos nuestras más sinceras disculpas se está procediendo a tomar las medidas correctivas.
Sin embargo, es menester hacerle saber que su lapida será instalada el sábado 10 de febrero, como es sabido la demora fue a razón de su solicitud de modificar el nombre de la familia que previamente había sido grabada.
</v>
      </c>
      <c r="O186" s="9">
        <f t="shared" si="2"/>
        <v>20.535208333334594</v>
      </c>
    </row>
    <row r="187" spans="1:16" s="19" customFormat="1" x14ac:dyDescent="0.25">
      <c r="A187" s="49" t="str">
        <f>'sg5'!A187</f>
        <v>PERU</v>
      </c>
      <c r="B187" s="49" t="str">
        <f>'sg5'!B187</f>
        <v>SEDE CAÑETE</v>
      </c>
      <c r="C187" s="50" t="str">
        <f>'sg5'!C187</f>
        <v>01-0000186</v>
      </c>
      <c r="D187" s="16">
        <f>'sg5'!D187</f>
        <v>45306.464872685188</v>
      </c>
      <c r="E187" s="50" t="str">
        <f>'sg5'!F187</f>
        <v>15355030</v>
      </c>
      <c r="F187" s="49" t="str">
        <f>'sg5'!M187</f>
        <v>SERVICIO</v>
      </c>
      <c r="G187" s="49" t="str">
        <f>'sg5'!O187</f>
        <v>OTROS</v>
      </c>
      <c r="H187" s="17">
        <f>'sg5'!P187</f>
        <v>0</v>
      </c>
      <c r="I187" s="49" t="str">
        <f>'sg5'!Q187</f>
        <v xml:space="preserve">INSTALACIÓN DE LÁPIDA NUEVA. SEGÚN EL OFICIO QUE ME ENVIAN CON FECHA 17/10/2023. SE COMPROMETEN A LA INSTACIÓN DE DICHA LÁPIDA EN UN PLAZO NO MAYOR A 45 DÍAS HÁBILES HAN PASADO MÁS DE 60 DÍAS Y NO HAN HECHO LA MENCIONADA INSTALACIÓN. AGRADECERÉ DAR SOLUCIÓN A LA BREVEDAD POSIBLE A ESTE PROBLEMA QUE HAN ORIGINADO USTEDES. SINO ME VERE EN LA NECESIDAD DE RECURRIR A OTRAS INSTANCIAS INDECOPI. </v>
      </c>
      <c r="J187" s="49" t="str">
        <f>'sg5'!R187</f>
        <v>RECLAMO</v>
      </c>
      <c r="K187" s="49" t="str">
        <f>'sg5'!S187</f>
        <v>INSTALACIÓN DE LÁPIDA NUEVA</v>
      </c>
      <c r="L187" s="49" t="str">
        <f>'sg5'!T187</f>
        <v xml:space="preserve">INSTALACIÓN DE LÁPIDA NUEVA. AGRADECERÉ QUE ME COMUNIQUEN FECHA Y HORA QUE SE REALIZARÁ DICHA INSTALACIÓN YA QUE SU ACCIONAR ME HA CREADO MUCHA DESCONFIANZA. </v>
      </c>
      <c r="M187" s="11">
        <f>'sg5'!AF187</f>
        <v>45327</v>
      </c>
      <c r="N187" s="61" t="str">
        <f>'sg5'!AH187</f>
        <v xml:space="preserve">Una vez analizado su requerimiento y realizando las investigaciones pertinentes, le informamos que lamentamos el servicio prestado, le ofrecemos nuestras más sinceras disculpas se está procediendo a tomar las medidas correctivas.
Sin embargo, es menester hacerle saber que su lapida será instalada el sábado 10 de febrero, como es sabido la demora fue a razón de su solicitud de modificar el nombre de la familia que previamente había sido grabada.
</v>
      </c>
      <c r="O187" s="9">
        <f t="shared" si="2"/>
        <v>20.535127314811689</v>
      </c>
    </row>
    <row r="188" spans="1:16" x14ac:dyDescent="0.25">
      <c r="A188" s="36" t="str">
        <f>'sg5'!A188</f>
        <v>PERU</v>
      </c>
      <c r="B188" s="36" t="str">
        <f>'sg5'!B188</f>
        <v>SEDE CORONA DEL FRAILE</v>
      </c>
      <c r="C188" s="37" t="str">
        <f>'sg5'!C188</f>
        <v>01-0000187</v>
      </c>
      <c r="D188" s="3">
        <f>'sg5'!D188</f>
        <v>45308.002627314818</v>
      </c>
      <c r="E188" s="37" t="str">
        <f>'sg5'!F188</f>
        <v>45205971</v>
      </c>
      <c r="F188" s="36" t="str">
        <f>'sg5'!M188</f>
        <v>SERVICIO</v>
      </c>
      <c r="G188" s="36" t="str">
        <f>'sg5'!O188</f>
        <v>OTROS</v>
      </c>
      <c r="H188" s="5">
        <f>'sg5'!P188</f>
        <v>0</v>
      </c>
      <c r="I188" s="36" t="str">
        <f>'sg5'!Q188</f>
        <v>ATENCION DEFICIENTE FRENTE A LAS FALENCIAS DE LA.UBICACION DEL CEMENTERIO DE CORONA DEL.FRAILE, SABIENDO DE LOS ACCIDENTES METEOROLOGICOS QUE AHI SE SUSCITAN ( LLUVIAS TORRENCIALES Y/O SOL INTENSO )</v>
      </c>
      <c r="J188" s="36" t="str">
        <f>'sg5'!R188</f>
        <v>RECLAMO</v>
      </c>
      <c r="K188" s="36" t="str">
        <f>'sg5'!S188</f>
        <v xml:space="preserve">HE PEDIDO UN TOLDO PARA EL DIA MIERCOLES 17 DE ENERO DEL 2024 A LAS 10:30 AM, AL PRINCIPIO ME LO NEGARON ADUCIENDO FALTA DE PERSONAL, HE PROPUESTO LLEVAR MI PROPIO PERSONAL EN ARAS DE SOLUCIONAR EL PROBLEMA DE SU EMPRESA PERO DE IGUAL MANERA ME FUE NEGADO, CONTESTANDONOS JOCOSAMENTE QUE LLEVEMOS PARAGUAS, TODO POR MANDATO DE LA ADMINISTRACION. EVENTO QUE SE LLEVO ACABO TAMBIEN EL DIA DEL ENTIERRO, ADEMAS QUE HACEN FALSA PUBLICIDAD AL NO BRINDAR NINGUNO DE LOS SERVICIOS QUE PROMETEN, DEJANDO BIEN EN CLARO QUE TODO LO.PROMETIDO ES UN "GANCHO" PARA FIRMAR EL.CONTRATO. </v>
      </c>
      <c r="L188" s="36" t="str">
        <f>'sg5'!T188</f>
        <v>CONTRATEN MAS PERSONAL CAPACITADO EN EL CEMENTERIO DE CORONA DEL.FRAILE, YA QUE UNA EMPRESA DE TAL ENVERGADURA DEJA MUCHO QUE DESEAR. MAYOR EFICIENCIA EN LA FORMA DE BRINDAR SERVICIOS A LOS USUARIOS, YA QUE NO NOS HACEN NINGUN FAVOR, TENGO.CONOCIMIENTO.QUE TODO SERVICIO SE PAGA. TAMBIEN MAYOR CAPACITACION PARA SU PERSONAL, EN ATENCION AL.CLIENTE Y EMPATIA CON LAS PERSONAS QUE HEMOS PERDIDO.</v>
      </c>
      <c r="M188" s="11">
        <f>'sg5'!AF188</f>
        <v>45327</v>
      </c>
      <c r="N188" s="61" t="str">
        <f>'sg5'!AH188</f>
        <v xml:space="preserve">Una vez analizado su requerimiento y realizando las investigaciones pertinentes, le informamos que lamentamos el servicio prestado, le ofrecemos nuestras más sinceras disculpas se está procediendo a tomar las medidas correctivas.
Se procederá a reforzar la capacitación del personal a fin de no volver a presentar estos inconvenientes. 
</v>
      </c>
      <c r="O188" s="9">
        <f t="shared" si="2"/>
        <v>18.997372685182199</v>
      </c>
    </row>
    <row r="189" spans="1:16" x14ac:dyDescent="0.25">
      <c r="A189" s="36" t="str">
        <f>'sg5'!A189</f>
        <v>PERU</v>
      </c>
      <c r="B189" s="36" t="str">
        <f>'sg5'!B189</f>
        <v>SEDE SAN ANTONIO</v>
      </c>
      <c r="C189" s="37" t="str">
        <f>'sg5'!C189</f>
        <v>01-0000188</v>
      </c>
      <c r="D189" s="3">
        <f>'sg5'!D189</f>
        <v>45310.927604166667</v>
      </c>
      <c r="E189" s="37" t="str">
        <f>'sg5'!F189</f>
        <v>20562207</v>
      </c>
      <c r="F189" s="36" t="str">
        <f>'sg5'!M189</f>
        <v>PRODUCTO</v>
      </c>
      <c r="G189" s="36" t="str">
        <f>'sg5'!O189</f>
        <v>RESOLUCIÓN O MODIFICACIÓN DE CONTRATO</v>
      </c>
      <c r="H189" s="5">
        <f>'sg5'!P189</f>
        <v>0</v>
      </c>
      <c r="I189" s="36" t="str">
        <f>'sg5'!Q189</f>
        <v>EL 15 DE ENERO REALICE MI PAGO DE 2 CUOTAS CORRESPONDIENTES AL MES DE NOVIEMBRE Y DICIEMBRE DEL 2023, EL MONTO QUE PAGUE FUE DE 803.03 SOLES CUYO MONTO FUE PAGADO CON CÓDIGO CLP Y HOY 19 DE ENERO ME LLEGO EL COMPROBANTE DE PAGO DE MENCIONADAS CUOTAS. PESE A ELLO EL  DÍA 18 DE ENERO ME LLEGO UN EMAIL DEL CAMPOSANTO ÁREA DE COBRANZAS, MENCIONANDO LA RESOLUCIÓN DE MI CONTRATO, SEGÚN EL CORREO MENCIONA QUE DEBO 3 CUOTAS Y SE INICIARA EL PROCESO DE RESOLUCIÓN. ME COMUNIQUE CON EL SUPERVISOR DENIS QUINTANILLA DE SEDE SAN ANTONIO Y ME MENCIONA QUE LAS CUOTAS ESTÁN REFLEJADAS COMO PAGADAS Y PESE A ELLO COMO ES POSIBLE QUE NO HALLA UNA VERIFICACIÓN DE LOS PAGOS QUE SE REALIZA ANTES DE ENVIAR LOS CORREOS Y MAS AUN MENCIONANDO QUE DEBO 3 CUOTAS. MENCIONAR QUE TENGO AL DÍA MIS COMPROBANTES DE PAGO ASÍ COMO MI ESTADO DE CUENTA HASTA LA FECHA.</v>
      </c>
      <c r="J189" s="36" t="str">
        <f>'sg5'!R189</f>
        <v>RECLAMO</v>
      </c>
      <c r="K189" s="36" t="str">
        <f>'sg5'!S189</f>
        <v>EL 15 DE ENERO REALICE MI PAGO DE 2 CUOTAS CORRESPONDIENTES AL MES DE NOVIEMBRE Y DICIEMBRE DEL 2023, EL MONTO QUE PAGUE FUE DE 803.03 SOLES CUYO MONTO FUE PAGADO CON CÓDIGO CLP Y HOY 19 DE ENERO ME LLEGO EL COMPROBANTE DE PAGO DE MENCIONADAS CUOTAS. PESE A ELLO EL  DÍA 18 DE ENERO ME LLEGO UN EMAIL DEL CAMPOSANTO ÁREA DE COBRANZAS, MENCIONANDO LA RESOLUCIÓN DE MI CONTRATO, SEGÚN EL CORREO MENCIONA QUE DEBO 3 CUOTAS Y SE INICIARA EL PROCESO DE RESOLUCIÓN. ME COMUNIQUE CON EL SUPERVISOR DENIS QUINTANILLA DE SEDE SAN ANTONIO Y ME MENCIONA QUE LAS CUOTAS ESTÁN REFLEJADAS COMO PAGADAS Y PESE A ELLO COMO ES POSIBLE QUE NO HALLA UNA VERIFICACIÓN DE LOS PAGOS QUE SE REALIZA ANTES DE ENVIAR LOS CORREOS Y MAS AUN MENCIONANDO QUE DEBO 3 CUOTAS. MENCIONAR QUE TENGO AL DÍA MIS COMPROBANTES DE PAGO ASÍ COMO MI ESTADO DE CUENTA HASTA LA FECHA.</v>
      </c>
      <c r="L189" s="36" t="str">
        <f>'sg5'!T189</f>
        <v>QUE DEN COMO NO VALIDO EL CORREO ELECTRÓNICO DEL 18 DE ENERO CUYA MENCIÓN ES DE RESOLUCIÓN DE CONTRATO Y SE ME DE RESPUESTA A LA BREVEDAD POSIBLE, PUESTO QUE TENGO MIS COMPROBANTES DE PAGO AL DÍA HASTA LA FECHA.</v>
      </c>
      <c r="M189" s="11">
        <f>'sg5'!AF189</f>
        <v>45331</v>
      </c>
      <c r="N189" s="61" t="str">
        <f>'sg5'!AH189</f>
        <v xml:space="preserve">Una vez analizado su requerimiento y realizando las investigaciones pertinentes, le informamos que lamentamos el servicio prestado, le ofrecemos nuestras más sinceras disculpas se está procediendo a tomar las medidas correctivas.
Es menester informarle que los correos de información respecto a demoras en pago y demás se realizan con antelación, sin embargo al haber realizado el pago antes de que venciera su tercera cuota en efecto , el correo precedente queda sin efecto.
</v>
      </c>
      <c r="O189" s="9">
        <f t="shared" si="2"/>
        <v>20.072395833332848</v>
      </c>
    </row>
    <row r="190" spans="1:16" x14ac:dyDescent="0.25">
      <c r="A190" s="36" t="str">
        <f>'sg5'!A190</f>
        <v>PERU</v>
      </c>
      <c r="B190" s="36" t="str">
        <f>'sg5'!B190</f>
        <v>SEDE SAN ANTONIO</v>
      </c>
      <c r="C190" s="37" t="str">
        <f>'sg5'!C190</f>
        <v>01-0000189</v>
      </c>
      <c r="D190" s="3">
        <f>'sg5'!D190</f>
        <v>45311.457604166666</v>
      </c>
      <c r="E190" s="37" t="str">
        <f>'sg5'!F190</f>
        <v>19994576</v>
      </c>
      <c r="F190" s="36" t="str">
        <f>'sg5'!M190</f>
        <v>PRODUCTO</v>
      </c>
      <c r="G190" s="36" t="str">
        <f>'sg5'!O190</f>
        <v>OTROS</v>
      </c>
      <c r="H190" s="5">
        <f>'sg5'!P190</f>
        <v>0</v>
      </c>
      <c r="I190" s="36" t="str">
        <f>'sg5'!Q190</f>
        <v>INCUMPLIMIENTO DEL COLOR DE LAPIDA (SE CONTRATÓ UNA LAPIDA DE COLOR NEGRO)</v>
      </c>
      <c r="J190" s="36" t="str">
        <f>'sg5'!R190</f>
        <v>RECLAMO</v>
      </c>
      <c r="K190" s="36" t="str">
        <f>'sg5'!S190</f>
        <v>DE ACUERDO A LA INFORMACIÓN PROPORCIONADA POR EL PERSONAL DEL CEMENTERIO, DEBIERON COLOCAR UNA LÁPIDA NEGRA EN EL NICHO DE MI MADRE MARIA ELVIRA VIGO ABANTO, FALLECIDA EN NOVIEMBRE 2023, NO HAN CUMPLIDO CON LO PACTADO. ASIMISMO RECLAMO POR EL DEFICIENTE SERVICIO QUE HEMOS RECIBIDO DESDE QUE FALLECIÓ MI MADRE TAL COMO INFORMACIÓN ERRADA, INCOMPLETA Y FALTA DE EMPATÍA CON MIS FAMILIARES QUE HICIERON LOS TRÁMITES. PUEDEN REVISAR RECLAMOS ANTERIORES. 
EXIGIMOS EL CAMBIO INMEDIATO DE LA LAPIDA A UNA DE COLOR NEGRO Y PEDIMOS DEJAR DE INCUMPLIR FECHAS, ACUERDOS Y DE GENERAR EL MALESTAR POR LOS CONTINUOS PROBLEMAS QUE PRESENTAN EN SU ATENCIÓN.</v>
      </c>
      <c r="L190" s="36" t="str">
        <f>'sg5'!T190</f>
        <v>CAMBIO INMEDIATO DE LA LAPIDA A UNA DE COOR NEGRO.</v>
      </c>
      <c r="M190" s="11">
        <f>'sg5'!AF190</f>
        <v>45331</v>
      </c>
      <c r="N190" s="61" t="str">
        <f>'sg5'!AH190</f>
        <v xml:space="preserve">Una vez analizado su requerimiento y realizando las investigaciones pertinentes, le informamos que lamentamos el servicio prestado, le ofrecemos nuestras más sinceras disculpas se está procediendo a tomar las medidas correctivas.
Es menester informarle que usted realizo el pago por derecho de inhumación estandar, la zona donde se encuentra sepultado su familiar no tiene la disposición de ser de granito negro.
Le recordamos que la información que reciba deberá ser de parte de área de atención al cliente, son ellos los únicos que podrán brindar la información certera al respecto.
</v>
      </c>
      <c r="O190" s="9">
        <f t="shared" si="2"/>
        <v>19.542395833334012</v>
      </c>
    </row>
    <row r="191" spans="1:16" x14ac:dyDescent="0.25">
      <c r="A191" s="38" t="str">
        <f>'sg5'!A191</f>
        <v>PERU</v>
      </c>
      <c r="B191" s="38" t="str">
        <f>'sg5'!B191</f>
        <v>SEDE CORONA DEL FRAILE</v>
      </c>
      <c r="C191" s="39" t="str">
        <f>'sg5'!C191</f>
        <v>01-0000190</v>
      </c>
      <c r="D191" s="25">
        <f>'sg5'!D191</f>
        <v>45312.517442129632</v>
      </c>
      <c r="E191" s="39" t="str">
        <f>'sg5'!F191</f>
        <v>19910645</v>
      </c>
      <c r="F191" s="38" t="str">
        <f>'sg5'!M191</f>
        <v>PRODUCTO</v>
      </c>
      <c r="G191" s="38" t="str">
        <f>'sg5'!O191</f>
        <v>OTROS</v>
      </c>
      <c r="H191" s="26">
        <f>'sg5'!P191</f>
        <v>0</v>
      </c>
      <c r="I191" s="38" t="str">
        <f>'sg5'!Q191</f>
        <v>UBICACION DEL ESPACIO:PLATAFORMA VIRGEN DE COCHARCAS (02D-17-01-5)</v>
      </c>
      <c r="J191" s="38" t="str">
        <f>'sg5'!R191</f>
        <v>RECLAMO</v>
      </c>
      <c r="K191" s="38" t="str">
        <f>'sg5'!S191</f>
        <v>SE ACUDIO EN MAS DE 5 OPORTUNIDADES A LA OFICINA PRINCIPAL DE ATENCIÓN AL CLIENTE, RECLAMANDO LA ACUMULACIÓN EXAGERADA Y PERMANENTE DE AGUA (PANTANOSO), YA QUE MI FAMILIAR SE ENCUENTRA EN UN ESPACIO LLENO AGUA.
POR LO QUE EXIJO SE CONSTRUYA UNA ACEQUIA DE DESFOGUE DE AGUA. QUE SE NOS CAMBIÉ DE UBICACIÓN LOS 2 ESPACIOS QUE CONTAMOS EN LA PLATAFORMA A OTRA ZONA DONDE NO EXISTA ESTA ACUMULACIÓN DE AGUA DE FORMA INMEDIATA; ANTES QUE EXISTAN DESMEJORAS EN EL ATAUD Y POR ENDE EN EL CUERPO SEPULTADO.</v>
      </c>
      <c r="L191" s="38" t="str">
        <f>'sg5'!T191</f>
        <v>POR TALES RAZONES EXIGIMOS EL CAMBIO INMEDIATO A OTRA PLATAFORMA O A UNA ZONA SECA DE FORMA INMEDIATA.</v>
      </c>
      <c r="M191" s="11">
        <f>'sg5'!AF191</f>
        <v>45331</v>
      </c>
      <c r="N191" s="61" t="str">
        <f>'sg5'!AH191</f>
        <v xml:space="preserve">Una vez analizado su requerimiento y realizando las investigaciones pertinentes, le informamos que lamentamos el servicio prestado, le ofrecemos nuestras más sinceras disculpas se está procediendo a tomar las medidas correctivas.
Es menester informarle que, como campo santo ecológico, nos encontramos expuestos a las condiciones climáticas adversas de las estaciones del año. Es así que nos encontramos expuestos a la acumulación de agua en plataformas a razón de las torrenciales lluvias de la zona.
Sin embargo, se tienen drenes de desfogue que buscan menguar las consecuencias del clima.
No es posible brindarle lo solicitado, como ya fue mencionado , como camposanto ecológico son condiciones ajenas a nuestra operación.
</v>
      </c>
      <c r="O191" s="9">
        <f t="shared" si="2"/>
        <v>18.4825578703676</v>
      </c>
    </row>
    <row r="192" spans="1:16" s="19" customFormat="1" x14ac:dyDescent="0.25">
      <c r="A192" s="53" t="str">
        <f>'sg5'!A192</f>
        <v>PERU</v>
      </c>
      <c r="B192" s="53" t="str">
        <f>'sg5'!B192</f>
        <v>SEDE SAN ANTONIO</v>
      </c>
      <c r="C192" s="54" t="str">
        <f>'sg5'!C192</f>
        <v>01-0000191</v>
      </c>
      <c r="D192" s="20">
        <f>'sg5'!D192</f>
        <v>45314.517870370371</v>
      </c>
      <c r="E192" s="54" t="str">
        <f>'sg5'!F192</f>
        <v>21299790</v>
      </c>
      <c r="F192" s="53" t="str">
        <f>'sg5'!M192</f>
        <v>SERVICIO</v>
      </c>
      <c r="G192" s="53" t="str">
        <f>'sg5'!O192</f>
        <v>DISCONFORMIDAD CON ATENCIÓN DEL PERSONAL</v>
      </c>
      <c r="H192" s="21">
        <f>'sg5'!P192</f>
        <v>0</v>
      </c>
      <c r="I192" s="53" t="str">
        <f>'sg5'!Q192</f>
        <v xml:space="preserve">ESTOY QUERIENDO DISPONER DE MI ESPACIO CUADRUPLE SAN MARTIN EN EL CAMPOSANTOS ESPERANZA ETERNA, SIN EMBARGO, ME SORPRENDE DE CLAÚSULAS NO EXPRESADAS EN EL CONTRATO SUSCRITO CON MI PERSONA.  PRIMERO PORQUE NO ME PERMITEN PONER UN ANUNCIO EN EL ESPACIO PARA PODER VENDERLO.  SEGUNDO DONDE ME INDICAN QUE NO PUEDO DEJAR CARTA PODER A UN FAMILIAR DIRECTO PARA VENDER ESE ESPACIO.  TERCERO EN MI ÚLTIMO CONTRATO DE COMPRA DE NICHOS ME ENTERO QUE NO ME PREGUNTARON SOBRE PONER A UN SEGUNDO TITULAR Y QUE AHORA PARA PONERLO DEBO PAGAR 150 SOLES.  EL PERSONAL QUE ATIENDE NO TIENE NINGUNA CAPACIDAD DE DECISIÓN NI DE SOLUCIÓN A LAS PREGUNTAS QUE HAGO, SOLO INDICAN QUE ESTO ES UNA ENTIDAD PRIVADA QUE ASI SON LAS DISPOSICIONES.  MI RECLAMO SE DEBE PORQUE VEO VULNERADO MIS DERECHOS COMO CONSUMIDOR, MÁS AÚN CUANDO LAS REGLAS DISPUESTAS NO ESTAN ESTABLECIDOS EN EL CONTRATO NI DICHO VERBALMENTE AL MOMENTO DE LA COMPRA; POR LO QUE, AFIRMO QUE LA VENTA TIENE DETRÁS  INFORMACIÓN OCULTA QUE SABIENDO ÉSTA NO HUBIESE ADQUIRIDO NINGÚN ESPACIO.  AGRADECERÉ, SU RESPUESTA PARA ELEVARLO A INDECOPI Y QUE SEA ESTA INSTANCIA QUIEN PUEDA DETERMINAR SI TENGO O NO DERECHO COMO CONSUMIDOR. </v>
      </c>
      <c r="J192" s="53" t="str">
        <f>'sg5'!R192</f>
        <v>RECLAMO</v>
      </c>
      <c r="K192" s="53" t="str">
        <f>'sg5'!S192</f>
        <v>CONTRATOS 7709, 00001001075</v>
      </c>
      <c r="L192" s="53" t="str">
        <f>'sg5'!T192</f>
        <v>RESPUESTA  TODAS MIS QUEJAS PARA ELEVARLO A INDECOPI; CASO CONTRARIO ACEPTEN QUE PUEDA PONER UN ANUNCIO DE VENTA EN EL ESPACIO YA CANCELADO, FINALMENTE QUE PONGAN A UN SEGUNDO TITULAR EN EL CONTRATO 1001075.  QUE LA CARTA PODER SEA VIABLE PARA PODER VENDER ESTE ESPACIO PORQUE NO ME ENCUENTRO EN HUANCAYO. FINALMENTE QUE TODOS LO COMPRADORES SEAN BIEN INFORMADOS DE TODO EN EL CONTRATO PARA VER QUE UNA VEZ COMPRADO EL ESPACIO ES MUY DIFICIL DE VENDERLO Y DAR A OTRA PERSONA QUE LO VENDA MAS AUN CUANDO UNO NO RADICA EN LA CIUDAD.</v>
      </c>
      <c r="M192" s="11">
        <f>'sg5'!AF192</f>
        <v>45331</v>
      </c>
      <c r="N192" s="61" t="str">
        <f>'sg5'!AH192</f>
        <v xml:space="preserve">Una vez analizado su requerimiento y realizando las investigaciones pertinentes, le informamos que lamentamos el servicio prestado, le ofrecemos nuestras más sinceras disculpas se está procediendo a tomar las medidas correctivas.
Es menester informarle que, la compra realizada por su persona refiere a la sesión de uso del espacio para sepultura, lo comprado por usted no es una propiedad inmovilizaría, así también le recordamos que dentro de las normas del camposanto de enuncia claramente que lo único que puede colocarse encima del espacio de sepultura es una lápida, de acuerdo al formato establecido. Siendo así que no puede colocar anuncio alguno encima de la sepultura.
Del mismo modo le comentamos que la asignación de segundo titular tiene un costo de 30 soles por concepto de gastos administrativos, puede acercarse y realizar el trámite en mención.
También necesitaríamos conocer las fechas de sus respuestas en libro de reclamaciones ya que no contamos con registro alguno desde el 2021 en adelante. 
</v>
      </c>
      <c r="O192" s="9">
        <f t="shared" si="2"/>
        <v>16.482129629628616</v>
      </c>
    </row>
    <row r="193" spans="1:15" s="19" customFormat="1" x14ac:dyDescent="0.25">
      <c r="A193" s="53" t="str">
        <f>'sg5'!A193</f>
        <v>PERU</v>
      </c>
      <c r="B193" s="53" t="str">
        <f>'sg5'!B193</f>
        <v>SEDE SAN ANTONIO</v>
      </c>
      <c r="C193" s="54" t="str">
        <f>'sg5'!C193</f>
        <v>01-0000192</v>
      </c>
      <c r="D193" s="20">
        <f>'sg5'!D193</f>
        <v>45314.517893518518</v>
      </c>
      <c r="E193" s="54" t="str">
        <f>'sg5'!F193</f>
        <v>21299790</v>
      </c>
      <c r="F193" s="53" t="str">
        <f>'sg5'!M193</f>
        <v>SERVICIO</v>
      </c>
      <c r="G193" s="53" t="str">
        <f>'sg5'!O193</f>
        <v>DISCONFORMIDAD CON ATENCIÓN DEL PERSONAL</v>
      </c>
      <c r="H193" s="21">
        <f>'sg5'!P193</f>
        <v>0</v>
      </c>
      <c r="I193" s="53" t="str">
        <f>'sg5'!Q193</f>
        <v xml:space="preserve">ESTOY QUERIENDO DISPONER DE MI ESPACIO CUADRUPLE SAN MARTIN EN EL CAMPOSANTOS ESPERANZA ETERNA, SIN EMBARGO, ME SORPRENDE DE CLAÚSULAS NO EXPRESADAS EN EL CONTRATO SUSCRITO CON MI PERSONA.  PRIMERO PORQUE NO ME PERMITEN PONER UN ANUNCIO EN EL ESPACIO PARA PODER VENDERLO.  SEGUNDO DONDE ME INDICAN QUE NO PUEDO DEJAR CARTA PODER A UN FAMILIAR DIRECTO PARA VENDER ESE ESPACIO.  TERCERO EN MI ÚLTIMO CONTRATO DE COMPRA DE NICHOS ME ENTERO QUE NO ME PREGUNTARON SOBRE PONER A UN SEGUNDO TITULAR Y QUE AHORA PARA PONERLO DEBO PAGAR 150 SOLES.  EL PERSONAL QUE ATIENDE NO TIENE NINGUNA CAPACIDAD DE DECISIÓN NI DE SOLUCIÓN A LAS PREGUNTAS QUE HAGO, SOLO INDICAN QUE ESTO ES UNA ENTIDAD PRIVADA QUE ASI SON LAS DISPOSICIONES.  MI RECLAMO SE DEBE PORQUE VEO VULNERADO MIS DERECHOS COMO CONSUMIDOR, MÁS AÚN CUANDO LAS REGLAS DISPUESTAS NO ESTAN ESTABLECIDOS EN EL CONTRATO NI DICHO VERBALMENTE AL MOMENTO DE LA COMPRA; POR LO QUE, AFIRMO QUE LA VENTA TIENE DETRÁS  INFORMACIÓN OCULTA QUE SABIENDO ÉSTA NO HUBIESE ADQUIRIDO NINGÚN ESPACIO.  AGRADECERÉ, SU RESPUESTA PARA ELEVARLO A INDECOPI Y QUE SEA ESTA INSTANCIA QUIEN PUEDA DETERMINAR SI TENGO O NO DERECHO COMO CONSUMIDOR. </v>
      </c>
      <c r="J193" s="53" t="str">
        <f>'sg5'!R193</f>
        <v>RECLAMO</v>
      </c>
      <c r="K193" s="53" t="str">
        <f>'sg5'!S193</f>
        <v>CONTRATOS 7709, 00001001075</v>
      </c>
      <c r="L193" s="53" t="str">
        <f>'sg5'!T193</f>
        <v>RESPUESTA  TODAS MIS QUEJAS PARA ELEVARLO A INDECOPI; CASO CONTRARIO ACEPTEN QUE PUEDA PONER UN ANUNCIO DE VENTA EN EL ESPACIO YA CANCELADO, FINALMENTE QUE PONGAN A UN SEGUNDO TITULAR EN EL CONTRATO 1001075.  QUE LA CARTA PODER SEA VIABLE PARA PODER VENDER ESTE ESPACIO PORQUE NO ME ENCUENTRO EN HUANCAYO. FINALMENTE QUE TODOS LO COMPRADORES SEAN BIEN INFORMADOS DE TODO EN EL CONTRATO PARA VER QUE UNA VEZ COMPRADO EL ESPACIO ES MUY DIFICIL DE VENDERLO Y DAR A OTRA PERSONA QUE LO VENDA MAS AUN CUANDO UNO NO RADICA EN LA CIUDAD.</v>
      </c>
      <c r="M193" s="11">
        <f>'sg5'!AF193</f>
        <v>45331</v>
      </c>
      <c r="N193" s="61" t="str">
        <f>'sg5'!AH193</f>
        <v xml:space="preserve">Una vez analizado su requerimiento y realizando las investigaciones pertinentes, le informamos que lamentamos el servicio prestado, le ofrecemos nuestras más sinceras disculpas se está procediendo a tomar las medidas correctivas.
Es menester informarle que, la compra realizada por su persona refiere a la sesión de uso del espacio para sepultura, lo comprado por usted no es una propiedad inmovilizaría, así también le recordamos que dentro de las normas del camposanto de enuncia claramente que lo único que puede colocarse encima del espacio de sepultura es una lápida, de acuerdo al formato establecido. Siendo así que no puede colocar anuncio alguno encima de la sepultura.
Del mismo modo le comentamos que la asignación de segundo titular tiene un costo de 30 soles por concepto de gastos administrativos, puede acercarse y realizar el trámite en mención.
También necesitaríamos conocer las fechas de sus respuestas en libro de reclamaciones ya que no contamos con registro alguno desde el 2021 en adelante. 
</v>
      </c>
      <c r="O193" s="9">
        <f t="shared" si="2"/>
        <v>16.482106481482333</v>
      </c>
    </row>
    <row r="194" spans="1:15" x14ac:dyDescent="0.25">
      <c r="A194" s="38" t="str">
        <f>'sg5'!A194</f>
        <v>PERU</v>
      </c>
      <c r="B194" s="38" t="str">
        <f>'sg5'!B194</f>
        <v>SEDE SAN ANTONIO</v>
      </c>
      <c r="C194" s="39" t="str">
        <f>'sg5'!C194</f>
        <v>01-0000193</v>
      </c>
      <c r="D194" s="25">
        <f>'sg5'!D194</f>
        <v>45315.444965277777</v>
      </c>
      <c r="E194" s="39" t="str">
        <f>'sg5'!F194</f>
        <v>19916718</v>
      </c>
      <c r="F194" s="38" t="str">
        <f>'sg5'!M194</f>
        <v>SERVICIO</v>
      </c>
      <c r="G194" s="38" t="str">
        <f>'sg5'!O194</f>
        <v>DISCONFORMIDAD CON ATENCIÓN DEL PERSONAL</v>
      </c>
      <c r="H194" s="26">
        <f>'sg5'!P194</f>
        <v>0</v>
      </c>
      <c r="I194" s="38" t="str">
        <f>'sg5'!Q194</f>
        <v>ES POR LA COMPRA DE CUATRO NICHOS, PERO POR MOTIVOS DE SALUD EXPLICADAS EN LA CARTA NO PUEDO CONTINUAR PAGANDO.</v>
      </c>
      <c r="J194" s="38" t="str">
        <f>'sg5'!R194</f>
        <v>RECLAMO</v>
      </c>
      <c r="K194" s="38" t="str">
        <f>'sg5'!S194</f>
        <v xml:space="preserve">ENVIÉ DOS CARTAS A LA EMPRESA ENTRE EL MES DE NOVIEMBRE Y DICIEMBRE, SOLICITANDO LA CANCELACIÓN DE LA CONTRATA Y LA DEVOLUCIÓN DEL DINERO. ASEGURARON EN EL CORREO DE RESPUESTA A LA CARTA ENVIADA QUE DESPUÉS DE COBRAR LAS PENALIDADES CORRESPONDIENTES DEPOSITARIA EL DINERO A LA CUENTA ENVIADA EN QUINCE DÍAS; SIN EMBARGO, YA VAN A CUMPLIR UN MES Y NO HAN HECHO EL DEPOSITO. MUY POR EL CONTRARIO HOSTIGAN TODOS LOS DÍAS LLAMANDO AL CELULAR Y EN TEXTOS DE MENSAJES. POR LO EXIJO SOLUCIÓN INMEDIATA QUE CORRESPONDE. </v>
      </c>
      <c r="L194" s="38" t="str">
        <f>'sg5'!T194</f>
        <v>SOLUCIÓN INMEDIATA A MI PEDIDO, POR SER JUSTICIA QUE ESPERO ALCANZAR</v>
      </c>
      <c r="M194" s="11">
        <f>'sg5'!AF194</f>
        <v>45334</v>
      </c>
      <c r="N194" s="61" t="str">
        <f>'sg5'!AH194</f>
        <v xml:space="preserve">Una vez analizado su requerimiento y realizando las investigaciones pertinentes, le informamos que lamentamos el servicio prestado, le ofrecemos nuestras más sinceras disculpas se está procediendo a tomar las medidas correctivas.
Se informa que dicha devolución fue realizada , se adjunta la operación así también la carta informativa que fue enviada a su correo electrónico  correspondiente 
</v>
      </c>
      <c r="O194" s="9">
        <f t="shared" ref="O194:O253" si="3">$M194-$D194</f>
        <v>18.555034722223354</v>
      </c>
    </row>
    <row r="195" spans="1:15" s="19" customFormat="1" x14ac:dyDescent="0.25">
      <c r="A195" s="53" t="str">
        <f>'sg5'!A195</f>
        <v>PERU</v>
      </c>
      <c r="B195" s="53" t="str">
        <f>'sg5'!B195</f>
        <v>SEDE SAN ANTONIO</v>
      </c>
      <c r="C195" s="54" t="str">
        <f>'sg5'!C195</f>
        <v>01-0000194</v>
      </c>
      <c r="D195" s="20">
        <f>'sg5'!D195</f>
        <v>45316.588449074072</v>
      </c>
      <c r="E195" s="54" t="str">
        <f>'sg5'!F195</f>
        <v>20075940</v>
      </c>
      <c r="F195" s="53" t="str">
        <f>'sg5'!M195</f>
        <v>PRODUCTO</v>
      </c>
      <c r="G195" s="53" t="str">
        <f>'sg5'!O195</f>
        <v>OTROS</v>
      </c>
      <c r="H195" s="21">
        <f>'sg5'!P195</f>
        <v>0</v>
      </c>
      <c r="I195" s="53" t="str">
        <f>'sg5'!Q195</f>
        <v>APROXIMADAMENTE  1 AÑO (JUNIO 2023 ) SE SOLICITO EL CAMBIO DEL FLORERO (LATITA) PORQUE ESTUVO HUECO Y DETERIORADO, NOS ACERCAMOS A  ATENCION AL CLIENTE Y NOS QUEDARON QUE NOS ENTREGARIAN AL MES . DE LO CUAL NOS APERSONAMOS REITERADAS VECES Y NOS MENCIONARON QUE SERIA LA PROXIMA SEMANA, ASI  DECIAN CADA VEZ QUE NOS ACERCABAMOS .
HOY 25 DE ENRO DEL 2024 NOS ACERCAMOS HACER PAGO DE OTROS NICHOS QUE CONTAMOS Y DE PASO EXIGIMOS QUE SE NOS ATENDIERA LO QUE YA SE HABIA SOLICITADO ( CAMBIO DEL FLORERO) Y EXTRAÑAMENTE NOS MENCIONAN QUE NO FIGURA TAL RECLAMO., ADUCIENDO QUE CADA PERSONA QUE ATIENDE EN ESTA OFICINA DE ATENCION AL CLIENTE TIENEN SUS PROPIOS CORREOS. ENTONCES ME VOY A PASAR DE SRTA EN SRTA SOLICITANDO QUE SE ME ATIENDA? 
SE EXIGE A LA EMPRSA QUE ATIENDA SEGUN EL CONTRATO QUE EXPRESA QUE SI TUVIERAMOS ALGUNA DIFICULTAD CON EL NICHO Y OTROS SE N OS ATENDIERA, PERO ES LAMENTABLE Y FALTA DE SERIEDAD DE PÁRTE DE  LA EMPRESA MUYA NO ATENDERNOS CON EL RESPETO Y CELERIDAD.
NOS ESTÁ PERJUDICANDO YA QUE NO RECIBIMOS ATENCIÓN Y RESPUESTA A NUESTRO PETITORIO.</v>
      </c>
      <c r="J195" s="53" t="str">
        <f>'sg5'!R195</f>
        <v>QUEJA</v>
      </c>
      <c r="K195" s="53" t="str">
        <f>'sg5'!S195</f>
        <v>APROXIMADAMENTE  1 AÑO (JUNIO 2023 ) SE SOLICITO EL CAMBIO DEL FLORERO (LATITA) PORQUE ESTUVO HUECO Y DETERIORADO, NOS ACERCAMOS A  ATENCION AL CLIENTE Y NOS QUEDARON QUE NOS ENTREGARIAN AL MES . DE LO CUAL NOS APERSONAMOS REITERADAS VECES Y NOS MENCIONARON QUE SERIA LA PROXIMA SEMANA, ASI  DECIAN CADA VEZ QUE NOS ACERCABAMOS .
HOY 25 DE ENRO DEL 2024 NOS ACERCAMOS HACER PAGO DE OTROS NICHOS QUE CONTAMOS Y DE PASO EXIGIMOS QUE SE NOS ATENDIERA LO QUE YA SE HABIA SOLICITADO ( CAMBIO DEL FLORERO) Y EXTRAÑAMENTE NOS MENCIONAN QUE NO FIGURA TAL RECLAMO., ADUCIENDO QUE CADA PERSONA QUE ATIENDE EN ESTA OFICINA DE ATENCION AL CLIENTE TIENEN SUS PROPIOS CORREOS. ENTONCES ME VOY A PASAR DE SRTA EN SRTA SOLICITANDO QUE SE ME ATIENDA? 
SE EXIGE A LA EMPRSA QUE ATIENDA SEGUN EL CONTRATO QUE EXPRESA QUE SI TUVIERAMOS ALGUNA DIFICULTAD CON EL NICHO Y OTROS SE N OS ATENDIERA, PERO ES LAMENTABLE Y FALTA DE SERIEDAD DE PÁRTE DE  LA EMPRESA MUYA NO ATENDERNOS CON EL RESPETO Y CELERIDAD.
NOS ESTÁ PERJUDICANDO YA QUE NO RECIBIMOS ATENCIÓN Y RESPUESTA A NUESTRO PETITORIO.</v>
      </c>
      <c r="L195" s="53" t="str">
        <f>'sg5'!T195</f>
        <v>SOLICITO A LA BREVEDAD EL CAMBIO DEL FLORERP (LATA)</v>
      </c>
      <c r="M195" s="11">
        <f>'sg5'!AF195</f>
        <v>45334</v>
      </c>
      <c r="N195" s="61" t="str">
        <f>'sg5'!AH195</f>
        <v xml:space="preserve">Una vez analizado su requerimiento y realizando las investigaciones pertinentes, le informamos que lamentamos el servicio prestado, le ofrecemos nuestras más sinceras disculpas se está procediendo a tomar las medidas correctivas.
Se procederá a cambiar el florero de lata , por favor acercarse a oficina a recoger el par nuevo.
</v>
      </c>
      <c r="O195" s="9">
        <f t="shared" si="3"/>
        <v>17.411550925928168</v>
      </c>
    </row>
    <row r="196" spans="1:15" s="19" customFormat="1" x14ac:dyDescent="0.25">
      <c r="A196" s="53" t="str">
        <f>'sg5'!A196</f>
        <v>PERU</v>
      </c>
      <c r="B196" s="53" t="str">
        <f>'sg5'!B196</f>
        <v>SEDE SAN ANTONIO</v>
      </c>
      <c r="C196" s="54" t="str">
        <f>'sg5'!C196</f>
        <v>01-0000195</v>
      </c>
      <c r="D196" s="20">
        <f>'sg5'!D196</f>
        <v>45316.588506944441</v>
      </c>
      <c r="E196" s="54" t="str">
        <f>'sg5'!F196</f>
        <v>20075940</v>
      </c>
      <c r="F196" s="53" t="str">
        <f>'sg5'!M196</f>
        <v>PRODUCTO</v>
      </c>
      <c r="G196" s="53" t="str">
        <f>'sg5'!O196</f>
        <v>OTROS</v>
      </c>
      <c r="H196" s="21">
        <f>'sg5'!P196</f>
        <v>0</v>
      </c>
      <c r="I196" s="53" t="str">
        <f>'sg5'!Q196</f>
        <v>APROXIMADAMENTE  1 AÑO (JUNIO 2023 ) SE SOLICITO EL CAMBIO DEL FLORERO (LATITA) PORQUE ESTUVO HUECO Y DETERIORADO, NOS ACERCAMOS A  ATENCION AL CLIENTE Y NOS QUEDARON QUE NOS ENTREGARIAN AL MES . DE LO CUAL NOS APERSONAMOS REITERADAS VECES Y NOS MENCIONARON QUE SERIA LA PROXIMA SEMANA, ASI  DECIAN CADA VEZ QUE NOS ACERCABAMOS .
HOY 25 DE ENRO DEL 2024 NOS ACERCAMOS HACER PAGO DE OTROS NICHOS QUE CONTAMOS Y DE PASO EXIGIMOS QUE SE NOS ATENDIERA LO QUE YA SE HABIA SOLICITADO ( CAMBIO DEL FLORERO) Y EXTRAÑAMENTE NOS MENCIONAN QUE NO FIGURA TAL RECLAMO., ADUCIENDO QUE CADA PERSONA QUE ATIENDE EN ESTA OFICINA DE ATENCION AL CLIENTE TIENEN SUS PROPIOS CORREOS. ENTONCES ME VOY A PASAR DE SRTA EN SRTA SOLICITANDO QUE SE ME ATIENDA? 
SE EXIGE A LA EMPRSA QUE ATIENDA SEGUN EL CONTRATO QUE EXPRESA QUE SI TUVIERAMOS ALGUNA DIFICULTAD CON EL NICHO Y OTROS SE N OS ATENDIERA, PERO ES LAMENTABLE Y FALTA DE SERIEDAD DE PÁRTE DE  LA EMPRESA MUYA NO ATENDERNOS CON EL RESPETO Y CELERIDAD.
NOS ESTÁ PERJUDICANDO YA QUE NO RECIBIMOS ATENCIÓN Y RESPUESTA A NUESTRO PETITORIO.</v>
      </c>
      <c r="J196" s="53" t="str">
        <f>'sg5'!R196</f>
        <v>QUEJA</v>
      </c>
      <c r="K196" s="53" t="str">
        <f>'sg5'!S196</f>
        <v>APROXIMADAMENTE  1 AÑO (JUNIO 2023 ) SE SOLICITO EL CAMBIO DEL FLORERO (LATITA) PORQUE ESTUVO HUECO Y DETERIORADO, NOS ACERCAMOS A  ATENCION AL CLIENTE Y NOS QUEDARON QUE NOS ENTREGARIAN AL MES . DE LO CUAL NOS APERSONAMOS REITERADAS VECES Y NOS MENCIONARON QUE SERIA LA PROXIMA SEMANA, ASI  DECIAN CADA VEZ QUE NOS ACERCABAMOS .
HOY 25 DE ENRO DEL 2024 NOS ACERCAMOS HACER PAGO DE OTROS NICHOS QUE CONTAMOS Y DE PASO EXIGIMOS QUE SE NOS ATENDIERA LO QUE YA SE HABIA SOLICITADO ( CAMBIO DEL FLORERO) Y EXTRAÑAMENTE NOS MENCIONAN QUE NO FIGURA TAL RECLAMO., ADUCIENDO QUE CADA PERSONA QUE ATIENDE EN ESTA OFICINA DE ATENCION AL CLIENTE TIENEN SUS PROPIOS CORREOS. ENTONCES ME VOY A PASAR DE SRTA EN SRTA SOLICITANDO QUE SE ME ATIENDA? 
SE EXIGE A LA EMPRSA QUE ATIENDA SEGUN EL CONTRATO QUE EXPRESA QUE SI TUVIERAMOS ALGUNA DIFICULTAD CON EL NICHO Y OTROS SE N OS ATENDIERA, PERO ES LAMENTABLE Y FALTA DE SERIEDAD DE PÁRTE DE  LA EMPRESA MUYA NO ATENDERNOS CON EL RESPETO Y CELERIDAD.
NOS ESTÁ PERJUDICANDO YA QUE NO RECIBIMOS ATENCIÓN Y RESPUESTA A NUESTRO PETITORIO.</v>
      </c>
      <c r="L196" s="53" t="str">
        <f>'sg5'!T196</f>
        <v>SOLICITO A LA BREVEDAD EL CAMBIO DEL FLORERP (LATA)</v>
      </c>
      <c r="M196" s="11">
        <f>'sg5'!AF196</f>
        <v>45334</v>
      </c>
      <c r="N196" s="61" t="str">
        <f>'sg5'!AH196</f>
        <v xml:space="preserve">Una vez analizado su requerimiento y realizando las investigaciones pertinentes, le informamos que lamentamos el servicio prestado, le ofrecemos nuestras más sinceras disculpas se está procediendo a tomar las medidas correctivas.
Se procederá a cambiar el florero de lata , por favor acercarse a oficina a recoger el par nuevo.
</v>
      </c>
      <c r="O196" s="9">
        <f t="shared" si="3"/>
        <v>17.411493055558822</v>
      </c>
    </row>
    <row r="197" spans="1:15" x14ac:dyDescent="0.25">
      <c r="A197" s="38" t="str">
        <f>'sg5'!A197</f>
        <v>PERU</v>
      </c>
      <c r="B197" s="38" t="str">
        <f>'sg5'!B197</f>
        <v>SEDE CORONA DEL FRAILE</v>
      </c>
      <c r="C197" s="39" t="str">
        <f>'sg5'!C197</f>
        <v>01-0000196</v>
      </c>
      <c r="D197" s="25">
        <f>'sg5'!D197</f>
        <v>45318.700844907406</v>
      </c>
      <c r="E197" s="39" t="str">
        <f>'sg5'!F197</f>
        <v>21243246</v>
      </c>
      <c r="F197" s="38" t="str">
        <f>'sg5'!M197</f>
        <v>SERVICIO</v>
      </c>
      <c r="G197" s="38" t="str">
        <f>'sg5'!O197</f>
        <v>OTROS</v>
      </c>
      <c r="H197" s="26">
        <f>'sg5'!P197</f>
        <v>0</v>
      </c>
      <c r="I197" s="38" t="str">
        <f>'sg5'!Q197</f>
        <v xml:space="preserve">PLATAFORMA VIRGEN DE COCHARCAS </v>
      </c>
      <c r="J197" s="38" t="str">
        <f>'sg5'!R197</f>
        <v>RECLAMO</v>
      </c>
      <c r="K197" s="38" t="str">
        <f>'sg5'!S197</f>
        <v>RECLAMO POR LA VULNERABILIDAD DE LOS DERECHOS DE MI SEÑOR PADRE ZENON GOMEZ CUELLAR SEPULTADO EN LA PLATAFORMA VIRGEN DE COCHARCAS</v>
      </c>
      <c r="L197" s="38" t="str">
        <f>'sg5'!T197</f>
        <v>QUE A LA FECHA Y DESDE MÁS DE UN MES QUE VENGO VISITANDO LA TUMBA DE MI SEÑOR PADRE ZENON GOMEZ CUELLAR EN LA PLATAFORMA VIRGEN DE COCHARCAS VENGO OBSERVANDO QUE SE ENCUENTRA LLENO DE AGUA DESDE EL INGRESO HASTA DONDE ESTA SU TUMBA POR LO QUE CON EL DOLOR QUE ME EMBARGA ME SIENTO ENOJADA CON LA ADMINISTRACIÓN DEL CEMENTERIO ESPERANZA ETERNA CORONA DEL FRAILE PORQUE NO HACEN NADA POR SOLUCIONAR EL PROBLEMA DE LA INUNDACIÓN DE AGUA Y QUE NO TENGAN RESPETO POR QUE MI PAPÁ  SE ENCUENTRA REMOJADO MOTIVO POR EL CUAL  SOLICITO EN EL TERMINO DE LA DISTANCIA SE MEJORE LAS CONDICIONES Y/O SE PROCEDA AL CAMBIO EN OTRA PLATAFORMA.
DE NO ATENDER MI QUEJA ME VERÉ OBLIGADA A RECURRIR A LAS INSTANCIAS JUDICIALES Y POR ENDE A LA PRENSA LOCAL REGIONAL Y NACIONAL A FIN DE ATIENDA MI RECLAMO PARA QUE SE MEJORE LA PERMANENCIA DE MI SEÑOR PADRE ZENON GOMEZ CUELLAR</v>
      </c>
      <c r="M197" s="11">
        <f>'sg5'!AF197</f>
        <v>45338</v>
      </c>
      <c r="N197" s="61" t="str">
        <f>'sg5'!AH197</f>
        <v xml:space="preserve">Una vez analizado su requerimiento y realizando las investigaciones pertinentes, le informamos que lamentamos el servicio prestado, le ofrecemos nuestras más sinceras disculpas se está procediendo a tomar las medidas correctivas.
Es menester informarle que, como campo santo ecológico, nos encontramos expuestos a las condiciones climáticas adversas de las estaciones del año. Es así que nos encontramos expuestos a la acumulación de agua en plataformas a razón de las torrenciales lluvias de la zona.
Sin embargo, se tienen drenes de desfogue que buscan menguar las consecuencias del clima.
</v>
      </c>
      <c r="O197" s="9">
        <f t="shared" si="3"/>
        <v>19.299155092594447</v>
      </c>
    </row>
    <row r="198" spans="1:15" x14ac:dyDescent="0.25">
      <c r="A198" s="38" t="str">
        <f>'sg5'!A198</f>
        <v>PERU</v>
      </c>
      <c r="B198" s="38" t="str">
        <f>'sg5'!B198</f>
        <v>SEDE SAN ANTONIO</v>
      </c>
      <c r="C198" s="39" t="str">
        <f>'sg5'!C198</f>
        <v>01-0000197</v>
      </c>
      <c r="D198" s="25">
        <f>'sg5'!D198</f>
        <v>45319.556967592594</v>
      </c>
      <c r="E198" s="39" t="str">
        <f>'sg5'!F198</f>
        <v>19844812</v>
      </c>
      <c r="F198" s="38" t="str">
        <f>'sg5'!M198</f>
        <v>PRODUCTO</v>
      </c>
      <c r="G198" s="38" t="str">
        <f>'sg5'!O198</f>
        <v>RESOLUCIÓN O MODIFICACIÓN DE CONTRATO</v>
      </c>
      <c r="H198" s="26">
        <f>'sg5'!P198</f>
        <v>0</v>
      </c>
      <c r="I198" s="38" t="str">
        <f>'sg5'!Q198</f>
        <v>SE REALIZO UN CONTRATO DE NICHO EN EL ÁREA DEL EDÉN, QUE EN EL MOMENTO SE OFRECIO UN AREA CERRADA, CON UN COSTO MAYOR AL QUE SE ENCUENTRA AL COSTADO. ACTUALMENTE DESAPARECIERON LA CERCA DE SEPARACIÓN Y SE VOLVIO UN LUGAR COMÚN AL DEL COSTADO QUE TIENE UN MONTO MENOR.   SOLICITAMOS QUE SE VUELVA A PONER LA CERCA O EN CASO CONTRARIO SE REALIZE LA DEVOLUCION DE DINERO DEL MONTO DIFERENCIAL DE LOS NICHOS, EL CUAL EN SU MOMENTO SE HIZO UN PAGO MAYOR POR LA ZONA Y ESPACIO. CASO CONTRARIO CORREREMOS LEGALMENTE AL SER UNA ESTAFA.</v>
      </c>
      <c r="J198" s="38" t="str">
        <f>'sg5'!R198</f>
        <v>RECLAMO</v>
      </c>
      <c r="K198" s="38" t="str">
        <f>'sg5'!S198</f>
        <v>SE REALIZO UN CONTRATO DE NICHO EN EL ÁREA DEL EDÉN, QUE EN EL MOMENTO SE OFRECIO UN AREA CERRADA, CON UN COSTO MAYOR AL QUE SE ENCUENTRA AL COSTADO. ACTUALMENTE DESAPARECIERON LA CERCA DE SEPARACIÓN Y SE VOLVIO UN LUGAR COMÚN AL DEL COSTADO QUE TIENE UN MONTO MENOR.   SOLICITAMOS QUE SE VUELVA A PONER LA CERCA O EN CASO CONTRARIO SE REALIZE LA DEVOLUCION DE DINERO DEL MONTO DIFERENCIAL DE LOS NICHOS, EL CUAL EN SU MOMENTO SE HIZO UN PAGO MAYOR POR LA ZONA Y ESPACIO. CASO CONTRARIO CORREREMOS LEGALMENTE AL SER UNA ESTAFA.</v>
      </c>
      <c r="L198" s="38" t="str">
        <f>'sg5'!T198</f>
        <v>SOLICITAMOS SE VUELVA A COLOCAR LA CERCA DE SEPARACION DE AREAS O CASO CONTRARIO LA DEVOLUCION DE DINERO POR LA DIFERENCIA DE NICHOS.</v>
      </c>
      <c r="M198" s="11">
        <f>'sg5'!AF198</f>
        <v>45338</v>
      </c>
      <c r="N198" s="61" t="str">
        <f>'sg5'!AH198</f>
        <v xml:space="preserve">Es menester informarle que, el cerco al que hace mención se está reinstalando ya que se retiró como parte de nuestros trabajos de mantenimiento y habilitación de plataforma.
Se procurará terminar la instalación de dicho cerco con la brevedad posible.
</v>
      </c>
      <c r="O198" s="9">
        <f t="shared" si="3"/>
        <v>18.443032407405553</v>
      </c>
    </row>
    <row r="199" spans="1:15" x14ac:dyDescent="0.25">
      <c r="A199" s="38" t="str">
        <f>'sg5'!A199</f>
        <v>PERU</v>
      </c>
      <c r="B199" s="38" t="str">
        <f>'sg5'!B199</f>
        <v>SEDE CHICLAYO</v>
      </c>
      <c r="C199" s="39" t="str">
        <f>'sg5'!C199</f>
        <v>01-0000198</v>
      </c>
      <c r="D199" s="25">
        <f>'sg5'!D199</f>
        <v>45320.734629629631</v>
      </c>
      <c r="E199" s="39" t="str">
        <f>'sg5'!F199</f>
        <v>17534424</v>
      </c>
      <c r="F199" s="38" t="str">
        <f>'sg5'!M199</f>
        <v>SERVICIO</v>
      </c>
      <c r="G199" s="38" t="str">
        <f>'sg5'!O199</f>
        <v>DISCONFORMIDAD CON ATENCIÓN DEL PERSONAL</v>
      </c>
      <c r="H199" s="26">
        <f>'sg5'!P199</f>
        <v>0</v>
      </c>
      <c r="I199" s="38" t="str">
        <f>'sg5'!Q199</f>
        <v>ME VENGO COMUNICADO DESDE HACE MÁS DE UNA SEMANA CON TODOS LOS NÚMEROS QUE ENCUENTRO SIN SER ATENDIDA. LA ÚLTIMA VEZ ME ATENDIÓ MARINA, AHORA YA NO LABORA Y QUIEN TIENE EL NÚMERO DEL CELULAR ESTÁ DE VACACIONES "CAROL" Y QUE A SU RETORNO INFORMARÍA. HE MANIFESTADO QUE LA ATENCIÓN NO PUEDE NI DEBE DETENERSE PORQUE EL TRABAJADOR CON JUSTA RAZÓN HACE USO DE UN DERECHO. SE ME INDICA QUE YA SE CURSÓ, PREGUNTO A QUIÉN, CONTACTO, RESPUESTA Y NADA. HE PEDIDO QUE LOS ÁRBOLES DE AMBOS LADOS DEL MAUSOLEO DE LA FAMILIA MESTA DELGADO SE PODAN, ENCONTRÉ CUADRADO DE BRONCE EN EL SUELO DESDE EL 20 DE ENERO, LE INFORMÉ Y ENTREGUÉ AL SEÑOR DE PORTERÍA TAMBIÉN PRECISÉ QUE NO TENÍA PERNO SINO QUE ESTABA PEGADO E INCLUSO ESTABA FRESCO Y QUIZÁ DE CALLÓ. TAMPOCO COMPRENDO EL DESCUIDO DE LA LIMPIEZA HAY MUCHA ARAÑITA. COMO FAMILIA LIMPIAMOS, PERO SE VERIFICA QUE ESTE RUBRO QUE FUE FORTALEZA SE CONVIRTIÓ EN DEBILIDAD. A ESPERA DE SER ATENDIDA LO ANTES POSIBLE Y CUANDO VAYA A VISITAR A MAMÁ ENCUENTRE LAS COSAS MEJORADAS. ADEMÁS LA ATENCIÓN DEBE SER PROACTIVA PARA NO ACUDIR POR ESTE MEDIO, LOS CLIENTES MERECEMOS RESPETO EN LA COMUNICACIÓN.</v>
      </c>
      <c r="J199" s="38" t="str">
        <f>'sg5'!R199</f>
        <v>RECLAMO</v>
      </c>
      <c r="K199" s="38" t="str">
        <f>'sg5'!S199</f>
        <v>NO SE RESPONDE A RECLAMOS, ROMPIENDO LA COMUNICACIÓN ASERTIVA QUE DEBE EXISTIR EN TODO ESTAMENTO</v>
      </c>
      <c r="L199" s="38" t="str">
        <f>'sg5'!T199</f>
        <v>QUE EL PERSONAL QUE SE QUEDE TRABAJANDO PUEDA ATENDER A LOS CLIENTES EN EL MENOR PLAZO POSIBLE Y QUE SE INFORME EL NIVEL DE ATENCIÓN SEGÚN LO QUE SE PIDE. (PODAR Y COLOCAR EL CUADRADITO DE BRONCE; ADEMÁS MEJORAR LA LIMPIEZA)</v>
      </c>
      <c r="M199" s="11">
        <f>'sg5'!AF199</f>
        <v>45338.03</v>
      </c>
      <c r="N199" s="61" t="str">
        <f>'sg5'!AH199</f>
        <v>Es menester informarle que, como campo santo ecológico convivimos con la naturaleza y esto incluye los seres vivos, sin embargo, nosotros realizamos limpieza diaria y  fumigación programada. Respecto al podado se está programando que durante esta semana se realice dicho podado y reinstalación de botón de bronce.</v>
      </c>
      <c r="O199" s="9">
        <f t="shared" si="3"/>
        <v>17.295370370367891</v>
      </c>
    </row>
    <row r="200" spans="1:15" x14ac:dyDescent="0.25">
      <c r="A200" s="38" t="str">
        <f>'sg5'!A200</f>
        <v>PERU</v>
      </c>
      <c r="B200" s="38" t="str">
        <f>'sg5'!B200</f>
        <v>SEDE SAN ANTONIO</v>
      </c>
      <c r="C200" s="39" t="str">
        <f>'sg5'!C200</f>
        <v>01-0000199</v>
      </c>
      <c r="D200" s="25">
        <f>'sg5'!D200</f>
        <v>45321.562199074076</v>
      </c>
      <c r="E200" s="39" t="str">
        <f>'sg5'!F200</f>
        <v>19860722</v>
      </c>
      <c r="F200" s="38" t="str">
        <f>'sg5'!M200</f>
        <v>PRODUCTO</v>
      </c>
      <c r="G200" s="38" t="str">
        <f>'sg5'!O200</f>
        <v>OTROS</v>
      </c>
      <c r="H200" s="26">
        <f>'sg5'!P200</f>
        <v>0</v>
      </c>
      <c r="I200" s="38" t="str">
        <f>'sg5'!Q200</f>
        <v>NO ESTOY DE ACUERDO CON EL RETIRO DE LAS PLANTAS QUE DELIMITAN LA PLATAFORMA EDEN 1. SOLICITAMOS EL RETIRO DEL CERCO DE METAL QUE PUSIERON Y QUE REPONGAN LAS PLANTAS COMO ESTABAN ANTERIORMENTE, PARA MAYOR SATISFACCION. ESPERO SU RESPUESTA URGENTE, CASO CONTRARIO SE HARA LA DENUNCIA RESPECTIVA A INDCOPI.</v>
      </c>
      <c r="J200" s="38" t="str">
        <f>'sg5'!R200</f>
        <v>RECLAMO</v>
      </c>
      <c r="K200" s="38" t="str">
        <f>'sg5'!S200</f>
        <v xml:space="preserve">NO ESTOY DE ACUERDO CON EL RETIRO DE LAS PLANTAS QUE DELIMITAN LA PLATAFORMA EDEN 1. </v>
      </c>
      <c r="L200" s="38" t="str">
        <f>'sg5'!T200</f>
        <v>SOLICITAMOS EL RETIRO DEL CERCO DE METAL QUE PUSIERON Y QUE REPONGAN LAS PLANTAS COMO ESTABAN ANTERIORMENTE, PARA MAYOR SATISFACCION. ESPERO SU RESPUESTA URGENTE, CASO CONTRARIO SE HARA LA DENUNCIA RESPECTIVA A INDCOPI.</v>
      </c>
      <c r="M200" s="11">
        <f>'sg5'!AF200</f>
        <v>45337.630555555559</v>
      </c>
      <c r="N200" s="61" t="str">
        <f>'sg5'!AH200</f>
        <v>Una vez analizado su requerimiento y realizando las investigaciones pertinentes, le informamos que lamentamos el servicio prestado, le ofrecemos nuestras más sinceras disculpas se está procediendo a tomar las medidas correctivas. Es menester informarle que como camposanto privado es competencia nuestra la arquitectura paisajística, es así que el uso de uso de cerco vivo o cerco metálico es de competencia nuestra. Es así que nuestro deber para con usted es mantener la división de plataformas , el método y materiales a usar son de competencia nuestra</v>
      </c>
      <c r="O200" s="9">
        <f t="shared" si="3"/>
        <v>16.068356481482624</v>
      </c>
    </row>
    <row r="201" spans="1:15" x14ac:dyDescent="0.25">
      <c r="A201" s="38" t="str">
        <f>'sg5'!A201</f>
        <v>PERU</v>
      </c>
      <c r="B201" s="38" t="str">
        <f>'sg5'!B201</f>
        <v>SEDE CORONA DEL FRAILE</v>
      </c>
      <c r="C201" s="39" t="str">
        <f>'sg5'!C201</f>
        <v>01-0000200</v>
      </c>
      <c r="D201" s="25">
        <f>'sg5'!D201</f>
        <v>45323.602442129632</v>
      </c>
      <c r="E201" s="39" t="str">
        <f>'sg5'!F201</f>
        <v>42430021</v>
      </c>
      <c r="F201" s="38" t="str">
        <f>'sg5'!M201</f>
        <v>SERVICIO</v>
      </c>
      <c r="G201" s="38" t="str">
        <f>'sg5'!O201</f>
        <v>DISCONFORMIDAD CON ATENCIÓN DEL PERSONAL</v>
      </c>
      <c r="H201" s="26">
        <f>'sg5'!P201</f>
        <v>0</v>
      </c>
      <c r="I201" s="38" t="str">
        <f>'sg5'!Q201</f>
        <v>EL PERSONAL DEL CAMPO SANTO N CUMPLE CON EL COMPROMISO OTORGADO YA QUE INICIALMENTE NOS OFRECIERON EL HORARIO DEL SERVICIO FÚNEBRE A LAS 11 AM, CON LA INTENCIÓN DE PODER REALIZA EL PAGO DEL SERVICIO. AL ACUDIR A LA OFICINA NO INDICAN QUE NO TIENE SERVICIO PARA ESE HORARIO, QUE SOLO NOS PUEDEN ATENDER PARA EL SERVICIO DE LAS 3 PM,
ESO COMPROMETE NUESTRO PRESUPUESTO Y LA PRESENCIA DE FAMILIARES QUE HAN VIAJAD DESDE ZONAS LEJANAS DEL PAÍS PARA PARTICIPAR DEL SERVICIO FÚNEBRE, ASIMISMO DADA LA DISTANCIA Y LAS CONDICIÓN CLIMÁTICA DEL LUGAR PONE EN RIESGO A FAMILIARES EN CONDICIÓN DE ADULTO MAYOR .
SE NOTA LA FALTA DE COORDINACIÓN INTERNA YA QUE LA ADMINISTRADORA LA SRTA. GUADALUPE CHANCA DESLINDA RESPONSABILIDAD A LO ACONTECIDO POR LA SEÑORITA KATHERINE QUISPE, QUIEN EN SU CONDICIÓN DE VENDEDORA ASEGURO EL SERVICIO PARA LAS 11 AM.
EN ESTE PUNTO SE APRECIA QUE A NIVEL DE SU EMPRESA NO TIENEN UNA VOZ A NIVEL INSTITUCIONAL, YA QUE LA VENDEDORA OFRECE UN SERVICIO QUE EN LA PARTE OPERATIVA NO SE HA DE CUMPLIR.
SOLICITO DE MANERA URGENTE QUE SE SOLUCIONE ESTE INCONVENIENTE EL DIA DE HOY YA QUE EL SERVICIO FUNEBRE TIENE QUE RELIZARCA ANTES DEL MEDIO DIA DEL VIERNES 02 DE FEBRERO.
ASIMISMO SOLICITO QUE SE TOMEN MEDIDAS CON EL PERSONA TANTO DE VENTAS Y ADMINSTRACION QUE EN CONJUNT NO PUDIERON DAR SOLUCION A ESTE TEMA.</v>
      </c>
      <c r="J201" s="38" t="str">
        <f>'sg5'!R201</f>
        <v>RECLAMO</v>
      </c>
      <c r="K201" s="38" t="str">
        <f>'sg5'!S201</f>
        <v>EL PERSONAL DEL CAMPO SANTO N CUMPLE CON EL COMPROMISO OTORGADO YA QUE INICIALMENTE NOS OFRECIERON EL HORARIO DEL SERVICIO FÚNEBRE A LAS 11 AM, CON LA INTENCIÓN DE PODER REALIZA EL PAGO DEL SERVICIO. AL ACUDIR A LA OFICINA NO INDICAN QUE NO TIENE SERVICIO PARA ESE HORARIO, QUE SOLO NOS PUEDEN ATENDER PARA EL SERVICIO DE LAS 3 PM,
ESO COMPROMETE NUESTRO PRESUPUESTO Y LA PRESENCIA DE FAMILIARES QUE HAN VIAJAD DESDE ZONAS LEJANAS DEL PAÍS PARA PARTICIPAR DEL SERVICIO FÚNEBRE, ASIMISMO DADA LA DISTANCIA Y LAS CONDICIÓN CLIMÁTICA DEL LUGAR PONE EN RIESGO A FAMILIARES EN CONDICIÓN DE ADULTO MAYOR .
SE NOTA LA FALTA DE COORDINACIÓN INTERNA YA QUE LA ADMINISTRADORA LA SRTA. GUADALUPE CHANCA DESLINDA RESPONSABILIDAD A LO ACONTECIDO POR LA SEÑORITA KATHERINE QUISPE, QUIEN EN SU CONDICIÓN DE VENDEDORA ASEGURO EL SERVICIO PARA LAS 11 AM.
EN ESTE PUNTO SE APRECIA QUE A NIVEL DE SU EMPRESA NO TIENEN UNA VOZ A NIVEL INSTITUCIONAL, YA QUE LA VENDEDORA OFRECE UN SERVICIO QUE EN LA PARTE OPERATIVA NO SE HA DE CUMPLIR.
SOLICITO DE MANERA URGENTE QUE SE SOLUCIONE ESTE INCONVENIENTE EL DIA DE HOY YA QUE EL SERVICIO FUNEBRE TIENE QUE RELIZARCA ANTES DEL MEDIO DIA DEL VIERNES 02 DE FEBRERO.
ASIMISMO SOLICITO QUE SE TOMEN MEDIDAS CON EL PERSONA TANTO DE VENTAS Y ADMINSTRACION QUE EN CONJUNT NO PUDIERON DAR SOLUCION A ESTE TEMA.</v>
      </c>
      <c r="L201" s="38" t="str">
        <f>'sg5'!T201</f>
        <v>SOLICITO DE MANERA URGENTE QUE SE SOLUCIONE ESTE INCONVENIENTE EL DIA DE HOY YA QUE EL SERVICIO FUNEBRE TIENE QUE RELIZARCA ANTES DEL MEDIO DIA DEL VIERNES 02 DE FEBRERO.
ASIMISMO SOLICITO QUE SE TOMEN MEDIDAS CON EL PERSONA TANTO DE VENTAS Y ADMINISTRACIÓN QUE EN CONJUNTO NO PUDIERON DAR SOLUCIÓN A ESTE TEMA.</v>
      </c>
      <c r="M201" s="11">
        <f>'sg5'!AF201</f>
        <v>45344.659722222219</v>
      </c>
      <c r="N201" s="61" t="str">
        <f>'sg5'!AH201</f>
        <v>Una vez analizado su requerimiento y realizando las investigaciones pertinentes, le informamos que lamentamos el servicio prestado, le ofrecemos nuestras más sinceras disculpas se está procediendo a tomar las medidas correctivas. Se procederá a reforzar la capacitación del personal a fin de no volver a presentar estos inconvenientes. Sin embargo, recuerde que toda información respecto al uso debe ser vista en la oficina de atención al cliente.</v>
      </c>
      <c r="O201" s="9">
        <f t="shared" si="3"/>
        <v>21.057280092587462</v>
      </c>
    </row>
    <row r="202" spans="1:15" x14ac:dyDescent="0.25">
      <c r="A202" s="38" t="str">
        <f>'sg5'!A202</f>
        <v>PERU</v>
      </c>
      <c r="B202" s="38" t="str">
        <f>'sg5'!B202</f>
        <v>SEDE SAN ANTONIO</v>
      </c>
      <c r="C202" s="39" t="str">
        <f>'sg5'!C202</f>
        <v>01-0000201</v>
      </c>
      <c r="D202" s="25">
        <f>'sg5'!D202</f>
        <v>45328.553229166668</v>
      </c>
      <c r="E202" s="39" t="str">
        <f>'sg5'!F202</f>
        <v>43769101</v>
      </c>
      <c r="F202" s="38" t="str">
        <f>'sg5'!M202</f>
        <v>SERVICIO</v>
      </c>
      <c r="G202" s="38" t="str">
        <f>'sg5'!O202</f>
        <v>GESTIÓN DE COBRANZAS</v>
      </c>
      <c r="H202" s="26">
        <f>'sg5'!P202</f>
        <v>225</v>
      </c>
      <c r="I202" s="38" t="str">
        <f>'sg5'!Q202</f>
        <v>MI PERSONA SEPARÓ UN ESPACIO PARA CUATRO PERSONAS EN EL CEMENTERIO ESPERANZA ETERNA DE HUANCAYO</v>
      </c>
      <c r="J202" s="38" t="str">
        <f>'sg5'!R202</f>
        <v>QUEJA</v>
      </c>
      <c r="K202" s="38" t="str">
        <f>'sg5'!S202</f>
        <v xml:space="preserve">MI PERSONA ES CLIENTE DE LA CIUDAD DE HUANCAYO , MIS CUOTA DE FOMA ERAN 4 (FEBRERO, MARZO, ABRIL Y MAYO DEL 2023) EL JOVEN ANDRÉS MENDOZA QUE TIENE EL NÚMERO DE CELULAR 994374187, MEDIANTE WHATSAPP, SE ENCARGÓ DE DARME MES A MES UN CÓDIGO CIP PARA PAGAR; PAGUE NORMAL DE FEBRERO, MARZO Y ABRIL, CUANDO FUI A PAGAR MI ULTIMA CUOTA ME DICE LA SEÑORITA QUE ATIENDE EN EL CEMENTERIO QUE LA CUOTA DE ABRIL PAGUÉ A OTRA CUENTA Y NO LA MÍA, PERO YO LE DIJE QUE YO PAGUÉ AL CÓDIGO CIP QUE ME DIO EL JOVEN EL CUAL ES 155778625, ESTE CÓDIGO PERTENECE A ECHAVIGURIN TORRES YUDITH . M.  Y NO LA MIA, .
</v>
      </c>
      <c r="L202" s="38" t="str">
        <f>'sg5'!T202</f>
        <v>SIENDO UN ERROR DEL ENCARGADO DE LA EMPRESA SOLICITO DE UNA SOLUCIÓN INMEDIATA A MI PEDIDO, QUE PUEDE SER LA DEVOLUCIÓN DEL MONTO PARA PAGAR MI CUOTA DE ABRIL O DE LO CONTRARIO REALIZAR LA TRANSFERENCIA DE LA CUENTA DE LA SEÑORA A MI CUENTA U OTRA SOLUCIÓN QUE LA EMPRESA VEA CONVENIENTE.
ESPERANDO UNA RESPUESTA FAVORABLE  POR SER MI DERECHO, ME DESPIDO</v>
      </c>
      <c r="M202" s="11">
        <f>'sg5'!AF202</f>
        <v>45349.681250000001</v>
      </c>
      <c r="N202" s="61" t="str">
        <f>'sg5'!AH202</f>
        <v>informando que: Una vez analizado su requerimiento y realizando las investigaciones pertinentes, le informamos que lamentamos el servicio prestado, le ofrecemos nuestras más sinceras disculpas se está procediendo a tomar las medidas correctivas. Se procedió a registrar el pago pendiente, puede acercarse a oficina y pedir su comprobante de requerirlo. Se informando que: Una vez analizado su requerimiento y realizando las investigaciones pertinentes, le informamos que lamentamos el servicio prestado, le ofrecemos nuestras más sinceras disculpas se está procediendo a tomar las medidas correctivas. Se procedió a registrar el pago pendiente, puede acercarse a oficina y pedir su comprobante de requerirlo. Se informando que: Una vez analizado su requerimiento y realizando las investigaciones pertinentes, le informamos que lamentamos el servicio prestado, le ofrecemos nuestras más sinceras disculpas se está procediendo a tomar las medidas correctivas. Se procedió a registrar el pago pendiente, puede acercarse a oficina y pedir su comprobante de requerirlo. Se</v>
      </c>
      <c r="O202" s="9">
        <f t="shared" si="3"/>
        <v>21.128020833333721</v>
      </c>
    </row>
    <row r="203" spans="1:15" x14ac:dyDescent="0.25">
      <c r="A203" s="38" t="str">
        <f>'sg5'!A203</f>
        <v>PERU</v>
      </c>
      <c r="B203" s="38" t="str">
        <f>'sg5'!B203</f>
        <v>SEDE CHICLAYO</v>
      </c>
      <c r="C203" s="39" t="str">
        <f>'sg5'!C203</f>
        <v>01-0000202</v>
      </c>
      <c r="D203" s="25">
        <f>'sg5'!D203</f>
        <v>45330.409039351849</v>
      </c>
      <c r="E203" s="39" t="str">
        <f>'sg5'!F203</f>
        <v>16806086</v>
      </c>
      <c r="F203" s="38" t="str">
        <f>'sg5'!M203</f>
        <v>SERVICIO</v>
      </c>
      <c r="G203" s="38" t="str">
        <f>'sg5'!O203</f>
        <v>RESOLUCIÓN O MODIFICACIÓN DE CONTRATO</v>
      </c>
      <c r="H203" s="26">
        <f>'sg5'!P203</f>
        <v>0</v>
      </c>
      <c r="I203" s="38" t="str">
        <f>'sg5'!Q203</f>
        <v xml:space="preserve">NO SE ME HA INFORMADO ACERCA DE LA RESOLUCION DEL CONTRATO Y DE MIS PAGOS </v>
      </c>
      <c r="J203" s="38" t="str">
        <f>'sg5'!R203</f>
        <v>RECLAMO</v>
      </c>
      <c r="K203" s="38" t="str">
        <f>'sg5'!S203</f>
        <v xml:space="preserve">HE INTENTADO CANCELAR PERO NO ME ACEPTABAN EL PAGO NI EN AGENTES (EL DATO INGRESADO NO ES CORRECTO O NO TENEMOS DEUDA REGISTRADA)  POR LO CUAL ME ACERCO A OFICINA Y ME INFORMAN QUE SALE ASI PORQUE NO HAY SISTEMA POR LO QUE ME VOY NUEVAMENTE AL AGENTE.  COMO EN OFICINA ME INDICARON QUE ERA POR SISTEMA  INTENTE  COMUNICARME CON LA EMPRESA Y NO RECIBI RESPUES DESPUES DE TANTO LOGRE COMUNICARME CON ESTHEPANY 994374187  QUE ES UNA VENDEDORA Y ME INDICA QUE NO HAY DATOS SOBRE MI EN EL CONTRATO. POR ESO DESEO UNA EXPLICACION ACERCA DE PORQUE NO ME NOTIFICARON QUE SE RESOLVERIA EL CONTRATO Y NO TENGO NINGUNA LLAMADA POR PARTE DEL CAMPOSANTO E INDICAR QUE CUANDO REALIZAMOS EL CONTRATO VINIERON A MI CASA Y ME LLAMABAN POR TELEFONO MOTIVO POR EL CUAL ME SORPRENDE QUE LA EMPRESA NO ME HAYA COMUNICADO NADA YA QUE PARA EL FIN DE HACER EL CONTRATO SI SE ACERCARON PARA YO PODER FIRMAR YA QUE ES MI DERECHO ESTAR INFORMADA SOBRE MI CONTRATO  </v>
      </c>
      <c r="L203" s="38" t="str">
        <f>'sg5'!T203</f>
        <v>DESEO QUE ME MUESTREN LAS EVIDENCIAS DE LAS NOTIFICACIONES Y LAS COMUNICACIONES HACIA MI PERSONA PARA ANTES DE LA RESOLUCION DEL CONTRATO, TAMBIEN SOLICITO SE ME PERMITA REALIZAR LA CANCELACION CORRESPONDIENTE Y EVITAR LOS GATOS MORATORIOS</v>
      </c>
      <c r="M203" s="11">
        <f>'sg5'!AF203</f>
        <v>45349.695138888892</v>
      </c>
      <c r="N203" s="61" t="str">
        <f>'sg5'!AH203</f>
        <v>Una vez analizado su requerimiento y realizando las investigaciones pertinentes, le informamos que lamentamos el servicio prestado, le ofrecemos nuestras más sinceras disculpas se está procediendo a tomar las medidas correctivas. • Se reactivó el contrato . • Se ofrece la opción de cancelar 3 cuotas sin mora ( nov, dic ene 24) • Se reprogramara las cuotas de febrero y marzo. Retomado sus pagos en abril. • De continuar en deuda pese a las opciones presentadas, se notificara de una nueva resolución.</v>
      </c>
      <c r="O203" s="9">
        <f t="shared" si="3"/>
        <v>19.286099537042901</v>
      </c>
    </row>
    <row r="204" spans="1:15" x14ac:dyDescent="0.25">
      <c r="A204" s="38" t="str">
        <f>'sg5'!A204</f>
        <v>PERU</v>
      </c>
      <c r="B204" s="38" t="str">
        <f>'sg5'!B204</f>
        <v>SEDE SAN ANTONIO</v>
      </c>
      <c r="C204" s="39" t="str">
        <f>'sg5'!C204</f>
        <v>01-0000203</v>
      </c>
      <c r="D204" s="25">
        <f>'sg5'!D204</f>
        <v>45332.629976851851</v>
      </c>
      <c r="E204" s="39" t="str">
        <f>'sg5'!F204</f>
        <v>19920726</v>
      </c>
      <c r="F204" s="38" t="str">
        <f>'sg5'!M204</f>
        <v>SERVICIO</v>
      </c>
      <c r="G204" s="38" t="str">
        <f>'sg5'!O204</f>
        <v>OTROS</v>
      </c>
      <c r="H204" s="26">
        <f>'sg5'!P204</f>
        <v>0</v>
      </c>
      <c r="I204" s="38" t="str">
        <f>'sg5'!Q204</f>
        <v>MALA  POSICION DE LA LAPIDA, A PESAR QUE SE LE HIZO PRESENTE A LAS PERSONAS ENCARGADAS DEL ENTIERRO</v>
      </c>
      <c r="J204" s="38" t="str">
        <f>'sg5'!R204</f>
        <v>RECLAMO</v>
      </c>
      <c r="K204" s="38" t="str">
        <f>'sg5'!S204</f>
        <v>MALA  POSICION DE LA LAPIDA, A PESAR QUE SE LE HIZO PRESENTE A LAS PERSONAS ENCARGADAS DEL ENTIERRO</v>
      </c>
      <c r="L204" s="38" t="str">
        <f>'sg5'!T204</f>
        <v>MALA  POSICION DE LA LAPIDA, A PESAR QUE SE LE HIZO PRESENTE A LAS PERSONAS ENCARGADAS DEL ENTIERRO</v>
      </c>
      <c r="M204" s="11">
        <f>'sg5'!AF204</f>
        <v>45350.541666666664</v>
      </c>
      <c r="N204" s="61" t="str">
        <f>'sg5'!AH204</f>
        <v>Una vez analizado su requerimiento y realizando las investigaciones pertinentes, le informamos que lamentamos el servicio prestado, le ofrecemos nuestras más sinceras disculpas se está procediendo a tomar las medidas correctivas. Es menester informarle que a razón de la uniformidad de la ubicación de lapidas, a partir de los segundos uso se está corrigiendo la ubicación de la lápida.</v>
      </c>
      <c r="O204" s="9">
        <f t="shared" si="3"/>
        <v>17.911689814813144</v>
      </c>
    </row>
    <row r="205" spans="1:15" x14ac:dyDescent="0.25">
      <c r="A205" s="38" t="str">
        <f>'sg5'!A205</f>
        <v>PERU</v>
      </c>
      <c r="B205" s="38" t="str">
        <f>'sg5'!B205</f>
        <v>SEDE SAN ANTONIO</v>
      </c>
      <c r="C205" s="39" t="str">
        <f>'sg5'!C205</f>
        <v>01-0000204</v>
      </c>
      <c r="D205" s="25">
        <f>'sg5'!D205</f>
        <v>45333.7028587963</v>
      </c>
      <c r="E205" s="39" t="str">
        <f>'sg5'!F205</f>
        <v>04070073</v>
      </c>
      <c r="F205" s="38" t="str">
        <f>'sg5'!M205</f>
        <v>SERVICIO</v>
      </c>
      <c r="G205" s="38" t="str">
        <f>'sg5'!O205</f>
        <v>DISCONFORMIDAD CON ATENCIÓN DEL PERSONAL</v>
      </c>
      <c r="H205" s="26">
        <f>'sg5'!P205</f>
        <v>0</v>
      </c>
      <c r="I205" s="38" t="str">
        <f>'sg5'!Q205</f>
        <v xml:space="preserve">EL MAUSOLEO SE ESTA FILTRANDO EL AGUA DEBIDO A UNA CONSTRUCCIÓN ALEDAÑA PERJUDICANDO LOS NICHOS QUE SE TIENE EN LA PLATAFORMA GLORIA DE LOS ÁNGELES Y EL MAL SERVICIO OCASIONA DETERIORO EN EL MENCIONADO MAUSOLEO. </v>
      </c>
      <c r="J205" s="38" t="str">
        <f>'sg5'!R205</f>
        <v>RECLAMO</v>
      </c>
      <c r="K205" s="38" t="str">
        <f>'sg5'!S205</f>
        <v xml:space="preserve">EL MAUSOLEO SE ESTA FILTRANDO EL AGUA DEBIDO A UNA CONSTRUCCIÓN ALEDAÑA PERJUDICANDO LOS NICHOS QUE SE TIENE EN LA PLATAFORMA GLORIA DE LOS ÁNGELES Y EL MAL SERVICIO OCASIONA DETERIORO EN EL MENCIONADO MAUSOLEO. </v>
      </c>
      <c r="L205" s="38" t="str">
        <f>'sg5'!T205</f>
        <v>QUE SE REALICE EL MANTENIMIENTO URGENTE DE LO CONTRARIO LA EMPRESA DEBERÁ ASUMIR LOS PERJUICIOS OCASIONADOS POR SER REITERATIVOS LOS RECLAMOS SIN TENER RESPUESTA POR PARTE DE LA EMPRESA.</v>
      </c>
      <c r="M205" s="11">
        <f>'sg5'!AF205</f>
        <v>45350.495138888888</v>
      </c>
      <c r="N205" s="61" t="str">
        <f>'sg5'!AH205</f>
        <v>Una vez analizado su requerimiento y realizando las investigaciones pertinentes, le informamos que lamentamos el servicio prestado, le ofrecemos nuestras más sinceras disculpas se está procediendo a tomar las medidas correctivas. Sin embargo es menester informarle que no encontramos contrato alguno asociado a su número de DNI o nombre ingresado en el presente reclamo , le recomendamos volver a presentar su reclamo y adjuntar el número de contrato a fin de saber cuál es el espacio observado y así poder evaluar las condiciones.</v>
      </c>
      <c r="O205" s="9">
        <f t="shared" si="3"/>
        <v>16.792280092588044</v>
      </c>
    </row>
    <row r="206" spans="1:15" x14ac:dyDescent="0.25">
      <c r="A206" s="38" t="str">
        <f>'sg5'!A206</f>
        <v>PERU</v>
      </c>
      <c r="B206" s="38" t="str">
        <f>'sg5'!B206</f>
        <v>SEDE CHICLAYO</v>
      </c>
      <c r="C206" s="39" t="str">
        <f>'sg5'!C206</f>
        <v>01-0000205</v>
      </c>
      <c r="D206" s="25">
        <f>'sg5'!D206</f>
        <v>45333.775347222225</v>
      </c>
      <c r="E206" s="39" t="str">
        <f>'sg5'!F206</f>
        <v>74657482</v>
      </c>
      <c r="F206" s="38" t="str">
        <f>'sg5'!M206</f>
        <v>SERVICIO</v>
      </c>
      <c r="G206" s="38" t="str">
        <f>'sg5'!O206</f>
        <v>DISCONFORMIDAD CON ATENCIÓN DEL PERSONAL</v>
      </c>
      <c r="H206" s="26">
        <f>'sg5'!P206</f>
        <v>0</v>
      </c>
      <c r="I206" s="38" t="str">
        <f>'sg5'!Q206</f>
        <v>SIENDO LAS 17:02 DEL DÍA 11 FEB 2024 MI MADRE MARÍA LUCINDA MEJIA GOICOCHEA Y EL SUSCRITO LLEGAMOS AL CAMPO SANTO UBICADO EN SEDE  CHICLAYO, ENCONTRANDO LAS PUERTAS CERRADAS PREGUNTAMOS AL SEGURIDAD SI PODÍAMOS INGRESAR, RESPONDIENDO DE UNA FORMA NO ADECUADA QUE NO ERA EL HORARIO DE VISITAS HABIENDO GENTE ADENTRO, LE PEDIMOS SU NOMBRE YA QUE NO TENÍA UN CARNET QUE LO PUDIERA IDENTIFICAR, EL CUAL SE NEGO A BRINDARNOS Y EN TODO MOMENTO CON UNA SONRISA CACHASIENTA , CAUSANDO UN MALESTAR A MI MADRE YA QUE ELLA QUIERA VER EL FÉRETRO DE MI FALLECIDO PADRE, LLEVÁNDONOS UN MALA SENSACIÓN DE MALESTAR DE PARTE DEL VIGILANTE A NO TENER UN TRATO CORDIAL EN LA ATENCIÓN AL PÚBLICO.</v>
      </c>
      <c r="J206" s="38" t="str">
        <f>'sg5'!R206</f>
        <v>QUEJA</v>
      </c>
      <c r="K206" s="38" t="str">
        <f>'sg5'!S206</f>
        <v>COLOCAR EL HORARIO DE VISITAS EN LA PUERTA COMO REFERENCIAS.</v>
      </c>
      <c r="L206" s="38" t="str">
        <f>'sg5'!T206</f>
        <v xml:space="preserve">CAPACITACIÓN AL LOS VIGILANTE ENCARGADOS DE LA SEGURIDAD, EN LA ATENCIÓN AL PÚBLICO, CONTRATAR A PERSONAS MÁS CAPACITADAS PARA LA VIGILANCIA </v>
      </c>
      <c r="M206" s="11">
        <f>'sg5'!AF206</f>
        <v>45350.495138888888</v>
      </c>
      <c r="N206" s="61" t="str">
        <f>'sg5'!AH206</f>
        <v>Una vez analizado su requerimiento y realizando las investigaciones pertinentes, le informamos que lamentamos el servicio prestado, le ofrecemos nuestras más sinceras disculpas se está procediendo a tomar las medidas correctivas. 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v>
      </c>
      <c r="O206" s="9">
        <f t="shared" si="3"/>
        <v>16.719791666662786</v>
      </c>
    </row>
    <row r="207" spans="1:15" x14ac:dyDescent="0.25">
      <c r="A207" s="38" t="str">
        <f>'sg5'!A207</f>
        <v>PERU</v>
      </c>
      <c r="B207" s="38" t="str">
        <f>'sg5'!B207</f>
        <v>SEDE LAMBAYEQUE</v>
      </c>
      <c r="C207" s="39" t="str">
        <f>'sg5'!C207</f>
        <v>01-0000206</v>
      </c>
      <c r="D207" s="25">
        <f>'sg5'!D207</f>
        <v>45333.996145833335</v>
      </c>
      <c r="E207" s="39" t="str">
        <f>'sg5'!F207</f>
        <v>16806086</v>
      </c>
      <c r="F207" s="38" t="str">
        <f>'sg5'!M207</f>
        <v>SERVICIO</v>
      </c>
      <c r="G207" s="38" t="str">
        <f>'sg5'!O207</f>
        <v>RESOLUCIÓN O MODIFICACIÓN DE CONTRATO</v>
      </c>
      <c r="H207" s="26">
        <f>'sg5'!P207</f>
        <v>0</v>
      </c>
      <c r="I207" s="38" t="str">
        <f>'sg5'!Q207</f>
        <v xml:space="preserve"> REITERO NO SE A  INFORMADO ACERCA DE LA RESOLUCION DE CONTRATO Y DE MIS PAGOS </v>
      </c>
      <c r="J207" s="38" t="str">
        <f>'sg5'!R207</f>
        <v>RECLAMO</v>
      </c>
      <c r="K207" s="38" t="str">
        <f>'sg5'!S207</f>
        <v xml:space="preserve"> EL DIA 08 DE FEBRERO 2024  REALIZE   SOLICITUD A LA EMPRESA  ESPERANZA ETERNA CHICLAYO  DE MANERA PERSONAL ME ATENDIO LA SEÑORITA CLAUDIA REYES  ADMINISTRADORA DE  SEDE CHICLAYO  LA CUAL  LE PRESENTE TODAS LAS  EVIDENCIAS  ME  NEGO TODO  DICIENDOME MOLESTA E IMCOMODA POR MI RECLAMO  NO PROCEDIA  LE PEDI LA EVIDENCIA DE  LA COBRANZA  A MI PERSONA  POR LA QUE  CONTESTO MOLESTA QUE NO LA TENIA QUE NO LE HABIAN ENVIANDO SE COMUNICO VIA CELULAR  CON UN SEÑOR DE COBRANZA  LA CUAL EL SEÑOR EXALTADO QME GRITABA DICIENDO QUE NO SE PODIA HACER NADA POR MI RECLAMO QUE ESTABA EN EQUIFAX  AL INSISTIR A LA ADMINITRADORA   MOSTRANDO LAS PRUEBAS COPIAS   RECIEN ASI  ME DIJO QUE ES CORRECTO NO TENIAN MIS DATOS EN SU SISTEMA   A LO QUE ME HABLO  DE MANERA AMENAZANTE  QUE   TENGO QUE PAGAR 4 CUOTAS  PARA PONERME A DIA PERDIA TODO  QUE SE COMUNICARIA CONMIGO  QUE ESPERE RESPUESTA   EL DIA 10 /2/2024  A  LA S 3 Y 56 PM  LLEGO A MI CORREO LA RESPUESTA DE MI RECLAMO  FIRMADO POR  JESSICA CAROL BRIONES  LA CUAL MANIFIESTA QUE YA SE ME REACTIVO LA CUENTA QUE PUEDO HACER EL PAGO EN UN AGENTE  LA CUAL ES MENTIRA TENGO  LAS FOTOS  DEL AGENTE CON EL MENSAJE SGTE.  EL DATO INGRESADO NO ES CORRECTO O NO TENEMOS DEUDA REGISTRADA VERFIQUE E INTENTE NUEVAMENTE   ME SIENTO BURLADA Y PERDIENDO EL TIEMPO  ADEMAS DE ESTO  EL NO REALIZAR EL PAGO A TIEMPO NO ES MI RESPONSABILIDAD YA QUE NO  PUEDO REALIZAR LOS  PAGOS CORRESPONDIENTES   </v>
      </c>
      <c r="L207" s="38" t="str">
        <f>'sg5'!T207</f>
        <v xml:space="preserve">1.-SOLICITO QUE SE ME REATIVE EL CONTRATO 
2.-ELIMINACION DE GASTOS MORATORIOS 
3,-CAMBIO  DE CRONOGRAMA DE PAGOS 
4 .- SOLICITO REVISON DE CAMARAS  
</v>
      </c>
      <c r="M207" s="11">
        <f>'sg5'!AF207</f>
        <v>45349.695138888892</v>
      </c>
      <c r="N207" s="61" t="str">
        <f>'sg5'!AH207</f>
        <v>Una vez analizado su requerimiento y realizando las investigaciones pertinentes, le informamos que lamentamos el servicio prestado, le ofrecemos nuestras más sinceras disculpas se está procediendo a tomar las medidas correctivas. • Se reactivó el contrato . • Se ofrece la opción de cancelar 3 cuotas sin mora ( nov, dic ene 24) • Se reprogramara las cuotas de febrero y marzo. Retomado sus pagos en abril. • De continuar en deuda pese a las opciones presentadas, se notificara de una nueva resolución.</v>
      </c>
      <c r="O207" s="9">
        <f t="shared" si="3"/>
        <v>15.698993055557366</v>
      </c>
    </row>
    <row r="208" spans="1:15" x14ac:dyDescent="0.25">
      <c r="A208" s="38" t="str">
        <f>'sg5'!A208</f>
        <v>PERU</v>
      </c>
      <c r="B208" s="38" t="str">
        <f>'sg5'!B208</f>
        <v>SEDE CUSCO I</v>
      </c>
      <c r="C208" s="39" t="str">
        <f>'sg5'!C208</f>
        <v>01-0000207</v>
      </c>
      <c r="D208" s="25">
        <f>'sg5'!D208</f>
        <v>45340.42763888889</v>
      </c>
      <c r="E208" s="39" t="str">
        <f>'sg5'!F208</f>
        <v>23873244</v>
      </c>
      <c r="F208" s="38" t="str">
        <f>'sg5'!M208</f>
        <v>PRODUCTO</v>
      </c>
      <c r="G208" s="38" t="str">
        <f>'sg5'!O208</f>
        <v>OTROS</v>
      </c>
      <c r="H208" s="26">
        <f>'sg5'!P208</f>
        <v>1000</v>
      </c>
      <c r="I208" s="38" t="str">
        <f>'sg5'!Q208</f>
        <v>MAUSOLEO SEÑOR DE HUANCA CODIGO 04-02</v>
      </c>
      <c r="J208" s="38" t="str">
        <f>'sg5'!R208</f>
        <v>RECLAMO</v>
      </c>
      <c r="K208" s="38" t="str">
        <f>'sg5'!S208</f>
        <v>HAN PASADO 90 DIAS DESDE EL USO DE MAUSOLEO Y HASTA EL MOMENTO NO COLOCAN LA LAPIDAD CORRESPONDIENTE, ESTE ES UN DERECHO QUE CORRESPONDE POR LA COMPRA DEL ESPACIO, SOLICITARION COMO PLAZO MAXIMO 45 DIAS DESPUES DEL ENTIERROY HASTA EL MOMENTO NO COLOCAN LA LAPIDA CORRESPONDIENTE, ESTO RESULTA ENGAÑOSO Y HASTA LLEGA A CONVERTIRSE EN FRAUDE POR NO CUMPLIR CON LO OFRECIDO EN EL CONTRATO DE COMPRA. EXIGIMOS SE COLOQUE INMEDIATAMENTE POR SER UN DERECHO POR EL CUAL SE PAGO EN SU TOTALIDAD.</v>
      </c>
      <c r="L208" s="38" t="str">
        <f>'sg5'!T208</f>
        <v>COLOCACIÓN INMEDIATA DE LA LAPIDA</v>
      </c>
      <c r="M208" s="11">
        <f>'sg5'!AF208</f>
        <v>45350.502083333333</v>
      </c>
      <c r="N208" s="61" t="str">
        <f>'sg5'!AH208</f>
        <v>Una vez analizado su requerimiento y realizando las investigaciones pertinentes, le informamos que lamentamos el servicio prestado, le ofrecemos nuestras más sinceras disculpas se está procediendo a tomar las medidas correctivas. Se está programando la instalación de su lapida para el día sábado 9 de Marzo.</v>
      </c>
      <c r="O208" s="9">
        <f t="shared" si="3"/>
        <v>10.074444444442634</v>
      </c>
    </row>
    <row r="209" spans="1:15" x14ac:dyDescent="0.25">
      <c r="A209" s="38" t="str">
        <f>'sg5'!A209</f>
        <v>PERU</v>
      </c>
      <c r="B209" s="38" t="str">
        <f>'sg5'!B209</f>
        <v>SEDE SAN ANTONIO</v>
      </c>
      <c r="C209" s="39" t="str">
        <f>'sg5'!C209</f>
        <v>01-0000208</v>
      </c>
      <c r="D209" s="25">
        <f>'sg5'!D209</f>
        <v>45340.552199074074</v>
      </c>
      <c r="E209" s="39" t="str">
        <f>'sg5'!F209</f>
        <v>20111003</v>
      </c>
      <c r="F209" s="38" t="str">
        <f>'sg5'!M209</f>
        <v>SERVICIO</v>
      </c>
      <c r="G209" s="38" t="str">
        <f>'sg5'!O209</f>
        <v>OTROS</v>
      </c>
      <c r="H209" s="26">
        <f>'sg5'!P209</f>
        <v>0</v>
      </c>
      <c r="I209" s="38" t="str">
        <f>'sg5'!Q209</f>
        <v>LAPIDAS</v>
      </c>
      <c r="J209" s="38" t="str">
        <f>'sg5'!R209</f>
        <v>RECLAMO</v>
      </c>
      <c r="K209" s="38" t="str">
        <f>'sg5'!S209</f>
        <v>SE REALIZO EL CONTRATO POR 4 ESPACIOS CON DE NICHOS DE LOS CUALES AMBOS PRESENTAN LAPIDAS COMPLETAMENTE DISTINTAS, POR LO CUAL SOLICITAMOS QUE SE HAGA LA MODIFICACION DE ESCRITUR EN UNA DE LAS LAPIDAS DONDE NO FIGURA EL NOMBRE DE LA FAMILIA VEGA SURJANO Y EL TAMAÑO DE LAS ESCRITURAS SON DE MENOR MEDIDA, YA HABIENBDO PRESENTADO EL RECLAMO EL 22 DE JULIO DEL 2023 Y EL SEGUNDO RECLAMO EL 18 DE NOVIEMBRE DEL 2023 Y A LA  FECHA NO CONTAMOS CON RESPUESTA.</v>
      </c>
      <c r="L209" s="38" t="str">
        <f>'sg5'!T209</f>
        <v>CAMBIO DE LAPIDAS Y TAMAÑO DE LETRA</v>
      </c>
      <c r="M209" s="11">
        <f>'sg5'!AF209</f>
        <v>45342.504861111112</v>
      </c>
      <c r="N209" s="61" t="str">
        <f>'sg5'!AH209</f>
        <v>Una vez analizado su requerimiento y realizando las investigaciones pertinentes, le informamos que lamentamos el servicio prestado, le ofrecemos nuestras más sinceras disculpas se está procediendo a tomar las medidas correctivas. Se está programando la corrección de la grabación , la misma que será entregada para el viernes 8 de marzo.</v>
      </c>
      <c r="O209" s="9">
        <f t="shared" si="3"/>
        <v>1.9526620370379533</v>
      </c>
    </row>
    <row r="210" spans="1:15" x14ac:dyDescent="0.25">
      <c r="A210" s="38" t="str">
        <f>'sg5'!A210</f>
        <v>PERU</v>
      </c>
      <c r="B210" s="38" t="str">
        <f>'sg5'!B210</f>
        <v>SEDE SAN ANTONIO</v>
      </c>
      <c r="C210" s="39" t="str">
        <f>'sg5'!C210</f>
        <v>01-0000209</v>
      </c>
      <c r="D210" s="25">
        <f>'sg5'!D210</f>
        <v>45343.466516203705</v>
      </c>
      <c r="E210" s="39" t="str">
        <f>'sg5'!F210</f>
        <v>19812762</v>
      </c>
      <c r="F210" s="38" t="str">
        <f>'sg5'!M210</f>
        <v>SERVICIO</v>
      </c>
      <c r="G210" s="38" t="str">
        <f>'sg5'!O210</f>
        <v>OTROS</v>
      </c>
      <c r="H210" s="26">
        <f>'sg5'!P210</f>
        <v>0</v>
      </c>
      <c r="I210" s="38" t="str">
        <f>'sg5'!Q210</f>
        <v>SE PAGO A TIEMPO LA TRES CUOTAS EN EL BANCO "BCP" LA SUMA DE 1008.48 NUEVO SOLES, DE ACUERDO AL BOUCHER 0831446 EN EL DÍA 18 DE ENERO DEL 2024, ME ACERCO A LA OFICINA PARA PODER PAGAR LAS SIGUIENTES CUOTAS Y ME LLEVO LA SORPRESA QUE EL CONTRATO ESTABA RESCINDIDO, MOTIVO POR EL CUAL NO PUEDO SEGUIR PAGANDO LAS SIGUIENTES CUOTAS. NO ES RESPONSABILIDAD MÍA ESTE ERROR. RECLAMO QUE SE REGULARICE EL CONTRATO PARA SEGUIR PAGANDO LAS SIGUIENTES CUOTAS.
EL NÚMERO CON QUIEN ME CONTACTE ES 974 197 222 EL NÚMERO CORRESPONDE A LA SRTA. ANGÉLICA QUIEN SE NEGÓ A DARME SU APELLIDO.</v>
      </c>
      <c r="J210" s="38" t="str">
        <f>'sg5'!R210</f>
        <v>QUEJA</v>
      </c>
      <c r="K210" s="38" t="str">
        <f>'sg5'!S210</f>
        <v>TERMINO DE CONTRATO POR NO PAGO DE TRES MESES, SIN EMBARGO HABIENDO PAGADO EN SU TIEMPO LAS TRES CUOTAS CORRESPONDIENTE DE NOVIEMBRE, DICIEMBRE DEL 2023 Y ENERO DEL 2024.</v>
      </c>
      <c r="L210" s="38" t="str">
        <f>'sg5'!T210</f>
        <v xml:space="preserve">PIDO QUE TENGA MAYOR CUIDADO EN LA ATENCIÓN AL CLIENTE DE PARTE DE LA EMPRESA.
A SI MISMO QUE SE REACTIVE MI CONTRATO SIN PERJUICIO DE PAGAR MORAS POR LAS CUOTAS VENCIDAS. </v>
      </c>
      <c r="M210" s="11">
        <f>'sg5'!AF210</f>
        <v>45342.517361111109</v>
      </c>
      <c r="N210" s="61" t="str">
        <f>'sg5'!AH210</f>
        <v>Una vez analizado su requerimiento y realizando las investigaciones pertinentes, le informamos que lamentamos el servicio prestado, le ofrecemos nuestras más sinceras disculpas se está procediendo a tomar las medidas correctivas. • Se reactivó el contrato. • Se realizó la asignación de los montos abonados a las cuotas correspondientes.</v>
      </c>
      <c r="O210" s="37">
        <f t="shared" si="3"/>
        <v>-0.94915509259590181</v>
      </c>
    </row>
    <row r="211" spans="1:15" x14ac:dyDescent="0.25">
      <c r="A211" s="38" t="str">
        <f>'sg5'!A211</f>
        <v>PERU</v>
      </c>
      <c r="B211" s="38" t="str">
        <f>'sg5'!B211</f>
        <v>SEDE CORONA DEL FRAILE</v>
      </c>
      <c r="C211" s="39" t="str">
        <f>'sg5'!C211</f>
        <v>01-0000210</v>
      </c>
      <c r="D211" s="25">
        <f>'sg5'!D211</f>
        <v>45344.434999999998</v>
      </c>
      <c r="E211" s="39" t="str">
        <f>'sg5'!F211</f>
        <v>48011872</v>
      </c>
      <c r="F211" s="38" t="str">
        <f>'sg5'!M211</f>
        <v>PRODUCTO</v>
      </c>
      <c r="G211" s="38" t="str">
        <f>'sg5'!O211</f>
        <v>OTROS</v>
      </c>
      <c r="H211" s="26">
        <f>'sg5'!P211</f>
        <v>150</v>
      </c>
      <c r="I211" s="38" t="str">
        <f>'sg5'!Q211</f>
        <v xml:space="preserve">SOLICITO REGISTRO DEL 2DO TITULAR SIN COSTO NINGUNO, ESTA ES LA 2DA VEZ QUE ESTOY HACIENDO MI RECLAMO DESDE DICIEMBRE Y NO OBTUVE NINGUNGA RESPUESTA DE PARTE DE UDS. CUANDO SE ADQUIRIO LA COMPRA DEL BIEN EN NINGUN MOMENTO ME DIJERON QUE PARA REGISTRA A UN 2DO TITULAR SE TENDRIA ALGUN COSTO Y CUANDO ME ACERCO A SUS OFICINAS PARA EL TRAMITE ME INDICAN QUE SE TIENE QUE PAGAR 150 EL CUAL YO NO ESTOY DECAUERDO CON ESE COBRO PORQUE A MI NO SE ME INFORMO NADA Y ES POR ESE MOTIVO QUE LES HAGO LLEGAR MI MALESTAR COMO CLIENTE Y ME PUEDAN DAR UNA SOLUCION A ESTE RTECLAMO </v>
      </c>
      <c r="J211" s="38" t="str">
        <f>'sg5'!R211</f>
        <v>RECLAMO</v>
      </c>
      <c r="K211" s="38" t="str">
        <f>'sg5'!S211</f>
        <v>MI QUEJA ES CONTRA EL VENDEDOR RAFAEL PISCO POR LA COMPRA
DE UN NICHO QUINTUPLE - VIRGEN DE COCHARCAS - CORONA DE FRAILE: ANTES DE
REALIZAR LA COMPRA SE HIZO UNA REVISION DE DNI EN LA CUAL YO GUISELA RAMIREZ
YO FIGURABA COMO APTA PARA LA COMPRA YA QUE MI HERMANA QUE ES LA PERSONA
QUIEN PAGA EL PAGO INICIAL Y LAS MENSUALIDADES NO SALIA APTA, PORQUE
ANTERIORMENTE OTRO VENDEDOR LE REGISTRO CON SU DNI Y ES ASI QUE EL
VENDEDOR NOS CONVENCE MI HNA. CAROL RAMIREZ, NO PODRÍA FIGURAR COMO
TITULAR POR LO YA MENCIONADO POR LO ANTERIOR Y ES AHÍ DONDE QUE EL VENDEDOR
NOS CONVENCE REGISTRARLO A MI NOMBRE COMO TITULAR Y QUE PASANDO LOS 2
MESES SE PODRÍA INSCRIBIR COMO 2DO TITULAR SOLO CON EL DNI SIN GASTOS
ADICIONALES Y QUE NO HABRÍA NINGÚN PROBLEMA Y ES POR ELLO QUE NOSOTRAS
ACEPTAMOS, AHORA EL 05 DE DICIEMBRE LE LLAMAMOS PARA ACERCARNOS Y SOLCITAR
LA INSCRIPCIÓN DEL 2DO TITULAR Y NOS DAMOS CON LA SORPRESA QUE TIENE UN
COSTO ADICIONAL QUE ES DE 150.00 N.S. Y ES POR ELLOS NUESTRA MOLESTIA YA QUE
NOS ACERCAMOS A LAS OFICINAS Y NOS INFORMARON QUE LOS VENDEDORES QUE YA
TIENEN CONOCIMIENTO QUE PARA PONER A UN 2DO TITULAR TIENE UN COSTO ADICIONAL
DE 150.00 Y NUESTRO VENDEDOR NUNCA NOS MENCIONO DE DICHOS COSTOS, SOLO POR
EL HECHO DE QUERER VENDER EL BIEN, NO NOS INFORMÓ QUE HAY UN PAGO ADICIONAL
POR LO CUAL YO NO HUBIERA ACEPTADO Y HUBIERA ESPERADO HASTA QUE PASE LOS 2
MESES PARA QUE SE BORRE LA INSCRIPCIÓN DEL DNI DE CAROL RAMIREZ, YA QUE ELLA
VENDRÍA HACER LA TITULAR PORQUE ELLA ES LA QUE PAGA LA MENSUALIDAD Y EL SR.
RAFAEL PISCO ES QUIEN NOS SUGIRIÓ QUE PONGAMOS A MI NOMBRE PERO NO NOS
COMUNICÓ EL COSTO QUE SE TIENE QUE PAGAR POR EL 2DO TITULAR, YA QUE UN
VENDEDOR ANTES DE OFRECER UN PRODUCTO A OTRA TIENE QUE ESTAR INFORMADO
DE LAS POLÍTICAS, PAGOS Y CAMBIOS QUE HAYA EN SU INSTITUCIÓN Y ASÍ INFORMAR
BIEN A SUS CLIENTES, NO POR EL HECHO DE QUERER VENDER Y QUERER COMISIONAR
NO LE MENCIONE EL COSTO QUE SE TIENE QUE PAGAR APARTE POR ESO ES MI
INCOMODIDAD Y LA D</v>
      </c>
      <c r="L211" s="38" t="str">
        <f>'sg5'!T211</f>
        <v>SOLICITO EXONERACION DEL DERECHO DE PAGO PARA INSCRIPCION DEL 2DO
TITULAR, PORQUE NO ME INFORMARON QUE HABIA UN PAGO ADCIONAL AL MOMENTO DE REALIZAR LA COMPRA
POR PARTE DEL VENDEDOR, SI TIENEN QUE TOMAR ALGUNA MEDIDA QUE SEA CONTRA EL VENDEDOR POR NO DAR UNA BUENA INFORMACION AL CLIENTE ANTES DE OFRECER UN SERVICIO.</v>
      </c>
      <c r="M211" s="11">
        <f>'sg5'!AF211</f>
        <v>45350.525694444441</v>
      </c>
      <c r="N211" s="61" t="str">
        <f>'sg5'!AH211</f>
        <v xml:space="preserve">Una vez analizado su requerimiento y realizando las investigaciones pertinentes, le informamos que lamentamos el servicio prestado, le ofrecemos nuestras más sinceras disculpas se está procediendo a tomar las medidas correctivas. Es menester informarle que no puede exonerase del pago por asignación de segundo titular , sin embargo  el costo de asignación de segundo titular es de S/30.00 soles por concepto de gastos administrativos , no de S/150.00, puede acercarse a oficinas a realizar dicho tramite , </v>
      </c>
      <c r="O211" s="9">
        <f t="shared" si="3"/>
        <v>6.0906944444432156</v>
      </c>
    </row>
    <row r="212" spans="1:15" x14ac:dyDescent="0.25">
      <c r="A212" s="38" t="str">
        <f>'sg5'!A212</f>
        <v>PERU</v>
      </c>
      <c r="B212" s="38" t="str">
        <f>'sg5'!B212</f>
        <v>SEDE SAN ANTONIO</v>
      </c>
      <c r="C212" s="39" t="str">
        <f>'sg5'!C212</f>
        <v>01-0000211</v>
      </c>
      <c r="D212" s="25">
        <f>'sg5'!D212</f>
        <v>45346.636608796296</v>
      </c>
      <c r="E212" s="39" t="str">
        <f>'sg5'!F212</f>
        <v>19846859</v>
      </c>
      <c r="F212" s="38" t="str">
        <f>'sg5'!M212</f>
        <v>SERVICIO</v>
      </c>
      <c r="G212" s="38" t="str">
        <f>'sg5'!O212</f>
        <v>DISCONFORMIDAD CON ATENCIÓN DEL PERSONAL</v>
      </c>
      <c r="H212" s="26">
        <f>'sg5'!P212</f>
        <v>0</v>
      </c>
      <c r="I212" s="38" t="str">
        <f>'sg5'!Q212</f>
        <v>INCUMPLIMIENTO DE CONTRATO PARA UNA MISA. POR LE PERSONAL QUE ACOMPAÑA MUSICALMENTE</v>
      </c>
      <c r="J212" s="38" t="str">
        <f>'sg5'!R212</f>
        <v>RECLAMO</v>
      </c>
      <c r="K212" s="38" t="str">
        <f>'sg5'!S212</f>
        <v xml:space="preserve">IRRESPONSABILIDDA DE LA EMPRESA POR N CUMPLIR EL CONTRATO EL DÍA 24/02/24 , CON RESPECTO A UNA MISA CON PERSONAL MUSICAL, HECH QUE NO SE REALIZO. POR AUSENCIA DEL PERSONAL QUE ACOMPALABA MUSICALMENTE LA MISA, POR L CULA PEDIDOS RESARCIMIENTO, POR LO ACONTECIDO. </v>
      </c>
      <c r="L212" s="38" t="str">
        <f>'sg5'!T212</f>
        <v xml:space="preserve">PEDIMOS REEMBOLSO DE 30 NUEVOS SOLES. </v>
      </c>
      <c r="M212" s="11">
        <f>'sg5'!AF212</f>
        <v>45363</v>
      </c>
      <c r="N212" s="61" t="str">
        <f>'sg5'!AH212</f>
        <v xml:space="preserve">Una vez analizado su requerimiento y realizando las investigaciones pertinentes, le informamos que lamentamos el servicio prestado, le ofrecemos nuestras más sinceras disculpas se está procediendo a tomar las medidas correctivas.
Así también puede acercarse a oficinas a entregar los datos de cuenta bancaria y demás información requerida a fin de realizar el reembolso de los 30 soles pedidos.
</v>
      </c>
      <c r="O212" s="9">
        <f t="shared" si="3"/>
        <v>16.363391203703941</v>
      </c>
    </row>
    <row r="213" spans="1:15" x14ac:dyDescent="0.25">
      <c r="A213" s="38" t="str">
        <f>'sg5'!A213</f>
        <v>PERU</v>
      </c>
      <c r="B213" s="38" t="str">
        <f>'sg5'!B213</f>
        <v>SEDE SAN ANTONIO</v>
      </c>
      <c r="C213" s="39" t="str">
        <f>'sg5'!C213</f>
        <v>01-0000212</v>
      </c>
      <c r="D213" s="25">
        <f>'sg5'!D213</f>
        <v>45347.476041666669</v>
      </c>
      <c r="E213" s="39" t="str">
        <f>'sg5'!F213</f>
        <v>20107721</v>
      </c>
      <c r="F213" s="38" t="str">
        <f>'sg5'!M213</f>
        <v>SERVICIO</v>
      </c>
      <c r="G213" s="38" t="str">
        <f>'sg5'!O213</f>
        <v>OTROS</v>
      </c>
      <c r="H213" s="26">
        <f>'sg5'!P213</f>
        <v>0</v>
      </c>
      <c r="I213" s="38" t="str">
        <f>'sg5'!Q213</f>
        <v xml:space="preserve">EL DÍA DE HOY ME APERSONÉ A VISITAR EL NICHO DE MI HERMANO F-33 - PABELLÓN 02 EN DONDE ADVIERTO QUE EL TECHO SE ENCUENTRA  LLENO DE AGUA, INVADIENDO LOS NICHOS AL PUNTO QUE ESTÁ CHORREANDO Y FILTRANDO  AGUA ESPECIALMENTE EL DE MI HERMANO, NOSOTROS REALIZAMOS EL PAGO QUE CUBRÍA EL MANTENIMIENTO, POR LO CUAL CONSIDERO QUE ESTO DEBE SER SOLICITADO CON LA INMEDIATEZ, DE LO CONTRARIO SOLICITO EL CAMBIO DE NICHO. </v>
      </c>
      <c r="J213" s="38" t="str">
        <f>'sg5'!R213</f>
        <v>RECLAMO</v>
      </c>
      <c r="K213" s="38" t="str">
        <f>'sg5'!S213</f>
        <v xml:space="preserve">EL DÍA DE HOY ME APERSONÉ A VISITAR EL NICHO DE MI HERMANO F-33 - PABELLÓN 02 EN DONDE ADVIERTO QUE EL TECHO SE ENCUENTRA  LLENO DE AGUA, INVADIENDO LOS NICHOS AL PUNTO QUE ESTÁ CHORREANDO Y FILTRANDO  AGUA ESPECIALMENTE EL DE MI HERMANO, NOSOTROS REALIZAMOS EL PAGO QUE CUBRÍA EL MANTENIMIENTO, POR LO CUAL CONSIDERO QUE ESTO DEBE SER SOLICITADO CON LA INMEDIATEZ, DE LO CONTRARIO SOLICITO EL CAMBIO DE NICHO. </v>
      </c>
      <c r="L213" s="38" t="str">
        <f>'sg5'!T213</f>
        <v>SOLICITO EL CAMBIO DE NICHO Y/O CAMBIO DE CAJÓN</v>
      </c>
      <c r="M213" s="11">
        <f>'sg5'!AF213</f>
        <v>45366</v>
      </c>
      <c r="N213" s="61" t="str">
        <f>'sg5'!AH213</f>
        <v xml:space="preserve">Una vez analizado su requerimiento y realizando las investigaciones pertinentes, le informamos que lamentamos el servicio prestado, le ofrecemos nuestras más sinceras disculpas se está procediendo a tomar las medidas correctivas.
Como camposanto ecológico nos vemos expuestos a las condiciones climáticas que pueden llegar a ser adversas, sin embargo, realizamos los mayores esfuerzos por menguar estas adversidades.
Es menester informar que se está realizando la evaluación del método más efectivo para eliminar el inconveniente, de momento poder asegurarle que internamente no existe perjuicio alguno al interior del nicho, se realizaran limpiezas constantes durante el tiempo que tome la solución definitiva del percance. 
</v>
      </c>
      <c r="O213" s="9">
        <f t="shared" si="3"/>
        <v>18.523958333331393</v>
      </c>
    </row>
    <row r="214" spans="1:15" x14ac:dyDescent="0.25">
      <c r="A214" s="38" t="str">
        <f>'sg5'!A214</f>
        <v>PERU</v>
      </c>
      <c r="B214" s="38" t="str">
        <f>'sg5'!B214</f>
        <v>SEDE CUSCO II</v>
      </c>
      <c r="C214" s="39" t="str">
        <f>'sg5'!C214</f>
        <v>01-0000213</v>
      </c>
      <c r="D214" s="25">
        <f>'sg5'!D214</f>
        <v>45349.449861111112</v>
      </c>
      <c r="E214" s="39" t="str">
        <f>'sg5'!F214</f>
        <v>10361076</v>
      </c>
      <c r="F214" s="38" t="str">
        <f>'sg5'!M214</f>
        <v>PRODUCTO</v>
      </c>
      <c r="G214" s="38" t="str">
        <f>'sg5'!O214</f>
        <v>OTROS</v>
      </c>
      <c r="H214" s="26">
        <f>'sg5'!P214</f>
        <v>0</v>
      </c>
      <c r="I214" s="38" t="str">
        <f>'sg5'!Q214</f>
        <v>TENGO UN NICHO EN LA PLATAFORMA EL EDEN H-09-01</v>
      </c>
      <c r="J214" s="38" t="str">
        <f>'sg5'!R214</f>
        <v>RECLAMO</v>
      </c>
      <c r="K214" s="38" t="str">
        <f>'sg5'!S214</f>
        <v xml:space="preserve">TENGO UN NICHO EN LA PLATAFORMA EL EDEN H_09_01,EL CUAL ESTÁ SIENDO AFECTADOS POR LA CONSTANTE LLUVIA, LOS NICHOS ESTÁN NADANDO EN AGUA, FUI A LA OFICINA A REALIZAR MI RESPECTIVO RECLAMO, ME GUSTARÍA UNA PRONTA SOLUCIÓN </v>
      </c>
      <c r="L214" s="38" t="str">
        <f>'sg5'!T214</f>
        <v xml:space="preserve">QUISIERA QUE HAGAN UNAS CANALETAS,PARA EVITAR LA INUNDACIÓN DE MI NICHO ,DE MANERA URGENTE,YA QUE EL NICHO ESTÁ INUNDADO </v>
      </c>
      <c r="M214" s="11">
        <f>'sg5'!AF214</f>
        <v>45369</v>
      </c>
      <c r="N214" s="61" t="str">
        <f>'sg5'!AH214</f>
        <v xml:space="preserve">Una vez analizado su requerimiento y realizando las investigaciones pertinentes, le informamos que lamentamos el servicio prestado, le ofrecemos nuestras más sinceras disculpas se está procediendo a tomar las medidas correctivas.
Es menester informarle que, como campo santo ecológico, nos encontramos expuestos a las condiciones climáticas adversas de las estaciones del año. Es así que nos encontramos expuestos a la acumulación de agua en plataformas a razón de las torrenciales lluvias de la zona.
Sin embargo, se están realizando las evaluaciones con los especialistas necesarios , a fin de encontrar alternativas que reduzcan el perjuicio. 
</v>
      </c>
      <c r="O214" s="9">
        <f t="shared" si="3"/>
        <v>19.550138888887886</v>
      </c>
    </row>
    <row r="215" spans="1:15" x14ac:dyDescent="0.25">
      <c r="A215" s="38" t="str">
        <f>'sg5'!A215</f>
        <v>PERU</v>
      </c>
      <c r="B215" s="38" t="str">
        <f>'sg5'!B215</f>
        <v>SEDE SAN ANTONIO</v>
      </c>
      <c r="C215" s="39" t="str">
        <f>'sg5'!C215</f>
        <v>01-0000214</v>
      </c>
      <c r="D215" s="25">
        <f>'sg5'!D215</f>
        <v>45349.702546296299</v>
      </c>
      <c r="E215" s="39" t="str">
        <f>'sg5'!F215</f>
        <v>19847147</v>
      </c>
      <c r="F215" s="38" t="str">
        <f>'sg5'!M215</f>
        <v>SERVICIO</v>
      </c>
      <c r="G215" s="38" t="str">
        <f>'sg5'!O215</f>
        <v>OTROS</v>
      </c>
      <c r="H215" s="26">
        <f>'sg5'!P215</f>
        <v>0</v>
      </c>
      <c r="I215" s="38" t="str">
        <f>'sg5'!Q215</f>
        <v>RECLAMO POR PERDIDA DE ADORNOS Y BAÑOS SUCIOS</v>
      </c>
      <c r="J215" s="38" t="str">
        <f>'sg5'!R215</f>
        <v>RECLAMO</v>
      </c>
      <c r="K215" s="38" t="str">
        <f>'sg5'!S215</f>
        <v>ACERCÁNDOME AL NICHO DE MI MADRE, ME DI CON LA SORPRESA DE QUE LOS ADORNOS DISPUESTOS YA NO SE ENCONTRABAN Y ES MOLESTO SABER PORQUE CREO QUE TIENEN PERSONAL DE SERVICIO QUE SE ENCARGA DEL CUIDADO DE ESTE CEMENTERIO, POR EL CUAL ME SIENTO MUY ENOJADA, ESPERO SEA REPUESTO LO MAS PRONTO POSIBLE. TAMBIEN QUIERO HACER UNA QUEJA DE QUE LOS SERVICIOS HIGIÉNICOS ESTÁN SUPER ASQUEROSOS.</v>
      </c>
      <c r="L215" s="38" t="str">
        <f>'sg5'!T215</f>
        <v>SOLICITO QUE SEA REPUESTO LOS ADORNOS DEL  NICHO DE MI SEÑORA MADRE Y QUE LOS BAÑOS SEAN IMPECABLES</v>
      </c>
      <c r="M215" s="11">
        <f>'sg5'!AF215</f>
        <v>45370</v>
      </c>
      <c r="N215" s="61" t="str">
        <f>'sg5'!AH215</f>
        <v xml:space="preserve">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
Del mismo modo le recordamos que dentro del reglamento interno del camposanto adjunto , en su apartado N°48, señala: “La Administración no se hará́ responsable por la pérdida de jarrones, floreros o flores artificiales u otros similares ya que estos NO ESTÁN PERMITIDOS en el Camposanto”
Así también le informamos que se realizaran mejoras dentro de procedimiento de limpieza a fin de evitar inconvenientes como el mencionado en su observación.
Le informamos que lamentamos el servicio prestado, le ofrecemos nuestras más sinceras disculpas se está procediendo a tomar las medidas correctivas.
</v>
      </c>
      <c r="O215" s="9">
        <f t="shared" si="3"/>
        <v>20.297453703700739</v>
      </c>
    </row>
    <row r="216" spans="1:15" x14ac:dyDescent="0.25">
      <c r="A216" s="38" t="str">
        <f>'sg5'!A216</f>
        <v>PERU</v>
      </c>
      <c r="B216" s="38" t="str">
        <f>'sg5'!B216</f>
        <v>SEDE SAN ANTONIO</v>
      </c>
      <c r="C216" s="39" t="str">
        <f>'sg5'!C216</f>
        <v>01-0000215</v>
      </c>
      <c r="D216" s="25">
        <f>'sg5'!D216</f>
        <v>45350.668240740742</v>
      </c>
      <c r="E216" s="39" t="str">
        <f>'sg5'!F216</f>
        <v>41465652</v>
      </c>
      <c r="F216" s="38" t="str">
        <f>'sg5'!M216</f>
        <v>SERVICIO</v>
      </c>
      <c r="G216" s="38" t="str">
        <f>'sg5'!O216</f>
        <v>OTROS</v>
      </c>
      <c r="H216" s="26">
        <f>'sg5'!P216</f>
        <v>0</v>
      </c>
      <c r="I216" s="38" t="str">
        <f>'sg5'!Q216</f>
        <v>BUENAS TARDES SEÑORES DE ESPERANZA ETERNA, ES PARA HACER DE CONOCIMIENTO QUE FRECUENTEMENTE SE OBSERVA QUE EL PASO DE AGUA ESTA ESTANCADA LO CUAL EL REBOCE LLEGA AL AREA DE DESCANSO DE MIS SERES QUERIDOS CONVIRTIENDO EN  PARTE PANTANOSA. SOLICITO CUIDADO Y MANTENIMIENTO CONSTANTE, OBTANDO DRENAJES PARA EL PASO DE AGUA, O BARRERAS.
UBICACIÓN:  SANTÍSIMA TRINIDAD
CONTRATO: 441
AGRADECERÉ TOMAR EN CONSIDERACIÓN Y PETICIÓN, POR LA TRANQUILIDAD MÍA Y DE MIS HERMANOS.</v>
      </c>
      <c r="J216" s="38" t="str">
        <f>'sg5'!R216</f>
        <v>RECLAMO</v>
      </c>
      <c r="K216" s="38" t="str">
        <f>'sg5'!S216</f>
        <v>DISCONFORMIDAD DE SERVICIO</v>
      </c>
      <c r="L216" s="38" t="str">
        <f>'sg5'!T216</f>
        <v>PRESTAR MAYOR ATENCION A LA ZONA AFECTADA</v>
      </c>
      <c r="M216" s="11">
        <f>'sg5'!AF216</f>
        <v>45370</v>
      </c>
      <c r="N216" s="61" t="str">
        <f>'sg5'!AH216</f>
        <v>Una vez analizado su requerimiento y realizando las investigaciones pertinentes, le informamos que lamentamos el servicio prestado, le ofrecemos nuestras más sinceras disculpas se está procediendo a tomar las medidas correctivas.</v>
      </c>
      <c r="O216" s="9">
        <f t="shared" si="3"/>
        <v>19.331759259257524</v>
      </c>
    </row>
    <row r="217" spans="1:15" x14ac:dyDescent="0.25">
      <c r="A217" s="38" t="str">
        <f>'sg5'!A217</f>
        <v>PERU</v>
      </c>
      <c r="B217" s="38" t="str">
        <f>'sg5'!B217</f>
        <v>SEDE SAN ANTONIO</v>
      </c>
      <c r="C217" s="39" t="str">
        <f>'sg5'!C217</f>
        <v>01-0000216</v>
      </c>
      <c r="D217" s="25">
        <f>'sg5'!D217</f>
        <v>45352.429212962961</v>
      </c>
      <c r="E217" s="39" t="str">
        <f>'sg5'!F217</f>
        <v>40094219</v>
      </c>
      <c r="F217" s="38" t="str">
        <f>'sg5'!M217</f>
        <v>SERVICIO</v>
      </c>
      <c r="G217" s="38" t="str">
        <f>'sg5'!O217</f>
        <v>OTROS</v>
      </c>
      <c r="H217" s="26">
        <f>'sg5'!P217</f>
        <v>0</v>
      </c>
      <c r="I217" s="38" t="str">
        <f>'sg5'!Q217</f>
        <v xml:space="preserve">BUENOS DÍAS, MI RECLAMO ES POR QUE LA HAN PUESTO LA LAPIDA A MI SEÑOR PADRE NICOLAS ORELLANA TORRES TAMBIÉN COMENTAN QUE LE PUSIERON SU FLORERO, PERO AL MOMENTO DE YO VISITAR SU NICHO NO ESTABA SU FLORERO ENTONCES VINE A RECLAMAR Y ME DIJERON QUE SI LO HAN PUESTO.
YO PIDO QUE TENGAN MAS SEGURIDAD Y CUIDADO AL MOMENTO DE PONER LA LAPIDA Y LOS FLOREROS, Y SUGIERO QUE CADA VEZ QUE PONGAN ALGUNA LAPIDA , NOTIFIQUEN A SUS FAMILIARES Y ASI EVITAR MALOS ENTENDIDOS. 
QUIERO QUE ME REPONGAN LOS FLOREROS YA QUE NO ME HAN DICHO QUE LO IBAN A PONER Y TAMPOCO LO EH VISTO. GRACIAS
ESPERO SU PRONTA RESPUESTA. </v>
      </c>
      <c r="J217" s="38" t="str">
        <f>'sg5'!R217</f>
        <v>RECLAMO</v>
      </c>
      <c r="K217" s="38" t="str">
        <f>'sg5'!S217</f>
        <v>DISCONFORMIDAD DE SERVICIO</v>
      </c>
      <c r="L217" s="38" t="str">
        <f>'sg5'!T217</f>
        <v>PRESTAR MAYOR ATENCION A LA ZONA AFECTADA</v>
      </c>
      <c r="M217" s="11">
        <f>'sg5'!AF217</f>
        <v>45373</v>
      </c>
      <c r="N217" s="61" t="str">
        <f>'sg5'!AH217</f>
        <v xml:space="preserve">Una vez analizado su requerimiento y realizando las investigaciones pertinentes, le informamos que lamentamos el servicio prestado, le ofrecemos nuestras más sinceras disculpas se está procediendo a tomar las medidas correctivas.
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
</v>
      </c>
      <c r="O217" s="9">
        <f t="shared" si="3"/>
        <v>20.570787037038826</v>
      </c>
    </row>
    <row r="218" spans="1:15" x14ac:dyDescent="0.25">
      <c r="A218" s="38" t="str">
        <f>'sg5'!A218</f>
        <v>PERU</v>
      </c>
      <c r="B218" s="38" t="str">
        <f>'sg5'!B218</f>
        <v>SEDE SAN ANTONIO</v>
      </c>
      <c r="C218" s="39" t="str">
        <f>'sg5'!C218</f>
        <v>01-0000217</v>
      </c>
      <c r="D218" s="25">
        <f>'sg5'!D218</f>
        <v>45354.478877314818</v>
      </c>
      <c r="E218" s="39" t="str">
        <f>'sg5'!F218</f>
        <v>20080661</v>
      </c>
      <c r="F218" s="38" t="str">
        <f>'sg5'!M218</f>
        <v>PRODUCTO</v>
      </c>
      <c r="G218" s="38" t="str">
        <f>'sg5'!O218</f>
        <v>OTROS</v>
      </c>
      <c r="H218" s="26">
        <f>'sg5'!P218</f>
        <v>0</v>
      </c>
      <c r="I218" s="38" t="str">
        <f>'sg5'!Q218</f>
        <v>REITERO MI RECLAMO QUE EL PERNO QUE SOPORTA A LOS FLOREROS EL NICHO DE MI MADRE ESTA MAL COLOCADO, EN UNA PRIMERA OPORTUNIDAD FIRMÉ UNA DECLARACIÓN JURADA SOBRE EL NICHO, Y ME RESPONDIERON QUE YA SE SOLUCIONO, PERO CONSTATANDO CONTINUA LO MISMO, SUGIERO QUE DEBEN COLOCAR LOS PERNOS TAL COMO ESTÁN EN LOS DEMÁS NICHOS. 
GRACIAS POR SU ATENCIÓN.</v>
      </c>
      <c r="J218" s="38" t="str">
        <f>'sg5'!R218</f>
        <v>RECLAMO</v>
      </c>
      <c r="K218" s="38" t="str">
        <f>'sg5'!S218</f>
        <v>REITERO MI RECLAMO QUE EL PERNO QUE SOPORTA A LOS FLOREROS EL NICHO DE MI MADRE ESTA MAL COLOCADO, EN UNA PRIMERA OPORTUNIDAD FIRMÉ UNA DECLARACIÓN JURADA SOBRE EL NICHO, Y ME RESPONDIERON QUE YA SE SOLUCIONO, PERO CONSTATANDO CONTINUA LO MISMO, SUGIERO QUE DEBEN COLOCAR LOS PERNOS TAL COMO ESTÁN EN LOS DEMÁS NICHOS. 
GRACIAS POR SU ATENCIÓN.</v>
      </c>
      <c r="L218" s="38" t="str">
        <f>'sg5'!T218</f>
        <v xml:space="preserve">SOLCITO LA PRONTA SOLUCIÓN A MI PEDIDO.  </v>
      </c>
      <c r="M218" s="11">
        <f>'sg5'!AF218</f>
        <v>45376</v>
      </c>
      <c r="N218" s="61" t="str">
        <f>'sg5'!AH218</f>
        <v xml:space="preserve">Una vez analizado su requerimiento y realizando las investigaciones pertinentes, le informamos que lamentamos el servicio prestado, le ofrecemos nuestras más sinceras disculpas se está procediendo a tomar las medidas correctivas.
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
</v>
      </c>
      <c r="O218" s="9">
        <f t="shared" si="3"/>
        <v>21.52112268518249</v>
      </c>
    </row>
    <row r="219" spans="1:15" x14ac:dyDescent="0.25">
      <c r="A219" s="38" t="str">
        <f>'sg5'!A219</f>
        <v>PERU</v>
      </c>
      <c r="B219" s="38" t="str">
        <f>'sg5'!B219</f>
        <v>SEDE LAMBAYEQUE</v>
      </c>
      <c r="C219" s="39" t="str">
        <f>'sg5'!C219</f>
        <v>01-0000218</v>
      </c>
      <c r="D219" s="25">
        <f>'sg5'!D219</f>
        <v>45356.44326388889</v>
      </c>
      <c r="E219" s="39" t="str">
        <f>'sg5'!F219</f>
        <v>16806066</v>
      </c>
      <c r="F219" s="38" t="str">
        <f>'sg5'!M219</f>
        <v>SERVICIO</v>
      </c>
      <c r="G219" s="38" t="str">
        <f>'sg5'!O219</f>
        <v>OTROS</v>
      </c>
      <c r="H219" s="26">
        <f>'sg5'!P219</f>
        <v>0</v>
      </c>
      <c r="I219" s="38" t="str">
        <f>'sg5'!Q219</f>
        <v xml:space="preserve">MALA INFORMACION POR LA ENCARGADA ADMINISTRADORA DE ESPERANZA ETERNA CHICLAYO CREAND PLROBLEMAS PARA PAGOS DE MI CONTRATO </v>
      </c>
      <c r="J219" s="38" t="str">
        <f>'sg5'!R219</f>
        <v>QUEJA</v>
      </c>
      <c r="K219" s="38" t="str">
        <f>'sg5'!S219</f>
        <v xml:space="preserve">ME COMUNIQUE CON LA SRTA CLAUDIA REYES  EL DIA SABADO 2 /03/2024 SOBRE MI ESTADO DE SALUD TENIENDO QUEMADURA EN MI PIERNA CON DESCANSO MEDICO PIDIENDO EL PAGO DE 2 CUOTAS  HASTA PODER TENER EL DINERO PARA EL PAGO QUE FALTABA YA QUE   EN MI  SOLICITUD PRESENTADA SOLICITE REPROGRAMACION  ESTO SE HABIA CORDINADO  CON ELLA  TODO ESTA GRABADO SIN EMBARGO SE ME PRESIONA ARA EL PAGO DE 3 CUOTAS EL QUE NO ESTOY DE ACUERDO YA QUE NO ES CULPA MIA LA ENIFICIENCIA DE TRABAJADORES  LA  ENCARAGADA EN MENCION ME AMENAZO CON ENVIAR CARTAS NOTARIALES   CON ABOGADOS EN EL MENSAJE ENVIADO  A MI CORREO DICE QUE TENGO HASTA EL DE  5 /03/2024 SIN EMBARGO LINEAS ABAJO  DICE QUE TENGO QUE PAGARLO HASTA EL 12/03/2024-11 Y 30 PM  ESTO GENERA INCONVENIENTES EN MI SALUD YA QUE EL HSOTIGAMIENTO Y AMENAZAS DE ESTA TRABAJADORA NO LLEVA  UNA SOLUCION SOLO GENERA PROBLEMAS  PRUEBA DE ELLOS CORREO ELECTRONICO   QUE ENVIA A MI PERSONA </v>
      </c>
      <c r="L219" s="38" t="str">
        <f>'sg5'!T219</f>
        <v xml:space="preserve">CAMBIO DE PERSONAL  YA QUE NO SOLUCIONA LO QUE GENERA ES MALTARTO AL CLIENTE  SOLICITO CONVERSAR CON UN SUPERIOR YA QUE LO E SOLICITADO SIN DAR SOLUCION A ELLO </v>
      </c>
      <c r="M219" s="11">
        <f>'sg5'!AF219</f>
        <v>45377</v>
      </c>
      <c r="N219" s="61" t="str">
        <f>'sg5'!AH219</f>
        <v xml:space="preserve">Una vez analizado su requerimiento y realizando las investigaciones pertinentes, le informamos que lamentamos el servicio prestado, le ofrecemos nuestras más sinceras disculpas se está procediendo a tomar las medidas correctivas.
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
</v>
      </c>
      <c r="O219" s="9">
        <f t="shared" si="3"/>
        <v>20.556736111109785</v>
      </c>
    </row>
    <row r="220" spans="1:15" x14ac:dyDescent="0.25">
      <c r="A220" s="38" t="str">
        <f>'sg5'!A220</f>
        <v>PERU</v>
      </c>
      <c r="B220" s="38" t="str">
        <f>'sg5'!B220</f>
        <v>SEDE CAÑETE</v>
      </c>
      <c r="C220" s="39" t="str">
        <f>'sg5'!C220</f>
        <v>01-0000219</v>
      </c>
      <c r="D220" s="25">
        <f>'sg5'!D220</f>
        <v>45358.685648148145</v>
      </c>
      <c r="E220" s="39" t="str">
        <f>'sg5'!F220</f>
        <v>15376923</v>
      </c>
      <c r="F220" s="38" t="str">
        <f>'sg5'!M220</f>
        <v>PRODUCTO</v>
      </c>
      <c r="G220" s="38" t="str">
        <f>'sg5'!O220</f>
        <v>DISCONFORMIDAD CON ATENCIÓN DEL PERSONAL</v>
      </c>
      <c r="H220" s="26">
        <f>'sg5'!P220</f>
        <v>0</v>
      </c>
      <c r="I220" s="38" t="str">
        <f>'sg5'!Q220</f>
        <v>EL DÍA 02 DE MARZO SE REALIZÓ EL SEPELIO DE MI HIJA CONTRERAS SANCHEZ MARIA ISABEL. PROGRAMANDO EL HORARIO DE ATENCIÓN A LAS 4:30PM. AL LLEGAR AL CAMPOSANTO Y VER QUE LAS PUERTAS SE ENCONTRABAN CERRADAS ME DOY CON LA SORPRESA QUE EL PERSONAL INDICADO RECIEN ESTABA APERTURANDO EL ESPACIO. ME APERSONO A LA UBICACION DE MI ESPACIO Y ME DOY CON LA SORPRESA QUE HABIAN APERTURADO OTRO ESPACIO EL CUAL NO ME CORREAPONDIA. ASÍ MISMO ESE AQUEL ESPACIO ,TAMBIEN CONTABA CON OTRO FALLECIDO QUE NO ERA MI ESPOSO. ES INAUDITO EL ERROR GARRAFAL QUE COMETIERON SABIENDO USTEDES QUE APERTURAR UN ESPACIO SIN AUTORIZACION DEL DUEÑO ES PENADO.
HASTA MIS FAMILIARES INTERVINIERON EN LA ESCAVACION. SOLICITO INDENNIZACION POR LOS PERJUICIOS CAUSADOS YA QUE NO SE ME BRINDÓ ABSOLUTAMENTE NADA, MÁS QUE SOLO DESORDEN. DE LO CONTRARIO PROCEDERÉ VÍA LEGAL EN COORDINACION DE LA FAMILIA AFECTADA DE A LADO, DE QUIEN NO SE DEBIÓ APERTURAR EL ESPACIO.</v>
      </c>
      <c r="J220" s="38" t="str">
        <f>'sg5'!R220</f>
        <v>QUEJA</v>
      </c>
      <c r="K220" s="38" t="str">
        <f>'sg5'!S220</f>
        <v>EL DÍA 02 DE MARZO SE REALIZÓ EL SEPELIO DE MI HIJA CONTRERAS SANCHEZ MARIA ISABEL. PROGRAMANDO EL HORARIO DE ATENCIÓN A LAS 4:30PM. AL LLEGAR AL CAMPOSANTO Y VER QUE LAS PUERTAS SE ENCONTRABAN CERRADAS ME DOY CON LA SORPRESA QUE EL PERSONAL INDICADO RECIEN ESTABA APERTURANDO EL ESPACIO. ME APERSONO A LA UBICACION DE MI ESPACIO Y ME DOY CON LA SORPRESA QUE HABIAN APERTURADO OTRO ESPACIO EL CUAL NO ME CORREAPONDIA. ASÍ MISMO ESE AQUEL ESPACIO ,TAMBIEN CONTABA CON OTRO FALLECIDO QUE NO ERA MI ESPOSO. ES INAUDITO EL ERROR GARRAFAL QUE COMETIERON SABIENDO USTEDES QUE APERTURAR UN ESPACIO SIN AUTORIZACION DEL DUEÑO ES PENADO.
HASTA MIS FAMILIARES INTERVINIERON EN LA ESCAVACION. SOLICITO INDENNIZACION POR LOS PERJUICIOS CAUSADOS YA QUE NO SE ME BRINDÓ ABSOLUTAMENTE NADA, MÁS QUE SOLO DESORDEN. DE LO CONTRARIO PROCEDERÉ VÍA LEGAL EN COORDINACION DE LA FAMILIA AFECTADA DE A LADO, DE QUIEN NO SE DEBIÓ APERTURAR EL ESPACIO.</v>
      </c>
      <c r="L220" s="38" t="str">
        <f>'sg5'!T220</f>
        <v>INDENNIZACION O EXONERACION DE PAGOS PENDIENTES</v>
      </c>
      <c r="M220" s="11">
        <f>'sg5'!AF220</f>
        <v>45377</v>
      </c>
      <c r="N220" s="61" t="str">
        <f>'sg5'!AH220</f>
        <v>Es menester informarle que el servicio contratado por su persona SERVICIO DE 
INHUMACION fue brindado íntegramente. Servicio que comprende lo siguiente: Apertura 
y cierre de espacio, Urna de concreto, Toldo, Sillas, descensor, Maestro de ceremonia y 
Placa de mármol (colocado dentro de los 15 días).
Todos estos conceptos fueron prestados en su totalidad, lamentamos las demoras que 
pudieron haberse presentado haciéndoles llegar las disculpas del caso, le brindaremos la 
opción de contratar gratuitamente responso vip, mantenimiento de lapida y/o misa de 
recuerdo que usted podrá coordinar la fecha según lo crea conveniente, solo deberá 
acercarse a nuestras oficinas y o comunicarse con nuestra central telefónica eligiendo el 
anexo correspondiente a Cañete.
Así también en respuesta a las observaciones respecto a otro espacio de sepultura, le 
recordamos que las coordinaciones se realizan con el titular del espacio, siendo así que 
no se le puede brindar mayor información. Cualquier dificultad o molestia que se 
pudieron haber ocasionados a espacios aledaños se coordinaran con los 
correspondientes titulares
Siendo así que su solicitud de exoneración de pagos pendientes no procede.</v>
      </c>
      <c r="O220" s="9">
        <f t="shared" si="3"/>
        <v>18.314351851855463</v>
      </c>
    </row>
    <row r="221" spans="1:15" x14ac:dyDescent="0.25">
      <c r="A221" s="38" t="str">
        <f>'sg5'!A221</f>
        <v>PERU</v>
      </c>
      <c r="B221" s="38" t="str">
        <f>'sg5'!B221</f>
        <v>SEDE SAN ANTONIO</v>
      </c>
      <c r="C221" s="39" t="str">
        <f>'sg5'!C221</f>
        <v>01-0000220</v>
      </c>
      <c r="D221" s="25">
        <f>'sg5'!D221</f>
        <v>45366.402013888888</v>
      </c>
      <c r="E221" s="39" t="str">
        <f>'sg5'!F221</f>
        <v>42829735</v>
      </c>
      <c r="F221" s="38" t="str">
        <f>'sg5'!M221</f>
        <v>SERVICIO</v>
      </c>
      <c r="G221" s="38" t="str">
        <f>'sg5'!O221</f>
        <v>DISCONFORMIDAD CON ATENCIÓN DEL PERSONAL</v>
      </c>
      <c r="H221" s="26">
        <f>'sg5'!P221</f>
        <v>0</v>
      </c>
      <c r="I221" s="38" t="str">
        <f>'sg5'!Q221</f>
        <v xml:space="preserve">LOS ESPACIOS QUE OCUPAN MIS FAMILIARES HAN ESTADO DESCUIDADOS POR AÑOS, NO TENÍA CÉSPED Y SE HABÍA CONVERTIDO EN UN CHARCO, A PESAR DE LAS MÚLTIPLES OCASIONES EN LAS QUE SE LES PIDIÓ REALICEN EL MANTENIMIENTO.
</v>
      </c>
      <c r="J221" s="38" t="str">
        <f>'sg5'!R221</f>
        <v>RECLAMO</v>
      </c>
      <c r="K221" s="38" t="str">
        <f>'sg5'!S221</f>
        <v xml:space="preserve">LOS ESPACIOS QUE OCUPAN MIS FAMILIARES HAN ESTADO DESCUIDADOS POR AÑOS, NO TENÍA CÉSPED Y SE HABÍA CONVERTIDO EN UN CHARCO, A PESAR DE LAS MÚLTIPLES OCASIONES EN LAS QUE SE LES PIDIÓ REALICEN EL MANTENIMIENTO.
</v>
      </c>
      <c r="L221" s="38" t="str">
        <f>'sg5'!T221</f>
        <v>SE TOMEN CON SERIEDAD EL MANTENIMIENTO DE LOS ESPACIOS, EN ESTE CASO EL INGRESO DE LA PLATAFORMA SEÑOR DE LOS MILAGROS, TAMBIÉN HACER UN REDISEÑO DEL INGRESO PARA TENER UNA VERDADERA SOLUCIÓN AL PROBLEMA</v>
      </c>
      <c r="M221" s="11">
        <f>'sg5'!AF221</f>
        <v>45391</v>
      </c>
      <c r="N221" s="61" t="str">
        <f>'sg5'!AH221</f>
        <v xml:space="preserve">Una vez analizado su requerimiento y realizando las investigaciones pertinentes, le informamos que; se iniciaran los procesos de mejora requerido para el mantenimiento general del espacio de sepultura.
Se inició la gestión del mantenimiento del área de sepultura en mención, a fin de reestablecer el buen estado de espacio de sepultura. 
</v>
      </c>
      <c r="O221" s="9">
        <f t="shared" si="3"/>
        <v>24.597986111111823</v>
      </c>
    </row>
    <row r="222" spans="1:15" x14ac:dyDescent="0.25">
      <c r="A222" s="38" t="str">
        <f>'sg5'!A222</f>
        <v>PERU</v>
      </c>
      <c r="B222" s="38" t="str">
        <f>'sg5'!B222</f>
        <v>SEDE SAN ANTONIO</v>
      </c>
      <c r="C222" s="39" t="str">
        <f>'sg5'!C222</f>
        <v>01-0000221</v>
      </c>
      <c r="D222" s="25">
        <f>'sg5'!D222</f>
        <v>45367.438599537039</v>
      </c>
      <c r="E222" s="39" t="str">
        <f>'sg5'!F222</f>
        <v>23260222</v>
      </c>
      <c r="F222" s="38" t="str">
        <f>'sg5'!M222</f>
        <v>SERVICIO</v>
      </c>
      <c r="G222" s="38" t="str">
        <f>'sg5'!O222</f>
        <v>OTROS</v>
      </c>
      <c r="H222" s="26">
        <f>'sg5'!P222</f>
        <v>13</v>
      </c>
      <c r="I222" s="38" t="str">
        <f>'sg5'!Q222</f>
        <v>SE COMPRO UN NICHO , EN DONDE SE  APORTO MAS DE 13 MIL SOLES , EL CUAL MI PADRE SE INTERNO AL HOSPITAL EN EL MES DE OCTUBRE, LO CUAL NO SE PUDO PAGAR LAS CUOTAS , AHORA FALLECE MI PADRE Y VENIMOS A PAGAR LAS CUOTAS RETRASADAS Y PODER ENTERRARLO , LA RESPUESTA QUE OBTUVIMOS DE CAMPO SANTO ES QUE PRESENTEMOS 1 SOLICITUD EL CUAL DEMORARA 15 DIAS Y QUE ES UNA PROBABILIDAD DEL 80% QUE SE RECUPERE , Y NOS INDICAN QUE COMPREMOS OTRO NICHO, NO TENEMOS NINGUNA SOLUCION NI RESPUESTA DE LA EMPRESA.</v>
      </c>
      <c r="J222" s="38" t="str">
        <f>'sg5'!R222</f>
        <v>RECLAMO</v>
      </c>
      <c r="K222" s="38" t="str">
        <f>'sg5'!S222</f>
        <v>SE COMPRO UN NICHO , EN DONDE SE  APORTO MAS DE 13 MIL SOLES , EL CUAL MI PADRE SE INTERNO AL HOSPITAL EN EL MES DE OCTUBRE, LO CUAL NO SE PUDO PAGAR LAS CUOTAS , AHORA FALLECE MI PADRE Y VENIMOS A PAGAR LAS CUOTAS RETRASADAS Y PODER ENTERRARLO , LA RESPUESTA QUE OBTUVIMOS DE CAMPO SANTO ES QUE PRESENTEMOS 1 SOLICITUD EL CUAL DEMORARA 15 DIAS Y QUE ES UNA PROBABILIDAD DEL 80% QUE SE RECUPERE , Y NOS INDICAN QUE COMPREMOS OTRO NICHO, NO TENEMOS NINGUNA SOLUCION NI RESPUESTA DE LA EMPRESA.</v>
      </c>
      <c r="L222" s="38" t="str">
        <f>'sg5'!T222</f>
        <v>REACTIVACION DE CONTRATO</v>
      </c>
      <c r="M222" s="11">
        <f>'sg5'!AF222</f>
        <v>45394</v>
      </c>
      <c r="N222" s="61" t="str">
        <f>'sg5'!AH222</f>
        <v>Verificamos que la persona que presento el reclamo es quien falleció , siendo así no podemos brindar mayor respuesta.</v>
      </c>
      <c r="O222" s="9">
        <f t="shared" si="3"/>
        <v>26.561400462960592</v>
      </c>
    </row>
    <row r="223" spans="1:15" x14ac:dyDescent="0.25">
      <c r="A223" s="38" t="str">
        <f>'sg5'!A223</f>
        <v>PERU</v>
      </c>
      <c r="B223" s="38" t="str">
        <f>'sg5'!B223</f>
        <v>SEDE SAN ANTONIO</v>
      </c>
      <c r="C223" s="39" t="str">
        <f>'sg5'!C223</f>
        <v>01-0000222</v>
      </c>
      <c r="D223" s="25">
        <f>'sg5'!D223</f>
        <v>45372.556712962964</v>
      </c>
      <c r="E223" s="39" t="str">
        <f>'sg5'!F223</f>
        <v>75393579</v>
      </c>
      <c r="F223" s="38" t="str">
        <f>'sg5'!M223</f>
        <v>SERVICIO</v>
      </c>
      <c r="G223" s="38" t="str">
        <f>'sg5'!O223</f>
        <v>OTROS</v>
      </c>
      <c r="H223" s="26">
        <f>'sg5'!P223</f>
        <v>0</v>
      </c>
      <c r="I223" s="38" t="str">
        <f>'sg5'!Q223</f>
        <v>DESCUIDO EN SU MANTENIMIENTO EN EL CAMPO SANTO SAN CARLOS EN LA ZONA SANTÍSIMA TRINIDAD DÓNDE HAY TUMBAS HUNDIDAS Y SIGUEN CON FLORES MARCHITAS .</v>
      </c>
      <c r="J223" s="38" t="str">
        <f>'sg5'!R223</f>
        <v>RECLAMO</v>
      </c>
      <c r="K223" s="38" t="str">
        <f>'sg5'!S223</f>
        <v xml:space="preserve">EL DÍA DE HOY ME ACERQUE A VISITAR A MI FAMILIAR QUE SE ENCUENTRA EN LA PARTE DEL CEMENTERIO LLAMADO SANTÍSIMA TRINIDAD- SAN CARLOS EN DÓNDE ME DOY LA SORPRESA QUE ESTÁ MUY DESCUIDADO CON EL PASTO SIN PODAR Y LAS FLORES MARCHITAS DE LA ÚLTIMA VEZ QUE LO VISITÉ QUE FUE HACE DOS SEMANAS AL DIA DE HOY Y SIGUEN CON LAS MISMAS FLORES DETERIORADAS, CONSULTE A UN PERSONAL LOS DÍAS QUE RETIRAN LAS FLORES O HACEN MANTENIMIENTO Y ME DICEN QUE LO HACEN LOS DÍAS VIERNES, LO CUAL NO ES CIERTO. VEO QUE LE DAN MÁS PRIORIDAD A OTRAS ÁREA DEL CAMPO SANTO Y TODOS MERECEMOS EL MISMO SERVICIO POR NUESTROS DIFUNTOS. CABE RECALCAR QUE EN LA MISMA ÁREA HAY TUMBAS QUE SE ESTÁN HUNDIENDO Y MUY DESCUIDADOS. </v>
      </c>
      <c r="L223" s="38" t="str">
        <f>'sg5'!T223</f>
        <v xml:space="preserve">IGUALDAD EN EL MANTENIMIENTO DE LAS ZONAS DEL.CAMPO SANTO CON URGENCIA </v>
      </c>
      <c r="M223" s="11">
        <f>'sg5'!AF223</f>
        <v>45394</v>
      </c>
      <c r="N223" s="61" t="str">
        <f>'sg5'!AH223</f>
        <v xml:space="preserve">Una vez analizado su requerimiento y realizando las investigaciones pertinentes, le informamos que; se iniciaran los procesos de mejora requerido para el mantenimiento general del espacio de sepultura.
Se inició la gestión del inicio de manteniendo general de la plataforma. 
</v>
      </c>
      <c r="O223" s="9">
        <f t="shared" si="3"/>
        <v>21.443287037036498</v>
      </c>
    </row>
    <row r="224" spans="1:15" x14ac:dyDescent="0.25">
      <c r="A224" s="38" t="str">
        <f>'sg5'!A224</f>
        <v>PERU</v>
      </c>
      <c r="B224" s="38" t="str">
        <f>'sg5'!B224</f>
        <v>SEDE CUSCO II</v>
      </c>
      <c r="C224" s="39" t="str">
        <f>'sg5'!C224</f>
        <v>01-0000223</v>
      </c>
      <c r="D224" s="25">
        <f>'sg5'!D224</f>
        <v>45376.536527777775</v>
      </c>
      <c r="E224" s="39" t="str">
        <f>'sg5'!F224</f>
        <v>70418073</v>
      </c>
      <c r="F224" s="38" t="str">
        <f>'sg5'!M224</f>
        <v>PRODUCTO</v>
      </c>
      <c r="G224" s="38" t="str">
        <f>'sg5'!O224</f>
        <v>OTROS</v>
      </c>
      <c r="H224" s="26">
        <f>'sg5'!P224</f>
        <v>0</v>
      </c>
      <c r="I224" s="38" t="str">
        <f>'sg5'!Q224</f>
        <v>INUNDACIONES EN LA PLATAFORMA Q ESTÁ AL C
INICIO DE LAS GRADAS.</v>
      </c>
      <c r="J224" s="38" t="str">
        <f>'sg5'!R224</f>
        <v>RECLAMO</v>
      </c>
      <c r="K224" s="38" t="str">
        <f>'sg5'!S224</f>
        <v>LA PLATAFORMA QUE ESTÁ AL COMIENZO DE LAS GRADAS SE INUNDA CON LA LLUVIA AL PUNTO DE TAPAR LAS LAPIDAS  Y NO HACEN NADA AL RESPECTO, NO ES PA PRIMERA VEZ Y TENEMOS FOTOS Y VIDEOS.
LA TUMBA MÁS PERJUDICADA ES LA DE MI PAPÁ YA QUE SE ENCUENTRA AL PIE DE LOS ÁRBOLES A LADO DE LAS GRADAS QUE DAN ACCESO A OTRAS PLATAFORMAS.
HICIMOS COMO UNA ZANJA PARA PODER DRENAR EL AGUA ACUMULADA, HOY NOS DIMOS CUENTA Q LA TAPARON ESTÁ TODO BARRO AL MOMENTO DE PISAR AÚN SE SIENTE INESTABLE Y HÚMEDO.
NOS PERCATAMOS Q HAY UNA ZANJA O CONETA EN LA PARTE SUPERIOR Q POR FALTA DE LIMPIEZA CUANDO LLUEVE SE TRANCA Y ESO OCASIONA Q REBALSE EL AGUA E INUNDE LA PLATAFORMA DE ABAJO</v>
      </c>
      <c r="L224" s="38" t="str">
        <f>'sg5'!T224</f>
        <v xml:space="preserve">LIMPIEZA ADECUADA EN LAS CUNETAS O ZANJAS, ADECUADO SERVICIO DE ALCANTARILLAS </v>
      </c>
      <c r="M224" s="11">
        <f>'sg5'!AF224</f>
        <v>45397</v>
      </c>
      <c r="N224" s="61" t="str">
        <f>'sg5'!AH224</f>
        <v xml:space="preserve">Una vez analizado su requerimiento y realizando las investigaciones pertinentes, le informamos que; se iniciaran los procesos de mejora requerido para el mantenimiento general del espacio de sepultura.
Se inició la gestión del mantenimiento del área afectada, así también el mantenimiento de los canales de capacitación de agua en temporada de lluvias. 
</v>
      </c>
      <c r="O224" s="9">
        <f t="shared" si="3"/>
        <v>20.463472222225391</v>
      </c>
    </row>
    <row r="225" spans="1:15" x14ac:dyDescent="0.25">
      <c r="A225" s="38" t="str">
        <f>'sg5'!A225</f>
        <v>PERU</v>
      </c>
      <c r="B225" s="38" t="str">
        <f>'sg5'!B225</f>
        <v>SEDE CAÑETE</v>
      </c>
      <c r="C225" s="39" t="str">
        <f>'sg5'!C225</f>
        <v>01-0000224</v>
      </c>
      <c r="D225" s="25">
        <f>'sg5'!D225</f>
        <v>45387.378888888888</v>
      </c>
      <c r="E225" s="39" t="str">
        <f>'sg5'!F225</f>
        <v>07334018</v>
      </c>
      <c r="F225" s="38" t="str">
        <f>'sg5'!M225</f>
        <v>SERVICIO</v>
      </c>
      <c r="G225" s="38" t="str">
        <f>'sg5'!O225</f>
        <v>OTROS</v>
      </c>
      <c r="H225" s="26">
        <f>'sg5'!P225</f>
        <v>0</v>
      </c>
      <c r="I225" s="38" t="str">
        <f>'sg5'!Q225</f>
        <v>PROHIBICION DEL USO DEL ESPACIO ADQUIRIDO PARA LA INHUMACION DEL CUERPO DE MI AMADO ESPOSO, CABE RECALCAR QUE TAL ESPACIO YA ESTA PAGADO EN SU TOTALIDAD Y EL MOTIVO O ARGUMENTO QUE INDICAN ES QUE LAS INHUMACIONES DEBEN SER PROGRAMADAS CUANDO SABEMOS QUE UNA MUERTE NO ES ANUNCIADA, PROGRAMADA NI ACEPTADA. POR TAL MOTIVO PIDO QUE SE SANCIONE CON LAS MANERAS CORRESPONDIENTES INVERSIONES MUYA, CAMPOSANTO ECOLOGICO ESPERANZA ETERNA SEDE CAÑETE, YA QUE EN UNA CIRCUNSTANCIA TAN DOLOROSA COMO LA PERDIDA DE UN FAMILIAR.</v>
      </c>
      <c r="J225" s="38" t="str">
        <f>'sg5'!R225</f>
        <v>RECLAMO</v>
      </c>
      <c r="K225" s="38" t="str">
        <f>'sg5'!S225</f>
        <v>PROHIBICION DEL USO DEL ESPACIO ADQUIRIDO PARA LA INHUMACION DEL CUERPO DE MI AMADO ESPOSO, CABE RECALCAR QUE TAL ESPACIO YA ESTA PAGADO EN SU TOTALIDAD Y EL MOTIVO O ARGUMENTO QUE INDICAN ES QUE LAS INHUMACIONES DEBEN SER PROGRAMADAS CUANDO SABEMOS QUE UNA MUERTE NO ES ANUNCIADA, PROGRAMADA NI ACEPTADA. POR TAL MOTIVO PIDO QUE SE SANCIONE CON LAS MANERAS CORRESPONDIENTES INVERSIONES MUYA, CAMPOSANTO ECOLOGICO ESPERANZA ETERNA SEDE CAÑETE, YA QUE EN UNA CIRCUNSTANCIA TAN DOLOROSA COMO LA PERDIDA DE UN FAMILIAR.</v>
      </c>
      <c r="L225" s="38" t="str">
        <f>'sg5'!T225</f>
        <v>POR TAL MOTIVO PIDO QUE SE SANCIONE CON LAS MANERAS CORRESPONDIENTES INVERSIONES MUYA, CAMPOSANTO ECOLOGICO ESPERANZA ETERNA SEDE CAÑETE, YA QUE EN UNA CIRCUNSTANCIA TAN DOLOROSA COMO LA PERDIDA DE UN FAMILIAR.</v>
      </c>
      <c r="M225" s="11">
        <f>'sg5'!AF225</f>
        <v>45406</v>
      </c>
      <c r="N225" s="61" t="str">
        <f>'sg5'!AH225</f>
        <v xml:space="preserve">Una vez analizado su requerimiento y realizando las investigaciones pertinentes, le informamos que; como camposanto contamos con una programación de servicios durante el día, si al momento de su visita el horario de su preferencia ya estaba copado, se tiene que programar en el horario más próximo.
Nosotros como camposanto no podemos prohibir el uso del espacio más allá de la causal de resolución de contrato o falta de pago del costo de carencia si amerita. 
Así también es menester recordar que se hicieron los esfuerzos necesarios para poder llevar a cabo el sepelio el día que lo solicito. 
</v>
      </c>
      <c r="O225" s="9">
        <f t="shared" si="3"/>
        <v>18.621111111111531</v>
      </c>
    </row>
    <row r="226" spans="1:15" x14ac:dyDescent="0.25">
      <c r="A226" s="38" t="str">
        <f>'sg5'!A226</f>
        <v>PERU</v>
      </c>
      <c r="B226" s="38" t="str">
        <f>'sg5'!B226</f>
        <v>SEDE CAÑETE</v>
      </c>
      <c r="C226" s="39" t="str">
        <f>'sg5'!C226</f>
        <v>01-0000225</v>
      </c>
      <c r="D226" s="25">
        <f>'sg5'!D226</f>
        <v>45391.679930555554</v>
      </c>
      <c r="E226" s="39" t="str">
        <f>'sg5'!F226</f>
        <v>46633440</v>
      </c>
      <c r="F226" s="38" t="str">
        <f>'sg5'!M226</f>
        <v>PRODUCTO</v>
      </c>
      <c r="G226" s="38" t="str">
        <f>'sg5'!O226</f>
        <v>RESOLUCIÓN O MODIFICACIÓN DE CONTRATO</v>
      </c>
      <c r="H226" s="26">
        <f>'sg5'!P226</f>
        <v>12160</v>
      </c>
      <c r="I226" s="38" t="str">
        <f>'sg5'!Q226</f>
        <v>BUENAS TARDES, SOY LA SRA. JACQUELIN SERNA QUIROZ CON DNI: 46633440, EL MOTIVO DE MI RECLAMO ES QUE LA EX CONSEJERA DE SU EMPRESA LA SRTA. NICKOL NEGRON MARTELL, ME OFRECIO UN SERVICIO CN UNA PUBLICIDAD ENGAÑOSA INDICANDOME QUE OBTENDRE EL SERVICIO DE SU CAMPOSANTO ECOLOGICO ESPERANZA ETERN CON UN 0% DE INTERES, UNA VEZ DEPOSITADO LA INICIAL S/608.00SOLES, ME LLEGO EL CONTRATO A MI CORREO CON UNAS CLAUSULAS QUE NO CORRESPONDE A LA INFORMACION BRINDADA POR A CONSEJERA, ADEMAS HACIENDOLE LA OBSERVACION EN EL CONTRATO FIGURA UN NUMERO QUE NO ERA EL MIO Y TAMBIEN INDICANDO QUE EN NINGUN MOMENTO HE TENIDO LA APROBACION DE DICHO CONTRATO, AHORA ME COMUNICO CON LA SRTA. Y LE RECLAMO Y ELLA ME SALE DICIENDO QUE ES ELLA LA QUE SE VA HACER RESPONSABLE HASTA ESE MOMENTO ELLA CONTINUABA TRABAJANDO CON USTEDES Y QUE NO PRESENTE NINGUNA SOLICITUD Y AL VER QUE LA SRTA NO ME DABA SOLUCION DECIDO IR A LA OFICINA PRESENCIAL E INDICANDO MI MALESTAR Y MOLESTIA DEL POR QUE ME HAN DISUELTO EL CONTRATO SIN REALIZAR LA DEVOLUCION DE MI INICIAL ES AHI DONDE ME ENTERO QUE PARA ACEPTAR DICHO CONTRATO DIGITAL TUVIERON QUE LLAMARME A MI NUMERO DE CELULAR, EN LA CUAL NUNCA RECIBI UNA LLAMADA POR PARTE DE LA EMPRESA. SOLICITO LAS GRABACIONES DEL AUDIO DE LA DICHA LLAMADA QUE APROBO NINGUN ACUERDO. TAMBIEN TENGO LOS CHAT Y AUDIOS DE LA SRTA CONSEJERA QUE ME INDICA QUE ELLA TUVO EL ERROR AL BRINDAR UNA MALA INFORMACION POR FAVOR SOLICITO LA DEVOLUCION DE MI INICIAL DEL MONTO S/608.00 SOLES DE INMEDIATO YA QUE EL ERROR NO HA SIDO POR MI PARTE SI NO DE SU CONSEJERA ( POR MALA INFORMACION)AL FINAL NO SE CUMPLIO CON LA PUBLICIDAD QUE ESTA EN SU PAGINA DE CAMPOSANTO ESPERANZA ETERNA NO ME PUEDEN DAR UN PORCENTAJE QUE NO ES...PRESENTARE MI DENUNCIA CON LA SRTA. NICKOL Y CON LA EMPRESA INVERSIONES MUYA SAC, RUC: 20555348887, DOMICILIADO EN AV. MONTE BLANCO 305, DISTRITO LA MOLINA, PROVINCIA DE LIMA, PERU, REFERENCIA A SU OFICINA EN : MZ C4 LT 18 URB TERCER MUNDO- SAN VICENTE DE CAÑETE</v>
      </c>
      <c r="J226" s="38" t="str">
        <f>'sg5'!R226</f>
        <v>RECLAMO</v>
      </c>
      <c r="K226" s="38" t="str">
        <f>'sg5'!S226</f>
        <v>SOLICITO LA DEVOLUCION DE MI INICIAL DEL MONTO S/608.00 SOLES YA QUE NO ME BRINDARON UNA INFORMACION CORRECTA POR PARTE DE SU CONSEJERA, NICKOLE NEGRON MARTELL, ES POR ESO QUE NO CANCELE NINGUNA CUOTA YA QUE NO ERA CORRECTA AL MONTO QUE ME HABIA INDICADO LA SRTA.</v>
      </c>
      <c r="L226" s="38" t="str">
        <f>'sg5'!T226</f>
        <v>DESDE UN INICIO QUE SE TRAMITO DICHO SERVICIO Y ME ENVIARON EL CONTRATO ESTUVE EN DESACUERDO CON DICHAS CLAUSULAS QUE FUE DESDE EL MES DE NOVIEMBRE 2023 Y CON EL NUMERO DE CELULAR REGISTRADO EN EL CONTRATO - SI NO ME DAN UNA SOLUCION REALIZARE MI DENUNCUA PUBLICA EN LAS REDES.</v>
      </c>
      <c r="M226" s="11">
        <f>'sg5'!AF226</f>
        <v>45392</v>
      </c>
      <c r="N226" s="61" t="str">
        <f>'sg5'!AH226</f>
        <v xml:space="preserve">Se informa que se procederá con la resolución del contrato , así también se realizara la devolución de la inicial depositada de S/608.00 , para lo cual requerimos los siguiente:
• Solicitud escrita de devolución de cuota inicial , dentro de la solicitud deberá estar el número de cuenta al que se realizara el desembolso (Número de cuenta , banco , CCI)
• Copia de DNI 
• Recuerde que el tramite puede realizarlo vía correo electrónico a clientes@esperanzaeterna.la
</v>
      </c>
      <c r="O226" s="9">
        <f t="shared" si="3"/>
        <v>0.32006944444583496</v>
      </c>
    </row>
    <row r="227" spans="1:15" x14ac:dyDescent="0.25">
      <c r="A227" s="38" t="str">
        <f>'sg5'!A227</f>
        <v>PERU</v>
      </c>
      <c r="B227" s="38" t="str">
        <f>'sg5'!B227</f>
        <v>SEDE SAN ANTONIO</v>
      </c>
      <c r="C227" s="39" t="str">
        <f>'sg5'!C227</f>
        <v>01-0000226</v>
      </c>
      <c r="D227" s="25">
        <f>'sg5'!D227</f>
        <v>45395.561377314814</v>
      </c>
      <c r="E227" s="39" t="str">
        <f>'sg5'!F227</f>
        <v>07266992</v>
      </c>
      <c r="F227" s="38" t="str">
        <f>'sg5'!M227</f>
        <v>SERVICIO</v>
      </c>
      <c r="G227" s="38" t="str">
        <f>'sg5'!O227</f>
        <v>RESOLUCIÓN O MODIFICACIÓN DE CONTRATO</v>
      </c>
      <c r="H227" s="26">
        <f>'sg5'!P227</f>
        <v>0</v>
      </c>
      <c r="I227" s="38" t="str">
        <f>'sg5'!Q227</f>
        <v>DEJAS DESPERDICIOS EN ELL MAUSOLEP</v>
      </c>
      <c r="J227" s="38" t="str">
        <f>'sg5'!R227</f>
        <v>RECLAMO</v>
      </c>
      <c r="K227" s="38" t="str">
        <f>'sg5'!S227</f>
        <v>ESTA DEJANDO  BASURA ESCREMENTO DE ANMALES COCCA MASTICADA VELS NEGRAS</v>
      </c>
      <c r="L227" s="38" t="str">
        <f>'sg5'!T227</f>
        <v>10 DE ABRL 2024</v>
      </c>
      <c r="M227" s="11">
        <f>'sg5'!AF227</f>
        <v>45406</v>
      </c>
      <c r="N227" s="61" t="str">
        <f>'sg5'!AH227</f>
        <v xml:space="preserve">Una vez analizado su requerimiento y realizando las investigaciones pertinentes, le informamos que; se iniciaran los procesos de mejora requerido para el mantenimiento general de la plataforma.
Se inició la gestión del inicio de mantenimiento y limpieza del área de mausoleos
</v>
      </c>
      <c r="O227" s="9">
        <f t="shared" si="3"/>
        <v>10.438622685185692</v>
      </c>
    </row>
    <row r="228" spans="1:15" x14ac:dyDescent="0.25">
      <c r="A228" s="38" t="str">
        <f>'sg5'!A228</f>
        <v>PERU</v>
      </c>
      <c r="B228" s="38" t="str">
        <f>'sg5'!B228</f>
        <v>SEDE CORONA DEL FRAILE</v>
      </c>
      <c r="C228" s="39" t="str">
        <f>'sg5'!C228</f>
        <v>01-0000227</v>
      </c>
      <c r="D228" s="25">
        <f>'sg5'!D228</f>
        <v>45397.715127314812</v>
      </c>
      <c r="E228" s="39" t="str">
        <f>'sg5'!F228</f>
        <v>47041424</v>
      </c>
      <c r="F228" s="38" t="str">
        <f>'sg5'!M228</f>
        <v>SERVICIO</v>
      </c>
      <c r="G228" s="38" t="str">
        <f>'sg5'!O228</f>
        <v>DISCONFORMIDAD CON ATENCIÓN DEL PERSONAL</v>
      </c>
      <c r="H228" s="26">
        <f>'sg5'!P228</f>
        <v>150</v>
      </c>
      <c r="I228" s="38" t="str">
        <f>'sg5'!Q228</f>
        <v xml:space="preserve">POR PAGO QUE SE HIZO PARA UNA MISA EN EL CAMPOSANTO </v>
      </c>
      <c r="J228" s="38" t="str">
        <f>'sg5'!R228</f>
        <v>QUEJA</v>
      </c>
      <c r="K228" s="38" t="str">
        <f>'sg5'!S228</f>
        <v xml:space="preserve">SE HIZO EL PAGO PARA OBTENER UNA MISA EN EL CAMPOSANTO EL 1 DE ABRIL .
EL DÍA 27 SE HIZO EL DEPÓSITO Y LA SEPARACIÓN DE LA MISA , LLEGADO EL 1 DE ABRIL NO HUBO NINGUNA MISA NI UN PADRE EN EL CAMPOSANTO , NO PUSIERON NI SILLAS NI EL LA ENTRADA NO ESTABA ESCRITO LAS MISA PROGRAMADAS DEJARON A MI FAMILIA EN TOTAL ABANDONO LLEGARON MI FAMILIA DE LEJOS POR LA MISA PARA MI DIFUNTO PADRE Y NO HUBO NINGUNA EMPATÍA HABLAMOS CON LA SEÑORITA ENCARGADA CON NOMBRE EDITH ROJAS A LA CUAL SE LE MANDO LA FOTO DEL BAUCHER DEL PAGO DE LA MISA Y HASTA EL DÍA DE HOY 15/04/2024 NO HAY NINGÚN SOLUCIÓN ES UNA PENA QUE NO HAYA MÁS SERIEDAD Y COORDINACIÓN EN ESTOS CASOS </v>
      </c>
      <c r="L228" s="38" t="str">
        <f>'sg5'!T228</f>
        <v xml:space="preserve"> DESEO QUE ME HAGAN LA DEVOLUCIÓN DE MI DINERO LA CUAL PAGAMOS 150.00 NUEVOS SOLES  
PARA UNA MISA EN EL CAMPOSANTO YA ENVÍE MI SOLICITUD Y LOS DATOS QUE ME PIDIERON Y HASTA EL DÍA DE HOY NO TUVE RESPUESTA PORFAVOR ES URGENTE .</v>
      </c>
      <c r="M228" s="11">
        <f>'sg5'!AF228</f>
        <v>45406</v>
      </c>
      <c r="N228" s="61" t="str">
        <f>'sg5'!AH228</f>
        <v>Se procedió a realizar la devolución correspondiente, así también es menester nuestro 
informarle que por la desazón generada le ofrecemos una misa manera gratuita, favor de 
acercarse a oficina o llamar al 01-6449366 y verificar la disponibilidad del horario de su 
elección y poder programar el servicio.</v>
      </c>
      <c r="O228" s="9">
        <f t="shared" si="3"/>
        <v>8.2848726851880201</v>
      </c>
    </row>
    <row r="229" spans="1:15" x14ac:dyDescent="0.25">
      <c r="A229" s="38" t="str">
        <f>'sg5'!A229</f>
        <v>PERU</v>
      </c>
      <c r="B229" s="38" t="str">
        <f>'sg5'!B229</f>
        <v>SEDE SAN ANTONIO</v>
      </c>
      <c r="C229" s="39" t="str">
        <f>'sg5'!C229</f>
        <v>01-0000228</v>
      </c>
      <c r="D229" s="25">
        <f>'sg5'!D229</f>
        <v>45398.487500000003</v>
      </c>
      <c r="E229" s="39" t="str">
        <f>'sg5'!F229</f>
        <v>04008936</v>
      </c>
      <c r="F229" s="38" t="str">
        <f>'sg5'!M229</f>
        <v>PRODUCTO</v>
      </c>
      <c r="G229" s="38" t="str">
        <f>'sg5'!O229</f>
        <v>OTROS</v>
      </c>
      <c r="H229" s="26">
        <f>'sg5'!P229</f>
        <v>0</v>
      </c>
      <c r="I229" s="38" t="str">
        <f>'sg5'!Q229</f>
        <v>LA LAPIDA QUE COLOCARON LA EMPRESA LOS DATOS ESTÁN MAL, SE VERIFICO CON LA SRTA. GELEN QUISPE.
LO CUAL ES UNA ACCIÓN POR FALTA DE SERIEDAD.</v>
      </c>
      <c r="J229" s="38" t="str">
        <f>'sg5'!R229</f>
        <v>RECLAMO</v>
      </c>
      <c r="K229" s="38" t="str">
        <f>'sg5'!S229</f>
        <v>LA EMPRESA COLOCO UNA LAPIDA EN LA TUMBA DE MI DIFUNTO PADRE CON DATOS QUE NO SON REALES, SE VERIFICO CON LA SRTA. GELEN QUISPE DE SU REPRESENTADA.</v>
      </c>
      <c r="L229" s="38" t="str">
        <f>'sg5'!T229</f>
        <v>QUE LO CAMBIEN LA LAPIDA POR OTRO CON LOS DATOS REALES.</v>
      </c>
      <c r="M229" s="11">
        <f>'sg5'!AF229</f>
        <v>45406</v>
      </c>
      <c r="N229" s="61" t="str">
        <f>'sg5'!AH229</f>
        <v xml:space="preserve">Una vez analizado su requerimiento y realizando las investigaciones pertinentes, le informamos que lamentamos el servicio prestado, le ofrecemos nuestras más sinceras disculpas se está procediendo a tomar las medidas correctivas.
Es menester informarle que los datos fueron corregidos.
</v>
      </c>
      <c r="O229" s="9">
        <f t="shared" si="3"/>
        <v>7.5124999999970896</v>
      </c>
    </row>
    <row r="230" spans="1:15" s="19" customFormat="1" x14ac:dyDescent="0.25">
      <c r="A230" s="53" t="str">
        <f>'sg5'!A230</f>
        <v>PERU</v>
      </c>
      <c r="B230" s="53" t="str">
        <f>'sg5'!B230</f>
        <v>SEDE CUSCO II</v>
      </c>
      <c r="C230" s="54" t="str">
        <f>'sg5'!C230</f>
        <v>01-0000229</v>
      </c>
      <c r="D230" s="20">
        <f>'sg5'!D230</f>
        <v>45401.563969907409</v>
      </c>
      <c r="E230" s="54" t="str">
        <f>'sg5'!F230</f>
        <v>46273592</v>
      </c>
      <c r="F230" s="53" t="str">
        <f>'sg5'!M230</f>
        <v>SERVICIO</v>
      </c>
      <c r="G230" s="53" t="str">
        <f>'sg5'!O230</f>
        <v>DISCONFORMIDAD CON ATENCIÓN DEL PERSONAL</v>
      </c>
      <c r="H230" s="21">
        <f>'sg5'!P230</f>
        <v>0</v>
      </c>
      <c r="I230" s="53" t="str">
        <f>'sg5'!Q230</f>
        <v>MALTRATO DE PARTE DEL PERSONAL DE LA EMPRESA ESPERANZA ETERNA</v>
      </c>
      <c r="J230" s="53" t="str">
        <f>'sg5'!R230</f>
        <v>QUEJA</v>
      </c>
      <c r="K230" s="53" t="str">
        <f>'sg5'!S230</f>
        <v xml:space="preserve">LA EMPRESA TUVO UNA FALTA DE RESPETO HACIA NOSOTROS BURLÁNDOSE DE NUESTRO DOLOR Y NO DARNOS SOLUCIÓN Y QUERIENDO COBRARNOS POR UN ESPACIO YA COMPRADO LA SRA ROSMERY MONTESINOS QUISPE QUIEN DICE SER LA ADMINISTRADORA DE LA EMPRESA Y RUTH CUSIHUAMAN LAURA QUE SE PUSO A GRABAR SIN AUTORIZACIÓN Y SIN TOMAR EN CUENTA NUESTRO DOLOR, LA EMPRESA DICE NO TENER EL CONTRATO DE COMPRA DE HACE 15 AÑOS </v>
      </c>
      <c r="L230" s="53" t="str">
        <f>'sg5'!T230</f>
        <v xml:space="preserve">EL CONTRATO LA SOLUCIÓN  Y LAS DISCULPAS DEL PERSONAL </v>
      </c>
      <c r="M230" s="18">
        <f>'sg5'!AF230</f>
        <v>45422</v>
      </c>
      <c r="N230" s="104" t="str">
        <f>'sg5'!AH230</f>
        <v>Una vez analizado su requerimiento y realizando las investigaciones pertinentes, le informamos que lamentamos el servicio prestado, sin embargo es menester informar que se están realizando las revisiones más minuciosas requeridas a fin de poder entregarle la información correspondiente. 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v>
      </c>
      <c r="O230" s="9">
        <f t="shared" si="3"/>
        <v>20.436030092590954</v>
      </c>
    </row>
    <row r="231" spans="1:15" x14ac:dyDescent="0.25">
      <c r="A231" s="53" t="str">
        <f>'sg5'!A232</f>
        <v>PERU</v>
      </c>
      <c r="B231" s="53" t="str">
        <f>'sg5'!B232</f>
        <v>SEDE SAN ANTONIO</v>
      </c>
      <c r="C231" s="54" t="str">
        <f>'sg5'!C232</f>
        <v>01-0000231</v>
      </c>
      <c r="D231" s="20">
        <f>'sg5'!D232</f>
        <v>45404.416701388887</v>
      </c>
      <c r="E231" s="54" t="str">
        <f>'sg5'!F232</f>
        <v>10101010</v>
      </c>
      <c r="F231" s="53" t="str">
        <f>'sg5'!M232</f>
        <v>SERVICIO</v>
      </c>
      <c r="G231" s="53" t="str">
        <f>'sg5'!O232</f>
        <v>OTROS</v>
      </c>
      <c r="H231" s="21">
        <f>'sg5'!P232</f>
        <v>0</v>
      </c>
      <c r="I231" s="53" t="str">
        <f>'sg5'!Q232</f>
        <v xml:space="preserve">PRUEBAS </v>
      </c>
      <c r="J231" s="53" t="str">
        <f>'sg5'!R232</f>
        <v>QUEJA</v>
      </c>
      <c r="K231" s="53" t="str">
        <f>'sg5'!S232</f>
        <v>PRUEBS</v>
      </c>
      <c r="L231" s="53" t="str">
        <f>'sg5'!T232</f>
        <v>PRUEBAS</v>
      </c>
      <c r="M231" s="18">
        <f>'sg5'!AF232</f>
        <v>0</v>
      </c>
      <c r="N231" s="104">
        <f>'sg5'!AH232</f>
        <v>0</v>
      </c>
      <c r="O231" s="9">
        <f t="shared" si="3"/>
        <v>-45404.416701388887</v>
      </c>
    </row>
    <row r="232" spans="1:15" s="123" customFormat="1" x14ac:dyDescent="0.25">
      <c r="A232" s="116" t="str">
        <f>'sg5'!A233</f>
        <v>PERU</v>
      </c>
      <c r="B232" s="116" t="str">
        <f>'sg5'!B233</f>
        <v>SEDE CUSCO II</v>
      </c>
      <c r="C232" s="117" t="str">
        <f>'sg5'!C233</f>
        <v>01-0000231</v>
      </c>
      <c r="D232" s="118">
        <f>'sg5'!D233</f>
        <v>45407.378125000003</v>
      </c>
      <c r="E232" s="117" t="str">
        <f>'sg5'!F233</f>
        <v>47557576</v>
      </c>
      <c r="F232" s="116" t="str">
        <f>'sg5'!M233</f>
        <v>PRODUCTO</v>
      </c>
      <c r="G232" s="116" t="str">
        <f>'sg5'!O233</f>
        <v>OTROS</v>
      </c>
      <c r="H232" s="119">
        <f>'sg5'!P233</f>
        <v>0</v>
      </c>
      <c r="I232" s="116" t="str">
        <f>'sg5'!Q233</f>
        <v xml:space="preserve">HACE MAS DE UN AÑO TOME LOS SERVICIOS DE SEPELIO, DEJE TODOS LOS DATOS PARA LA CONSTRUCCIÓN DE LA LAPIDA DEL MAUSOLEO QUE ADQUIRI, PERO HASTA EL MOMENTO NO SE ENCUENTRA LISTO FALTA EL ENCABEZADO Y EL NOMBRE DE LA DIFUNTA. </v>
      </c>
      <c r="J232" s="116" t="str">
        <f>'sg5'!R233</f>
        <v>RECLAMO</v>
      </c>
      <c r="K232" s="116" t="str">
        <f>'sg5'!S233</f>
        <v>INSTALACIÓN DE LAPIDA INCOMPLETA FALTA DATOS.</v>
      </c>
      <c r="L232" s="116" t="str">
        <f>'sg5'!T233</f>
        <v>NOSOTROS COMO FAMILIA REQUERIMOS QUE ESTE LISTO PARA ANTES DEL 12-05-2024 YA QUE ESE DÍA ESTAREMOS VISITANDO A NUESTRO FAMILIAR.</v>
      </c>
      <c r="M232" s="120">
        <f>'sg5'!AF233</f>
        <v>45428</v>
      </c>
      <c r="N232" s="121" t="str">
        <f>'sg5'!AH233</f>
        <v>Una vez analizado su requerimiento y realizando las investigaciones pertinentes, le 
informamos que lamentamos el servicio prestado, le ofrecemos nuestras más sinceras 
disculpas se está procediendo a tomar las medidas correctivas.
Se está programando la subsanación de las observaciones para el día 25 de mayo.</v>
      </c>
      <c r="O232" s="122">
        <f t="shared" si="3"/>
        <v>20.62187499999709</v>
      </c>
    </row>
    <row r="233" spans="1:15" s="123" customFormat="1" x14ac:dyDescent="0.25">
      <c r="A233" s="116" t="str">
        <f>'sg5'!A234</f>
        <v>PERU</v>
      </c>
      <c r="B233" s="116" t="str">
        <f>'sg5'!B234</f>
        <v>SEDE SAN ANTONIO</v>
      </c>
      <c r="C233" s="117" t="str">
        <f>'sg5'!C234</f>
        <v>01-0000232</v>
      </c>
      <c r="D233" s="118">
        <f>'sg5'!D234</f>
        <v>45409.6096412037</v>
      </c>
      <c r="E233" s="117" t="str">
        <f>'sg5'!F234</f>
        <v>72775800</v>
      </c>
      <c r="F233" s="116" t="str">
        <f>'sg5'!M234</f>
        <v>SERVICIO</v>
      </c>
      <c r="G233" s="116" t="str">
        <f>'sg5'!O234</f>
        <v>DISCONFORMIDAD CON ATENCIÓN DEL PERSONAL</v>
      </c>
      <c r="H233" s="119">
        <f>'sg5'!P234</f>
        <v>15000</v>
      </c>
      <c r="I233" s="116" t="str">
        <f>'sg5'!Q234</f>
        <v>NOS APERSONAMOS AL CAMPO SANTO, CON EL CONTRATO INDICADO PARA EL SEPELIO DE MI HERMANO RONALD LEONEL GASPAR ÑAÑA, EN EL CONTRATO DE INDICADO SE TENIA QUE HACER LA MISA PERO NO TUVIMOS RESPUESTA ALGUNA NO RECIBIMOS LA MISA SIN RESPUESTA DE NADIE NI APERSONAMIENTO DE NADIE, NO QUIEREN HACERSE RESPONSABLE DE REALIZAR LA MISA ENCIMA NO QUIEREN DAR SOLUCIÓN PARA CONTRATAR OTRO RESPONSABLE QUE REALICE LA MISA, DEJÁNDONOS SIN AYUDA NI RESPUESTA, CUESTIÓN QUE FUE DESCRITA EN EL CONTRATO QUE SE VIENE RECLAMANDO, QUIERO QUE SE DENUNCIE EL CONTRATO POR INCUMPLIMIENTO POR PARTE DE EL CAMPOSANTO ECOLÓGICO ESPERANZA ETERNA. NO NOS DAN SOLUCIÓN ALGUNA</v>
      </c>
      <c r="J233" s="116" t="str">
        <f>'sg5'!R234</f>
        <v>RECLAMO</v>
      </c>
      <c r="K233" s="116" t="str">
        <f>'sg5'!S234</f>
        <v>NOS APERSONAMOS AL CAMPO SANTO, CON EL CONTRATO INDICADO PARA EL SEPELIO DE MI HERMANO RONALD LEONEL GASPAR ÑAÑA, EN EL CONTRATO DE INDICADO SE TENIA QUE HACER LA MISA PERO NO TUVIMOS RESPUESTA ALGUNA NO RECIBIMOS LA MISA SIN RESPUESTA DE NADIE NI APERSONAMIENTO DE NADIE, NO QUIEREN HACERSE RESPONSABLE DE REALIZAR LA MISA ENCIMA NO QUIEREN DAR SOLUCIÓN PARA CONTRATAR OTRO RESPONSABLE QUE REALICE LA MISA, DEJÁNDONOS SIN AYUDA NI RESPUESTA, CUESTIÓN QUE FUE DESCRITA EN EL CONTRATO QUE SE VIENE RECLAMANDO, QUIERO QUE SE DENUNCIE EL CONTRATO POR INCUMPLIMIENTO POR PARTE DE EL CAMPOSANTO ECOLÓGICO ESPERANZA ETERNA. NO NOS DAN SOLUCIÓN ALGUNA</v>
      </c>
      <c r="L233" s="116" t="str">
        <f>'sg5'!T234</f>
        <v>QUIERO LA DENUNCIA DEL CONTRATO LA DEVOLUCIÓN DE LOS DAÑOS Y PERJUICIOS YA QUE SE HICIERON CONTRATOS AFECTANDO A LOCAL Y PERSONAL CONTRATADO POR EL MONTO DE 2000 SOLES. DOS MIL NUEVO SOLES. CONTRATO N° 0000006752</v>
      </c>
      <c r="M233" s="120">
        <f>'sg5'!AF234</f>
        <v>45428</v>
      </c>
      <c r="N233" s="121" t="str">
        <f>'sg5'!AH234</f>
        <v>Una vez analizado su requerimiento y realizando las investigaciones pertinentes, le informamos que lamentamos el servicio prestado. Sin embargo, según los reportes de atenciones el servicio fue prestado, no tenemos reporte alguno en la oficina de atención al cliente, al contrario, se nos informa que el servicio se realizó. De todas maneras, seguiremos indagando al respecto a fin de encontrar puntos de mejora y entregar un servicio de mejor calidad cada día.</v>
      </c>
      <c r="O233" s="122">
        <f t="shared" si="3"/>
        <v>18.390358796299552</v>
      </c>
    </row>
    <row r="234" spans="1:15" x14ac:dyDescent="0.25">
      <c r="A234" s="53" t="str">
        <f>'sg5'!A235</f>
        <v>PERU</v>
      </c>
      <c r="B234" s="53" t="str">
        <f>'sg5'!B235</f>
        <v>SEDE SAN ANTONIO</v>
      </c>
      <c r="C234" s="54" t="str">
        <f>'sg5'!C235</f>
        <v>01-0000233</v>
      </c>
      <c r="D234" s="20">
        <f>'sg5'!D235</f>
        <v>45419.512233796297</v>
      </c>
      <c r="E234" s="54" t="str">
        <f>'sg5'!F235</f>
        <v>44792796</v>
      </c>
      <c r="F234" s="53" t="str">
        <f>'sg5'!M235</f>
        <v>PRODUCTO</v>
      </c>
      <c r="G234" s="53" t="str">
        <f>'sg5'!O235</f>
        <v>OTROS</v>
      </c>
      <c r="H234" s="21">
        <f>'sg5'!P235</f>
        <v>240</v>
      </c>
      <c r="I234" s="53" t="str">
        <f>'sg5'!Q235</f>
        <v xml:space="preserve">NO NOS PERMITEN TRAER LAPIDA DE OTRO LUGAR Y CUANDO  SOLICITO QUE ME VENDA  NO ME QUIERE DAR UNA FACTURA , CANCELANDO MI COMPRA  YA QUE SEGÚN ELLOS SOLO PUEDE DAR UNA FACTURA A NOMBRE DEL TITULAR CUANDO ES MI PERSONA  QUIEN PAGA.  </v>
      </c>
      <c r="J234" s="53" t="str">
        <f>'sg5'!R235</f>
        <v>QUEJA</v>
      </c>
      <c r="K234" s="53" t="str">
        <f>'sg5'!S235</f>
        <v>NO QUIEREN DAR UNA FACTURA UN COMPROBANTE DE PAGO  Y TAMPOCO QUIERE QUE COMPRE DE OTRO LADO MI LAPIDA</v>
      </c>
      <c r="L234" s="53" t="str">
        <f>'sg5'!T235</f>
        <v xml:space="preserve"> QUE ACEPTEN QUE COMPRE DE OTRO LADO Y SI NO QUE ME ENTREGUEN FACTURA A NOMBRE MÍO PARA SUSTENTAR MI COMPRA</v>
      </c>
      <c r="M234" s="18">
        <f>'sg5'!AF235</f>
        <v>45440</v>
      </c>
      <c r="N234" s="104" t="str">
        <f>'sg5'!AH235</f>
        <v xml:space="preserve">Una vez analizado su requerimiento y realizando las investigaciones pertinentes, le informamos que, dentro del contrato firmado por el titular dentro del reglamento, se indica que no está permitido el ingreso de artículos ajenos al camposanto, así también se refiere que el formato de lapidas es único. 
Del mismo modo se informa que los documentos relacionados al contrato en mención solo pueden ser entregados o solicitados por el titular.
Le informamos que lamentamos el servicio prestado, le ofrecemos nuestras más sinceras disculpas se está procediendo a tomar las medidas correctivas.
</v>
      </c>
      <c r="O234" s="9">
        <f t="shared" si="3"/>
        <v>20.487766203703359</v>
      </c>
    </row>
    <row r="235" spans="1:15" s="123" customFormat="1" x14ac:dyDescent="0.25">
      <c r="A235" s="116" t="str">
        <f>'sg5'!A237</f>
        <v>PERU</v>
      </c>
      <c r="B235" s="116" t="str">
        <f>'sg5'!B237</f>
        <v>SEDE SAN ANTONIO</v>
      </c>
      <c r="C235" s="117" t="str">
        <f>'sg5'!C237</f>
        <v>01-0000235</v>
      </c>
      <c r="D235" s="118">
        <f>'sg5'!D237</f>
        <v>45423.68476851852</v>
      </c>
      <c r="E235" s="117" t="str">
        <f>'sg5'!F237</f>
        <v>44673002</v>
      </c>
      <c r="F235" s="116" t="str">
        <f>'sg5'!M237</f>
        <v>PRODUCTO</v>
      </c>
      <c r="G235" s="116" t="str">
        <f>'sg5'!O237</f>
        <v>OTROS</v>
      </c>
      <c r="H235" s="119">
        <f>'sg5'!P237</f>
        <v>0</v>
      </c>
      <c r="I235" s="116" t="str">
        <f>'sg5'!Q237</f>
        <v>NICHO CUADRIPLE.</v>
      </c>
      <c r="J235" s="116" t="str">
        <f>'sg5'!R237</f>
        <v>RECLAMO</v>
      </c>
      <c r="K235" s="116" t="str">
        <f>'sg5'!S237</f>
        <v>EL NICHO DE MI PADRE ESTÁ DAÑADO, POSIBLEMENTE UN TERCERO CON UNA ESCALERA ORIGINÓ EL ACCIDENTE EN EL QUE EL FLORERO QUE ES DE MAYÓLICA Y ESTA PEGADO A LÁPIDA SE DESPRENDIÓ Y NO SE A ENCONTRADO CERCA AL NICHO. POR LO CUAL MI MALESTAR ES, COMO ES POSIBLE QUE NO COMUNIQUE ESTE ACCIDENTE. EL PERSONAL DE INFORME MENCIONA QUE HAY VECES EN LAS QUE COMUNICAN A LA FAMILIA DE ESTAS SITUACIONES Y OTRAS EN LAS QUE NO Y LO DEJAN ASÍ, SI DE TRATA DE UN USUARIO, 
2DO. EL PERSONAL QUE VELA POR EL BIENESTAR DE LAS ÁREAS DE ESTE CAMPO SANTO NO ESTUVO HACIENDO SUS RONDAS, 
3RO. EN EL CONTRATO EN NINGUNA PARTE ESPECIFICA QUE SI HAY DAÑO GENERADO POR UN TERCERO YO TENGA QUE ASUMIR EL COSTO DE ESTE. EL NICHO ESTA DENTRO DE LOS ESPACIOS QUE DIRIGE, CONTROLA Y VELA ESPERANZA ETERNA, POR LO CONSIGUIENTE COMO ES POSIBLE QUE CUANDO VENGA A BUSCAR UNA SOLUCIÓN LO ÚNICO QUE ME DIGAN ES EL VALOR DEL ÁREA AFECTADO Y QUE LO CANCELA PRONTAMENTE PARA QUE LO PUEDAN TRAER DE LIMA.
ES UNA SITUACIÓN QUE UDS. TIENE QUE PREVEER Y CONTROLAR. ASÍ MISMO ASUMIR. EL CONTRATO LO HAN ELABORADO US Y SI HAY PUNTOS CONTROVERSIALES O DONDE EXISTE OMISIÓN O FALTA UDS TENDRÍAN QUE ASUMIR, COMO EMPRESA RESPONSABLE,</v>
      </c>
      <c r="L235" s="116" t="str">
        <f>'sg5'!T237</f>
        <v>ESPERO QUE UDS ASUMAN EL COSTO DE ESTE FLORERO Y QUE PUEDAN CAPACITAR A SUS COLABORADORES O CUIDADORES, PORQUE PARECEN MAQUINAS QUE REPITEN LO MISMO SIN BUSCAR SOLUCIONES A UNA SITUACIÓN QUE NO ES NUESTRA RESPONSABILIDAD. DE LA MISMA FORMA SI SE PAGAN POR ESTE SERVICIO SE DEBERÍA VER LA FORMA DE ESTAR MAS AL PENDIENTE DE CADA ESPACIO, ¿POR QUÉ NO PONEN CÁMARAS?</v>
      </c>
      <c r="M235" s="120">
        <f>'sg5'!AF237</f>
        <v>45442</v>
      </c>
      <c r="N235" s="121" t="str">
        <f>'sg5'!AH237</f>
        <v>Una vez analizado su requerimiento y realizando las investigaciones pertinentes, le informamos que nuestro camposanto está abierto al público en general durante el día, los floreros, lapidas, adornos de todo tipo están expuestas a la intemperie y pueden quebrarse o romperse por el paso de los años, así como la mala manipulación de los visitantes. Por lo tanto, como empresa se nos es difícil identificar estos eventos específicos en cada sepultura, el personal de vigilancia efectúa rondas constantes durante el día para evitar en lo posible estos inconvenientes.</v>
      </c>
      <c r="O235" s="122">
        <f t="shared" si="3"/>
        <v>18.315231481479714</v>
      </c>
    </row>
    <row r="236" spans="1:15" s="123" customFormat="1" x14ac:dyDescent="0.25">
      <c r="A236" s="116" t="str">
        <f>'sg5'!A238</f>
        <v>PERU</v>
      </c>
      <c r="B236" s="116" t="str">
        <f>'sg5'!B238</f>
        <v>SEDE CAÑETE</v>
      </c>
      <c r="C236" s="117" t="str">
        <f>'sg5'!C238</f>
        <v>01-0000236</v>
      </c>
      <c r="D236" s="118">
        <f>'sg5'!D238</f>
        <v>45424.470462962963</v>
      </c>
      <c r="E236" s="117" t="str">
        <f>'sg5'!F238</f>
        <v>40898209</v>
      </c>
      <c r="F236" s="116" t="str">
        <f>'sg5'!M238</f>
        <v>SERVICIO</v>
      </c>
      <c r="G236" s="116" t="str">
        <f>'sg5'!O238</f>
        <v>OTROS</v>
      </c>
      <c r="H236" s="119">
        <f>'sg5'!P238</f>
        <v>0</v>
      </c>
      <c r="I236" s="116" t="str">
        <f>'sg5'!Q238</f>
        <v xml:space="preserve">POR NO LLAMAR AVISAR QUE SE LLEVARA ACABO UN SEPELIO AL COSTADO DONDE SE ENCUENTRA SEPULTADO UN FAMILIAR MIO, DEBEN DE LLAMAR A INDICAR DE QUE SE LLEVARA ACABO DICHO EVENTO EL DÍA Y EL HORARIO PARA UNO TOMAR SUS PRECAUCIONES YA QUE LLEGUE A VISITAR A MI FAMILIAR SEPULTADO CON MI MADRE QUE ES DISCAPACITADA, MIS DATOS ESTÁN ACTUALIZADOS EN SU SISTEMA YA QUE ME LLAMAN A PROMOCIONAR SUS PRODUCTOS. </v>
      </c>
      <c r="J236" s="116" t="str">
        <f>'sg5'!R238</f>
        <v>QUEJA</v>
      </c>
      <c r="K236" s="116" t="str">
        <f>'sg5'!S238</f>
        <v xml:space="preserve">POR NO LLAMAR AVISAR QUE SE LLEVARA ACABO UN SEPELIO AL COSTADO DONDE SE ENCUENTRA SEPULTADO UN FAMILIAR MIO, DEBEN DE LLAMAR A INDICAR DE QUE SE LLEVARA ACABO DICHO EVENTO EL DÍA Y EL HORARIO PARA UNO TOMAR SUS PRECAUCIONES YA QUE LLEGUE A VISITAR A MI FAMILIAR SEPULTADO CON MI MADRE QUE ES DISCAPACITADA, MIS DATOS ESTÁN ACTUALIZADOS EN SU SISTEMA YA QUE ME LLAMAN A PROMOCIONAR SUS PRODUCTOS. </v>
      </c>
      <c r="L236" s="116" t="str">
        <f>'sg5'!T238</f>
        <v xml:space="preserve">SOLICITUD LA DISCULPA DEL CASO, E INFORMAR  CUALQUIER EVENTOS QUE SE REALICE CERCA A LA SEPULTURA DE MI FAMILIAR HUAMAN TACONAN MARIA ELIZABETH PARA PODER TOMAR MIS PRECAUCIONES. </v>
      </c>
      <c r="M236" s="120">
        <f>'sg5'!AF238</f>
        <v>45441</v>
      </c>
      <c r="N236" s="121" t="str">
        <f>'sg5'!AH238</f>
        <v>Una vez analizado su requerimiento y realizando las investigaciones pertinentes, le 
informamos que lamentamos el servicio prestado, le ofrecemos nuestras más sinceras 
disculpas se está procediendo a tomar las medidas correctivas.
Se tomara en consideración para futuros eventos , la recomendación recibida.</v>
      </c>
      <c r="O236" s="122">
        <f t="shared" si="3"/>
        <v>16.529537037036789</v>
      </c>
    </row>
    <row r="237" spans="1:15" s="123" customFormat="1" x14ac:dyDescent="0.25">
      <c r="A237" s="116" t="str">
        <f>'sg5'!A239</f>
        <v>PERU</v>
      </c>
      <c r="B237" s="116" t="str">
        <f>'sg5'!B239</f>
        <v>SEDE CORONA DEL FRAILE</v>
      </c>
      <c r="C237" s="117" t="str">
        <f>'sg5'!C239</f>
        <v>01-0000237</v>
      </c>
      <c r="D237" s="118">
        <f>'sg5'!D239</f>
        <v>45427.745034722226</v>
      </c>
      <c r="E237" s="117" t="str">
        <f>'sg5'!F239</f>
        <v>48605892</v>
      </c>
      <c r="F237" s="116" t="str">
        <f>'sg5'!M239</f>
        <v>SERVICIO</v>
      </c>
      <c r="G237" s="116" t="str">
        <f>'sg5'!O239</f>
        <v>DISCONFORMIDAD CON ATENCIÓN DEL PERSONAL</v>
      </c>
      <c r="H237" s="119">
        <f>'sg5'!P239</f>
        <v>25</v>
      </c>
      <c r="I237" s="116" t="str">
        <f>'sg5'!Q239</f>
        <v xml:space="preserve">BUENAS TARDES, QUISIERA REPORTAR MI MALESTAR ACERCA DE UN MAL SERVICIO QUE RECIBÍ AL CONTRATARLOS, LA PROMOTORA DEL SEPULCRO ME PROMETIÓ, EL USO DE UN ESPACIO PEQUEÑÍSIMO EN LA PARTE SUPERIOR DE LA LÁPIDA PARA PODER PLANTAR UNAS FLORES QUE ERAN DEL AGRADO Y VOLUNTAD DE MI MADRE EN VIDA ANTES QUE FALLECIERA DE CÁNCER. EL CASO ES QUE PLANTAMOS UNAS HERMOSAS Y PEQUEÑAS FLORES LAS CUALES FUERON ARRANCADAS , ESTO OCURRIÓ EN DOS OPORTUNIDADES, HASTA QUE AL FIN CONVERSANDO CON ESTA PROMOTORA Y ACERCÁNDONOS AL LOCAL PRINCIPAL NOS DAN LA INGRATA NOTICIA QUE ESTO ESTABA PROHIBIDO, ESTO ES UN MALESTAR MUY GRANDE COMO FAMILIA PORQUE ESAS FLORES REPRESENTAN UN VALOR SENTIMENTAL PARA NOSOTROS EL CUÁL INDOLENTEMENTE NO TOMO EN CUENTA ESTA SEÑORA PROMOTORA QUE SE APROVECHO DEL MOMENTO TAN DOLOROSO QUE PASÁBAMOS POR LA ENFERMEDAD DE MI MADRE PARA PODER VENDERNOS ESTA SEPULTURA OFRECIENDO COSAS QUE NO ESTABAN PERMITIDAS. TAMBIÉN COMENTARLES , QUE EL DÍA DEL ENTIERRO DE MI MADRE OCURRIÓ UNA LLUVIA COPIOSA Y EL PERSONAL SIN NINGUNA CONSIDERACIÓN ENTERRÓ A MI MADRE DÁNDONOS UNA CARPA DEMASIADO PEQUEÑA , MIS FAMILIARES ANCIANOS ESTUVIERON MOJANDOSE EN TODO EL ENTIERRO SIN CONTAR CON QUE MIS HERMANAS Y YO NI ESTUVIMOS PRESENTES EN EL ENTIERRO PORQUE ESTÁBAMOS SOMBREANDONOS DE LA LLUVIA EN LOS TECHOS DEL BAÑO. LASTIMOSAMENTE ME LLEVO UNA MUY MALA EXPERIENCIA EN EL PRIMER ENTIERRO Y DEJA MUCHO QUE DESEAR EL SERVICIO QUE DA SU PERSONAL. EL NOMBRE DE LA PROMOTORA EN CUESTIÓN ES: QUISPE CÓRDOVA, JACKELINE LOURDES </v>
      </c>
      <c r="J237" s="116" t="str">
        <f>'sg5'!R239</f>
        <v>QUEJA</v>
      </c>
      <c r="K237" s="116" t="str">
        <f>'sg5'!S239</f>
        <v xml:space="preserve"> BUENAS TARDES, QUISIERA REPORTAR MI MALESTAR ACERCA DE UN MAL SERVICIO QUE RECIBÍ AL CONTRATARLOS, LA PROMOTORA DEL SEPULCRO ME PROMETIÓ, EL USO DE UN ESPACIO PEQUEÑÍSIMO EN LA PARTE SUPERIOR DE LA LÁPIDA PARA PODER PLANTAR UNAS FLORES QUE ERAN DEL AGRADO Y VOLUNTAD DE MI MADRE EN VIDA ANTES QUE FALLECIERA DE CÁNCER. EL CASO ES QUE PLANTAMOS UNAS HERMOSAS Y PEQUEÑAS FLORES LAS CUALES FUERON ARRANCADAS , ESTO OCURRIÓ EN DOS OPORTUNIDADES, HASTA QUE AL FIN CONVERSANDO CON ESTA PROMOTORA Y ACERCÁNDONOS AL LOCAL PRINCIPAL NOS DAN LA INGRATA NOTICIA QUE ESTO ESTABA PROHIBIDO, ESTO ES UN MALESTAR MUY GRANDE COMO FAMILIA PORQUE ESAS FLORES REPRESENTAN UN VALOR SENTIMENTAL PARA NOSOTROS EL CUÁL INDOLENTEMENTE NO TOMO EN CUENTA ESTA SEÑORA PROMOTORA QUE SE APROVECHO DEL MOMENTO TAN DOLOROSO QUE PASÁBAMOS POR LA ENFERMEDAD DE MI MADRE PARA PODER VENDERNOS ESTA SEPULTURA OFRECIENDO COSAS QUE NO ESTABAN PERMITIDAS. TAMBIÉN COMENTARLES , QUE EL DÍA DEL ENTIERRO DE MI MADRE OCURRIÓ UNA LLUVIA COPIOSA Y EL PERSONAL SIN NINGUNA CONSIDERACIÓN ENTERRÓ A MI MADRE DÁNDONOS UNA CARPA DEMASIADO PEQUEÑA , MIS FAMILIARES ANCIANOS ESTUVIERON MOJANDOSE EN TODO EL ENTIERRO SIN CONTAR CON QUE MIS HERMANAS Y YO NI ESTUVIMOS PRESENTES EN EL ENTIERRO PORQUE ESTÁBAMOS SOMBREANDONOS DE LA LLUVIA EN LOS TECHOS DEL BAÑO. LASTIMOSAMENTE ME LLEVO UNA MUY MALA EXPERIENCIA EN EL PRIMER ENTIERRO Y DEJA MUCHO QUE DESEAR EL SERVICIO QUE DA SU PERSONAL. EL NOMBRE DE LA PROMOTORA EN CUESTIÓN ES: QUISPE CÓRDOVA, JACKELINE LOURDES </v>
      </c>
      <c r="L237" s="116" t="str">
        <f>'sg5'!T239</f>
        <v xml:space="preserve">QUE SE SANCIONE A ESTA PROMOTORA POR PROMESAS ENGAÑOSAS Y DEVOLUCIÓN DE DINERO POR GASTOS EN VANO EN COMPRA DE FLORES , LAS FLORES NOS COSTARON UN TOTAL DE S/25 </v>
      </c>
      <c r="M237" s="120">
        <f>'sg5'!AF239</f>
        <v>45447</v>
      </c>
      <c r="N237" s="121" t="str">
        <f>'sg5'!AH239</f>
        <v xml:space="preserve">Una vez analizado su requerimiento y realizando las investigaciones pertinentes, le informamos que lamentamos el servicio prestado, le ofrecemos nuestras más sinceras disculpas se está procediendo a tomar las medidas correctivas.
Sin embargo es menester recordarle que dentro del contrato se estipulan los alcances de los derechos que tiene por su adquisición , dentro de estos datos no se informa ningún permiso para poder sembrar plantas o flores. 
Una vez analizado su requerimiento y realizando las investigaciones pertinentes, le informamos que lamentamos el servicio prestado, le ofrecemos nuestras más sinceras disculpas se está procediendo a tomar las medidas correctivas.
Sin embargo es menester recordarle que dentro del contrato se estipulan los alcances de los derechos que tiene por su adquisición , dentro de estos datos no se informa ningún permiso para poder sembrar plantas o flores. 
</v>
      </c>
      <c r="O237" s="122">
        <f t="shared" si="3"/>
        <v>19.254965277774318</v>
      </c>
    </row>
    <row r="238" spans="1:15" s="123" customFormat="1" x14ac:dyDescent="0.25">
      <c r="A238" s="116" t="str">
        <f>'sg5'!A240</f>
        <v>PERU</v>
      </c>
      <c r="B238" s="116" t="str">
        <f>'sg5'!B240</f>
        <v>SEDE SAN ANTONIO</v>
      </c>
      <c r="C238" s="117" t="str">
        <f>'sg5'!C240</f>
        <v>01-0000238</v>
      </c>
      <c r="D238" s="118">
        <f>'sg5'!D240</f>
        <v>45430.458854166667</v>
      </c>
      <c r="E238" s="117" t="str">
        <f>'sg5'!F240</f>
        <v>01038737</v>
      </c>
      <c r="F238" s="116" t="str">
        <f>'sg5'!M240</f>
        <v>SERVICIO</v>
      </c>
      <c r="G238" s="116" t="str">
        <f>'sg5'!O240</f>
        <v>OTROS</v>
      </c>
      <c r="H238" s="119">
        <f>'sg5'!P240</f>
        <v>10000</v>
      </c>
      <c r="I238" s="116" t="str">
        <f>'sg5'!Q240</f>
        <v>EL ESPACIO DE SEPULTURA SIMPRE ESTA EN MALAS CONDICIONES Y  ES USADO COMO PASADIZO. NO SE HA TOMADO LAS ACCIONES QUE EN ANTERIORES RECLAMMOS QUE HICE, ME PROMETIERON</v>
      </c>
      <c r="J238" s="116" t="str">
        <f>'sg5'!R240</f>
        <v>RECLAMO</v>
      </c>
      <c r="K238" s="116" t="str">
        <f>'sg5'!S240</f>
        <v xml:space="preserve">YA SON VARIAS VECES POR LAS QUE ESTOY RECLAMANDO POR EL MISMO MOTIVO, EL ESPACIO QUE ESTOY ADQUIRIENDO YA LO ESTOY USANDO Y TODAS LAS VECES QUE VOY HE VISTO EL MAL ESTADO DE CONSERVACIÓN EN EL QUE ESTÁ, ME HAN PROMETIDO QUE VAN A ARREGLAR ESO, PERO NO VEO EL MÍNNIMO INTERES POR ELLO. ESTA ES LA ÚLTIMA VEZ QUE RECLAMO A TRAVÉS DE ESTE MEDIO, LO SIGUIENTE ES REITERAR MI QUEJA A INDECOPI (POR CIERTO NO ME HAN RETORNADO EL MONTO QUE LE INFORMARON A INDECOPI QUE ME IBAN HA HACER, POR LO QUE TAMBIEN RECLAMARÉ) O UTILIZARÉ LOS MEDIOS CORRESPONDIENTES. YO ESTOY PAGANDO POR UN SERVICIO QUE NO ME ESTÁN PRESTANDO DE MANERA SATISFACTORIA Y HAN DESTINADO EL ESPACIO QUE ME VENDIERON COMO UN PASADIZO. </v>
      </c>
      <c r="L238" s="116" t="str">
        <f>'sg5'!T240</f>
        <v>SOLICITO QUE ME CAMBIEN DE ESPACIO A UNO QUE SI CUMPLA LAS CONDICIONES SEGÚN EL CONTRATO O ME RETORNEN UN MONTO, YA QUE ME ESTAN COBRANDO POR UN MAL SERVICIO QUE NO AMERITA EL COSTO.</v>
      </c>
      <c r="M238" s="120">
        <f>'sg5'!AF240</f>
        <v>45447</v>
      </c>
      <c r="N238" s="121" t="str">
        <f>'sg5'!AH240</f>
        <v xml:space="preserve">Una vez analizado su requerimiento y realizando las investigaciones pertinentes, le informamos que el número de DNI ingresado así como el número de contrato ingresado no se existen en nuestro sistema, requerimos esa información a fin de conocer la ubicación del espacio reclamado.
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
</v>
      </c>
      <c r="O238" s="122">
        <f t="shared" si="3"/>
        <v>16.541145833332848</v>
      </c>
    </row>
    <row r="239" spans="1:15" s="123" customFormat="1" x14ac:dyDescent="0.25">
      <c r="A239" s="116" t="str">
        <f>'sg5'!A241</f>
        <v>PERU</v>
      </c>
      <c r="B239" s="116" t="str">
        <f>'sg5'!B241</f>
        <v>SEDE SAN ANTONIO</v>
      </c>
      <c r="C239" s="117" t="str">
        <f>'sg5'!C241</f>
        <v>01-0000239</v>
      </c>
      <c r="D239" s="118">
        <f>'sg5'!D241</f>
        <v>45432.45753472222</v>
      </c>
      <c r="E239" s="117" t="str">
        <f>'sg5'!F241</f>
        <v>19809758</v>
      </c>
      <c r="F239" s="116" t="str">
        <f>'sg5'!M241</f>
        <v>SERVICIO</v>
      </c>
      <c r="G239" s="116" t="str">
        <f>'sg5'!O241</f>
        <v>DISCONFORMIDAD CON ATENCIÓN DEL PERSONAL</v>
      </c>
      <c r="H239" s="119">
        <f>'sg5'!P241</f>
        <v>0</v>
      </c>
      <c r="I239" s="116" t="str">
        <f>'sg5'!Q241</f>
        <v xml:space="preserve">ATENCIÓN DE PLATAFORMA DE FORMA AGRESIVA, REITERATIVA POR EL PERSONAL, TENIENDO UN MALTRATO SIN DEJAR HABLAR AL USUARIO, PREGUNTADO A OTRO PERSONAL ME REFIEREN QUE EL NOMBRE DE LA TRABAJADORA ES NESKAR INGARUCA, SOLICITO SE SANCIONE DICHA CONDUCTA Y TENGAN PERSONAL MÁS EMPÁTICO. GRACIAS </v>
      </c>
      <c r="J239" s="116" t="str">
        <f>'sg5'!R241</f>
        <v>QUEJA</v>
      </c>
      <c r="K239" s="116" t="str">
        <f>'sg5'!S241</f>
        <v xml:space="preserve">ATENCIÓN DE PLATAFORMA DE FORMA AGRESIVA, REITERATIVA POR EL PERSONAL, TENIENDO UN MALTRATO SIN DEJAR HABLAR AL USUARIO, PREGUNTADO A OTRO PERSONAL ME REFIEREN QUE EL NOMBRE DE LA TRABAJADORA ES NESKAR INGARUCA, SOLICITO SE SANCIONE DICHA CONDUCTA Y TENGAN PERSONAL MÁS EMPÁTICO. GRACIAS </v>
      </c>
      <c r="L239" s="116" t="str">
        <f>'sg5'!T241</f>
        <v xml:space="preserve">SANCIÓN A LA TRABAJADORA Y PERSONAL MÁS EMPÁTICO </v>
      </c>
      <c r="M239" s="120">
        <f>'sg5'!AF241</f>
        <v>45447</v>
      </c>
      <c r="N239" s="121" t="str">
        <f>'sg5'!AH241</f>
        <v xml:space="preserve">Una vez analizado su requerimiento y realizando las investigaciones pertinentes, le informamos que se están tomando las medidas pertinentes. 
Le reiteramos el agradecimiento por informarnos al respecto y nos despedimos no sin antes ofrecer nuestras más sinceras disculpas por cualquier molestia que usted haya podido sentir y garantizarle que nuestro compromiso es trabajar de manera permanente para que nuestros clientes se encuentren satisfechos con nuestro servicio.
</v>
      </c>
      <c r="O239" s="122">
        <f t="shared" si="3"/>
        <v>14.542465277780138</v>
      </c>
    </row>
    <row r="240" spans="1:15" s="123" customFormat="1" x14ac:dyDescent="0.25">
      <c r="A240" s="116" t="str">
        <f>'sg5'!A242</f>
        <v>PERU</v>
      </c>
      <c r="B240" s="116" t="str">
        <f>'sg5'!B242</f>
        <v>SEDE SAN ANTONIO</v>
      </c>
      <c r="C240" s="117" t="str">
        <f>'sg5'!C242</f>
        <v>01-0000240</v>
      </c>
      <c r="D240" s="118">
        <f>'sg5'!D242</f>
        <v>45438.602627314816</v>
      </c>
      <c r="E240" s="117" t="str">
        <f>'sg5'!F242</f>
        <v>48275646</v>
      </c>
      <c r="F240" s="116" t="str">
        <f>'sg5'!M242</f>
        <v>PRODUCTO</v>
      </c>
      <c r="G240" s="116" t="str">
        <f>'sg5'!O242</f>
        <v>DISCONFORMIDAD CON ATENCIÓN DEL PERSONAL</v>
      </c>
      <c r="H240" s="119">
        <f>'sg5'!P242</f>
        <v>80</v>
      </c>
      <c r="I240" s="116" t="str">
        <f>'sg5'!Q242</f>
        <v>EN MENOS DE 1 AÑO YA HAN ROTO EN MAS DE 5 OCACIONES LOS FLOREROS QUE TENEMOS EN EL AREA DE LA SAGRADA FAMILIA , ES MOLESTOSO TENER QUE RECLAMAR PARA QUE E PERSONAL SEA MAS CUIDADOSO AL MOMENTO DE RETIRAR LAS FLORES PR FAVOR AGRADECERE CONVERSE CON ELLOS Y ME REITENGREN LOS FLOREROS YA QUE SN DEMASIADAS LAS VECE QUE LAS VIENEN ROMPÍENDO</v>
      </c>
      <c r="J240" s="116" t="str">
        <f>'sg5'!R242</f>
        <v>RECLAMO</v>
      </c>
      <c r="K240" s="116" t="str">
        <f>'sg5'!S242</f>
        <v>EN MENOS DE 1 AÑO YA HAN ROTO EN MAS DE 5 OCACIONES LOS FLOREROS QUE TENEMOS EN EL AREA DE LA SAGRADA FAMILIA , ES MOLESTOSO TENER QUE RECLAMAR PARA QUE E PERSONAL SEA MAS CUIDADOSO AL MOMENTO DE RETIRAR LAS FLORES PR FAVOR AGRADECERE CONVERSE CON ELLOS Y ME REITENGREN LOS FLOREROS YA QUE SN DEMASIADAS LAS VECE QUE LAS VIENEN ROMPÍENDO</v>
      </c>
      <c r="L240" s="116" t="str">
        <f>'sg5'!T242</f>
        <v>EN MENOS DE 1 AÑO YA HAN ROTO EN MAS DE 5 OCACIONES LOS FLOREROS QUE TENEMOS EN EL AREA DE LA SAGRADA FAMILIA , ES MOLESTOSO TENER QUE RECLAMAR PARA QUE E PERSONAL SEA MAS CUIDADOSO AL MOMENTO DE RETIRAR LAS FLORES PR FAVOR AGRADECERE CONVERSE CON ELLOS Y ME REITENGREN LOS FLOREROS YA QUE SN DEMASIADAS LAS VECE QUE LAS VIENEN ROMPÍENDO</v>
      </c>
      <c r="M240" s="120">
        <f>'sg5'!AF242</f>
        <v>0</v>
      </c>
      <c r="N240" s="121">
        <f>'sg5'!AH242</f>
        <v>0</v>
      </c>
      <c r="O240" s="122">
        <f t="shared" si="3"/>
        <v>-45438.602627314816</v>
      </c>
    </row>
    <row r="241" spans="1:15" s="123" customFormat="1" x14ac:dyDescent="0.25">
      <c r="A241" s="116" t="str">
        <f>'sg5'!A243</f>
        <v>PERU</v>
      </c>
      <c r="B241" s="116" t="str">
        <f>'sg5'!B243</f>
        <v>SEDE SAN ANTONIO</v>
      </c>
      <c r="C241" s="117" t="str">
        <f>'sg5'!C243</f>
        <v>01-0000241</v>
      </c>
      <c r="D241" s="118">
        <f>'sg5'!D243</f>
        <v>45439.431770833333</v>
      </c>
      <c r="E241" s="117">
        <f>'sg5'!F243</f>
        <v>45361406</v>
      </c>
      <c r="F241" s="116" t="str">
        <f>'sg5'!M243</f>
        <v>PRODUCTO</v>
      </c>
      <c r="G241" s="116" t="str">
        <f>'sg5'!O243</f>
        <v>GESTIÓN DE COBRANZAS</v>
      </c>
      <c r="H241" s="119">
        <f>'sg5'!P243</f>
        <v>430.5</v>
      </c>
      <c r="I241" s="116" t="str">
        <f>'sg5'!Q243</f>
        <v>EN FEBRERO DE 2020, CONTRATÉ UN PRODUCTO EN EL CEMENTERIO ESPERANZA ETERNA TRAS EL FALLECIMIENTO DE MI MADRE. ESTE CONTRATO, IDENTIFICADO CON EL NÚMERO 11187, INCLUÍA 5 ESPACIOS HACIA ABAJO, CON UNA INICIAL Y 54 CUOTAS MENSUALES. HASTA LA CUOTA 48, LOS PAGOS CUBRÍAN LOS ESPACIOS ADQUIRIDOS, Y DESDE LA CUOTA 49 HASTA LA 54, SE DESTINABAN AL FONDO DE MANTENIMIENTO (FOMA). EL CONTRATO DEBÍA FINALIZAR EN FEBRERO DE 2024.
SIN EMBARGO, DEBIDO A LA PANDEMIA, LAS CUOTAS 3 Y 4, CORRESPONDIENTES AL AÑO 2020, FUERON REPROGRAMADAS PARA PAGARSE AL FINAL DEL CONTRATO. ESTAS FUERON LAS ÚNICAS CUOTAS APLAZADAS EN SU MOMENTO. RECIENTEMENTE, AL REVISAR EL ESTADO DE MIS PAGOS, ME ENCONTRÉ CON UN PENDIENTE ADICIONAL. ESPERANZA ETERNA ME INFORMÓ QUE LA CUOTA EN CUESTIÓN CORRESPONDÍA A SEPTIEMBRE DE 2022, LO CUAL ME PARECIÓ EXTRAÑO E INEXPLICABLE. 
DURANTE LA PANDEMIA, SIEMPRE PAGUÉ PUNTUALMENTE, AUNQUE CON ALGUNAS DIFICULTADES DEBIDO A PROBLEMAS CON LOS SISTEMAS DE PAGO DEL CEMENTERIO, ESPECIALMENTE AL INTENTAR USAR INTERBANK, LO QUE FRECUENTEMENTE ME OBLIGABA A REALIZAR LOS PAGOS A TRAVÉS DE PAGO EFECTIVO. INCLUSO, EN ALGUNAS OCASIONES, EL GESTOR DE COBRANZAS DE ESPERANZA ETERNA SE ACERCABA A MI DOMICILIO PARA COBRAR.
EN VISTA DE LA INFORMACIÓN PROPORCIONADA POR EL CEMENTERIO, Y CONSIDERANDO QUE NO ESTÁBAMOS EN PANDEMIA EN SEPTIEMBRE DE 2022, NUNCA SOLICITÉ REPROGRAMAR ESA CUOTA. ANTE ESTA SITUACIÓN, COMENCÉ A BUSCAR EL COMPROBANTE DE DEPÓSITO DE ESE MES. GENERALMENTE, REALIZO LOS DEPÓSITOS A TRAVÉS DE LA BANCA POR INTERNET. SIN EMBARGO, EN ESE PERÍODO ESPECÍFICO, ESPERANZA ETERNA PRESENTABA DIFICULTADES TÉCNICAS QUE AFECTABAN LA GENERACIÓN DE PAGOS A TRAVÉS DE INTERBANK.
DEBIDO A ESTAS COMPLICACIONES Y MI CONSIGUIENTE MALESTAR, DECIDÍ RETENER EL PAGO DE LA CUOTA CON FECHA DE VENCIMIENTO EL 25 DE MAYO DE 2024. ESTO SE DEBE A QUE, SEGÚN MI PLANIFICACIÓN INICIAL, CON LAS REPROGRAMACIONES, LA DEUDA DEBÍA HABERSE SALDADO EN ABRIL DE 2024, Y A PARTIR DE MAYO, DEBÍA COMENZAR A PA</v>
      </c>
      <c r="J241" s="116" t="str">
        <f>'sg5'!R243</f>
        <v>RECLAMO</v>
      </c>
      <c r="K241" s="116" t="str">
        <f>'sg5'!S243</f>
        <v>EN FEBRERO DE 2020, CONTRATÉ UN PRODUCTO EN EL CEMENTERIO ESPERANZA ETERNA TRAS EL FALLECIMIENTO DE MI MADRE, IDENTIFICADO CON EL CONTRATO 11187, QUE INCLUÍA 5 ESPACIOS HACIA ABAJO Y 54 CUOTAS MENSUALES. HASTA LA CUOTA 48, LOS PAGOS CUBRÍAN LOS ESPACIOS, Y DESDE LA CUOTA 49 HASTA LA 54 SE DESTINABAN AL FONDO DE MANTENIMIENTO (FOMA). EL CONTRATO DEBÍA FINALIZAR EN FEBRERO DE 2024.
DEBIDO A LA PANDEMIA, LAS CUOTAS 3 Y 4 DE 2020 FUERON REPROGRAMADAS PARA PAGARSE AL FINAL DEL CONTRATO. AL REVISAR MIS PAGOS RECIENTEMENTE, ENCONTRÉ UN PENDIENTE ADICIONAL. ESPERANZA ETERNA INFORMÓ QUE CORRESPONDÍA A SEPTIEMBRE DE 2022, LO CUAL ME RESULTÓ INEXPLICABLE.
DURANTE LA PANDEMIA, SIEMPRE PAGUÉ PUNTUALMENTE, AUNQUE CON DIFICULTADES CON LOS SISTEMAS DE PAGO DEL CEMENTERIO, ESPECIALMENTE CON INTERBANK, LO QUE ME OBLIGABA A REALIZAR LOS PAGOS A TRAVÉS DE PAGO EFECTIVO. EN OCASIONES, EL GESTOR DE COBRANZAS DE ESPERANZA ETERNA SE ACERCABA A MI DOMICILIO PARA COBRAR.
DADO QUE NO ESTÁBAMOS EN PANDEMIA EN SEPTIEMBRE DE 2022, NUNCA SOLICITÉ REPROGRAMAR ESA CUOTA. EMPECÉ A BUSCAR EL COMPROBANTE DE DEPÓSITO DE ESE MES, GENERALMENTE REALIZO LOS DEPÓSITOS POR BANCA POR INTERNET. SIN EMBARGO, ESPERANZA ETERNA PRESENTABA DIFICULTADES TÉCNICAS QUE AFECTABAN LA GENERACIÓN DE PAGOS A TRAVÉS DE INTERBANK.
DESDE FEBRERO DE 2023, HE TENIDO DIFICULTADES ADICIONALES PARA UBICAR EL COMPROBANTE DE DEPÓSITO DEBIDO A QUE CAMBIÉ DE CELULAR TRAS UN ROBO, LO QUE RESULTÓ EN MÚLTIPLES CAMBIOS EN CUENTAS Y CORREOS ELECTRÓNICOS, COMPLICANDO AÚN MÁS LA LOCALIZACIÓN DEL COMPROBANTE DE SEPTIEMBRE DE 2022.
DEBIDO A ESTAS COMPLICACIONES Y MI CONSIGUIENTE MALESTAR, DECIDÍ RETENER EL PAGO DE LA CUOTA CON FECHA DE VENCIMIENTO EL 25 DE MAYO DE 2024. SEGÚN MI PLANIFICACIÓN INICIAL, CON LAS REPROGRAMACIONES, LA DEUDA DEBÍA HABERSE SALDADO EN ABRIL DE 2024, Y A PARTIR DE MAYO, DEBÍA COMENZAR A PAGAR EL FOMA.
ESPERANZA ETERNA HA IDENTIFICADO UN SUPUESTO ATRASO EN UNA CUOTA QUE, SEGÚN MIS REGISTROS, DEBERÍA HAB</v>
      </c>
      <c r="L241" s="116" t="str">
        <f>'sg5'!T243</f>
        <v>POR LO TANTO, SOLICITO UNA REVISIÓN DETALLADA DE MI CUENTA Y DE LOS PAGOS REALIZADOS, ASÍ COMO UNA EXPLICACIÓN CLARA Y JUSTIFICADA DE LA SUPUESTA REPROGRAMACIÓN DE LA CUOTA DE SEPTIEMBRE DE 2022. ADICIONALMENTE, PIDO QUE SE ME EXONERE DEL PAGO DE 430.50 CORRESPONDIENTE AL MES DE MAYO DE 2024, YA QUE DESCONOZCO LA REPROGRAMACIÓN O AUTORIZACIÓN DEL APLAZAMIENTO DE LA CUOTA DE SEPTIEMBRE DE 2022. ES FUNDAMENTAL RESOLVER ESTA DISCREPANCIA PARA EVITAR MAYORES CONFLICTOS Y GARANTIZAR QUE EL CONTRATO SE CUMPLA SEGÚN LO ACORDADO ORIGINALMENTE.</v>
      </c>
      <c r="M241" s="120">
        <f>'sg5'!AF243</f>
        <v>0</v>
      </c>
      <c r="N241" s="121">
        <f>'sg5'!AH243</f>
        <v>0</v>
      </c>
      <c r="O241" s="122">
        <f t="shared" si="3"/>
        <v>-45439.431770833333</v>
      </c>
    </row>
    <row r="242" spans="1:15" s="123" customFormat="1" x14ac:dyDescent="0.25">
      <c r="A242" s="116" t="str">
        <f>'sg5'!A244</f>
        <v>PERU</v>
      </c>
      <c r="B242" s="116" t="str">
        <f>'sg5'!B244</f>
        <v>SEDE SAN ANTONIO</v>
      </c>
      <c r="C242" s="117" t="str">
        <f>'sg5'!C244</f>
        <v>01-0000242</v>
      </c>
      <c r="D242" s="118">
        <f>'sg5'!D244</f>
        <v>45444.443159722221</v>
      </c>
      <c r="E242" s="117" t="str">
        <f>'sg5'!F244</f>
        <v>72417052</v>
      </c>
      <c r="F242" s="116" t="str">
        <f>'sg5'!M244</f>
        <v>SERVICIO</v>
      </c>
      <c r="G242" s="116" t="str">
        <f>'sg5'!O244</f>
        <v>DISCONFORMIDAD CON ATENCIÓN DEL PERSONAL</v>
      </c>
      <c r="H242" s="119">
        <f>'sg5'!P244</f>
        <v>100</v>
      </c>
      <c r="I242" s="116" t="str">
        <f>'sg5'!Q244</f>
        <v>GARANTÍA COMO MEDIO DE ENTREGA DE ACTA DE DEFUNCIÓN.</v>
      </c>
      <c r="J242" s="116" t="str">
        <f>'sg5'!R244</f>
        <v>RECLAMO</v>
      </c>
      <c r="K242" s="116" t="str">
        <f>'sg5'!S244</f>
        <v>EL 24 DE ABRIL DEJÉ UNA GARANTÍA DE 100 SOLES HASTA QUE ENTREGUE EL ACTA DE DEFUNCIÓN DE MI FAMILIAR FALLECIDO. PARA SU DEVOLUCIÓN LA SEÑORITA PAMELA CARA ME ATENDIÓ EN RECEPCIÓN Y ME COMENTÓ QUE PARA LA DEVOLUCIÓN DEL DINERO SOLO ERA NECESARIO ENTREGAR EL ACTA DE DEFUNCIÓN. NO OBSTANTE, EL DÍA DE HOY ME ACERQUÉ Y ME EXIGIÓ PARA LA DEVOLUCIÓN DEL DINERO EL RECIBO RECIBIDO, SIN DARME UNA OPCIÓN DIFERENTE DE PODER HACER LA DEVOLUCIÓN. CABE MENCIONAR QUE ESTE REQUISITO PARA LA DEVOLUCIÓN NO FUE INFORMADO OPORTUNAMENTE, SIENDO RESPONSABILIDAD DE USTEDES COMO PROVEEDORES OTORGAR LA INFORMACIÓN IDÓNEA Y NECESARIO PARA ESTE TIPO DE TRÁMITES.</v>
      </c>
      <c r="L242" s="116" t="str">
        <f>'sg5'!T244</f>
        <v>SOLICITAR LA DEVOLUCIÓN DEL DINERO, SIN NECESIDAD DE LA ENTREGA DEL RECIBO, EN TANTO QUE NO FUE INFORMADO OPORTUNAMENTE.</v>
      </c>
      <c r="M242" s="120">
        <f>'sg5'!AF244</f>
        <v>0</v>
      </c>
      <c r="N242" s="121">
        <f>'sg5'!AH244</f>
        <v>0</v>
      </c>
      <c r="O242" s="122">
        <f t="shared" si="3"/>
        <v>-45444.443159722221</v>
      </c>
    </row>
    <row r="243" spans="1:15" s="123" customFormat="1" x14ac:dyDescent="0.25">
      <c r="A243" s="116" t="str">
        <f>'sg5'!A245</f>
        <v>PERU</v>
      </c>
      <c r="B243" s="116" t="str">
        <f>'sg5'!B245</f>
        <v>SEDE SAN ANTONIO</v>
      </c>
      <c r="C243" s="117" t="str">
        <f>'sg5'!C245</f>
        <v>01-0000243</v>
      </c>
      <c r="D243" s="118">
        <f>'sg5'!D245</f>
        <v>45444.640023148146</v>
      </c>
      <c r="E243" s="117" t="str">
        <f>'sg5'!F245</f>
        <v>46205762</v>
      </c>
      <c r="F243" s="116" t="str">
        <f>'sg5'!M245</f>
        <v>SERVICIO</v>
      </c>
      <c r="G243" s="116" t="str">
        <f>'sg5'!O245</f>
        <v>DISCONFORMIDAD CON ATENCIÓN DEL PERSONAL</v>
      </c>
      <c r="H243" s="119">
        <f>'sg5'!P245</f>
        <v>0</v>
      </c>
      <c r="I243" s="116" t="str">
        <f>'sg5'!Q245</f>
        <v>CONTRATO 0000012562</v>
      </c>
      <c r="J243" s="116" t="str">
        <f>'sg5'!R245</f>
        <v>QUEJA</v>
      </c>
      <c r="K243" s="116" t="str">
        <f>'sg5'!S245</f>
        <v xml:space="preserve">EL DÍA DE HOY 01 DE JUNIO DEL 2024, LA REPRESENTANTE CON CARGO DE SUPERVISORA DE SU EMPRESA ANDREA KASENG VALER, ATENTO PSICOLÓGICAMENTE GRAVE CON MALTRATO DIRECTO A MIS SOBRINOS DE 6 AÑOS Y 2 DE 4 AÑOS DE EDAD, SIENDO UNO DE ELLOS CON AUTISMO EN GRADO MEDIO, JUSTIFICANDO SU ACTUAR A UNA QUEJA NO PROBADA TRATANDO DE FORMA PREPOTENTE E INADECUADA A MI SOBRINO Y A MI FAMILIA, PADRES DEL MENOR Y TÍOS DIRECTOS. AL ESCUCHAR LOS GRITOS DE LA SUPERVISORA Y LA RESPUESTA TEMEROSA DE LOS NIÑOS ENCARAMOS SU MAL ACTUAR. UNA REPRESENTANTE CON CARGO NO DEBERÍA DE ACTUAR DE ESA FORMA CON CLIENTES, DEBERÍA DE ACTUAR BAJO UN PROCEDIMIENTO CORRECTO APROBADO POR SU EMPRESA, SEGÚN PARECE LA SUPERVISORA NO CONOCE SU PROCEDIMIENTO NI LA FORMA HUMANA DE TRATAR A UN NIÑO, MÁS AÚN CON HABILIDADES ESPECIALES Y A LAS PERSONAS, TENEMOS VIDEOS DEL MOMENTO Y PEOR AUN ESTUVIERON PRESENTES 2 EMPLEADOS MÁS, QUIENES POR TENER CARGOS INFERIORES A LA SUPERVISORA NO PUDIERON DARNOS LA RAZÓN. CONTINUAREMOS EL PROCESO EN INDECOPI NO DE TENER RESPUESTA EN EL PERÍODO ESTABLECIDO POR LEY. </v>
      </c>
      <c r="L243" s="116" t="str">
        <f>'sg5'!T245</f>
        <v>SANCIÓN INMEDIATA DISCIPLINARIA, ECONÓMICA Y ORIENTACIÓN SOBRE PROTOCOLOS DE TRATO AL CLIENTE, PRIORIZANDO Y A NIÑOS MENORES DE EDAD. SE RECOMIENDA EVALUACIÓN DE RETIRO DE FUNCIONES.</v>
      </c>
      <c r="M243" s="120">
        <f>'sg5'!AF245</f>
        <v>0</v>
      </c>
      <c r="N243" s="121">
        <f>'sg5'!AH245</f>
        <v>0</v>
      </c>
      <c r="O243" s="122">
        <f t="shared" si="3"/>
        <v>-45444.640023148146</v>
      </c>
    </row>
    <row r="244" spans="1:15" s="123" customFormat="1" x14ac:dyDescent="0.25">
      <c r="A244" s="116" t="str">
        <f>'sg5'!A246</f>
        <v>PERU</v>
      </c>
      <c r="B244" s="116" t="str">
        <f>'sg5'!B246</f>
        <v>SEDE CUSCO I</v>
      </c>
      <c r="C244" s="117" t="str">
        <f>'sg5'!C246</f>
        <v>01-0000244</v>
      </c>
      <c r="D244" s="118">
        <f>'sg5'!D246</f>
        <v>45447.64099537037</v>
      </c>
      <c r="E244" s="117" t="str">
        <f>'sg5'!F246</f>
        <v>24661701</v>
      </c>
      <c r="F244" s="116" t="str">
        <f>'sg5'!M246</f>
        <v>PRODUCTO</v>
      </c>
      <c r="G244" s="116" t="str">
        <f>'sg5'!O246</f>
        <v>OTROS</v>
      </c>
      <c r="H244" s="119">
        <f>'sg5'!P246</f>
        <v>0</v>
      </c>
      <c r="I244" s="116" t="str">
        <f>'sg5'!Q246</f>
        <v>DESDE MARZO-2024 ESTAMOS RECLAMANDO LA COLOCACIÓN DE LA PLACA DEL NICHO DOBLE, EL SEPELIO FUE EN DICIEMBRE DEL 2023, HASTA EL MOMENTO AUN NO LO COLOCAN LA PLACA.</v>
      </c>
      <c r="J244" s="116" t="str">
        <f>'sg5'!R246</f>
        <v>RECLAMO</v>
      </c>
      <c r="K244" s="116" t="str">
        <f>'sg5'!S246</f>
        <v>EN EL MES DE MARZO-2024 PRESENTAMOS UN RECLAMO VERBAL EN OFICINA PARA LA COLOCACIÓN DE LA PLACA DEL NICHO DOBLE, EL SEPELIO FUE EN DICIEMBRE DEL 2023, HASTA EL MOMENTO AUN NO LO COLOCAN TENGO ENTENDIDO QUE YA ENVIARON DE OFICINA LOS DATOS Y TAMBIÉN NUESTRO RECLAMO POR LA DEMORA EN LA COLOCACIÓN, SOLO NOS DICEN QUE FALTA NOS DETALLES PERO YA ESTAMOS MEDIO AÑO NOSOTROS YA TERMINAMOS DE REALIZAR LOS PAGOS NO ES JUSTO QUE NOS DEMOREN DEMASIADO, LLAMAMOS A OFICINA PARA CONSULTAR Y NOS INDICAN QUE AUN NO ESTA YA NO SABEMOS DONDE MAS APERSONARNOS PARA HACER EL RECLAMO.</v>
      </c>
      <c r="L244" s="116" t="str">
        <f>'sg5'!T246</f>
        <v xml:space="preserve">SOLICITAMOS QUE COLOQUEN LA PLACA EN BREVE PLAZO </v>
      </c>
      <c r="M244" s="120">
        <f>'sg5'!AF246</f>
        <v>0</v>
      </c>
      <c r="N244" s="121">
        <f>'sg5'!AH246</f>
        <v>0</v>
      </c>
      <c r="O244" s="122">
        <f t="shared" si="3"/>
        <v>-45447.64099537037</v>
      </c>
    </row>
    <row r="245" spans="1:15" s="123" customFormat="1" x14ac:dyDescent="0.25">
      <c r="A245" s="116" t="str">
        <f>'sg5'!A247</f>
        <v>PERU</v>
      </c>
      <c r="B245" s="116" t="str">
        <f>'sg5'!B247</f>
        <v>SEDE CORONA DEL FRAILE</v>
      </c>
      <c r="C245" s="117" t="str">
        <f>'sg5'!C247</f>
        <v>01-0000245</v>
      </c>
      <c r="D245" s="118">
        <f>'sg5'!D247</f>
        <v>45453.3983912037</v>
      </c>
      <c r="E245" s="117" t="str">
        <f>'sg5'!F247</f>
        <v>10607957</v>
      </c>
      <c r="F245" s="116" t="str">
        <f>'sg5'!M247</f>
        <v>SERVICIO</v>
      </c>
      <c r="G245" s="116" t="str">
        <f>'sg5'!O247</f>
        <v>DISCONFORMIDAD CON ATENCIÓN DEL PERSONAL</v>
      </c>
      <c r="H245" s="119">
        <f>'sg5'!P247</f>
        <v>0</v>
      </c>
      <c r="I245" s="116" t="str">
        <f>'sg5'!Q247</f>
        <v>MAL SERVICIO</v>
      </c>
      <c r="J245" s="116" t="str">
        <f>'sg5'!R247</f>
        <v>QUEJA</v>
      </c>
      <c r="K245" s="116" t="str">
        <f>'sg5'!S247</f>
        <v>INCUMPLIMIENTO EN COLOCACION DE LAPIDA</v>
      </c>
      <c r="L245" s="116" t="str">
        <f>'sg5'!T247</f>
        <v>EL SERVICIO QUE BRINDAN  ES MAS QUE  DEPLORABLE POR  CAMBIAR LA  LAPÍDA  DE UN FAMILIAR ME HICERON  VENIR EN TRES  OPORTUNIDADES  DESDE LA CIUDAD DE LIMA, Y  SIEMPRE  ME DAN LA MISMA  RESPUESTA " QUE SE MALOGRO  LA MAQUINA"  ES UNA FALTA DE RESPETO Y UNA BURLA AL TIEMPO DE LOS USUARIOS, VIAJAR DESDE LIMA  HATA EN TRES OPORTUNIDAS   TAN  SOLO PARA  HACER  EL CAMBIO DE LAPIDA  DE MI SEÑOR PADRE  Y QUE  LOS  TRABAJADORES  SOLO TE HAGAN PERDER EL TIEMPO CON  RESPUESTA EVASIVAS, Y PROMESAS DE QUE COLOCARAN  EL DIA JUEVES, LUEGO EL DIA VERNES, Y LUEGO EL DIA DOMINGO, Y AL FINAL SOLO ES UNA  BURDA  EXCUSA YA QUE NO TIENEN LA INTENSION DE DAR EL  SERVICIO.  HAGO ESTE RECLAMO CON LA FINALIDAD DE EXIGIR SE CUMPLA  DE INMEDIATO  CON LA COLOCAION DE LAPIDA SOLICIDADA. ES  UNA REAL MOLESTIA ESTAR VINIENDO VARIAS VECES  POR LO MISMO Y  RECIEBIR SIEMPRE LA MISMA EXCUSA, PESE AL OFRECIMIENMTO DEL PERSONAL QUE AQUI  TRABAJA DE QUE  CUMPLIRAN  LO OFRECIDO.  PERO PARA  HACER EL COBRO DEL DINERO  SI NO TIENEN DEMORA LO HACEN AL INSTANTE. PERO PARA DAR EL  SERVICIO EXITEN MIL EXCUSAS. EXIJO ME BRINDEN EL ERVICIO DENTRO DE LAS 24 HORAS   YA QUE CANCELE  EL TOTAL DEL PAGO SOLICIDADO, Y NO PUEDO  ESTAR VINIENDO DEDE LIMA A CADA RATO.</v>
      </c>
      <c r="M245" s="120">
        <f>'sg5'!AF247</f>
        <v>0</v>
      </c>
      <c r="N245" s="121">
        <f>'sg5'!AH247</f>
        <v>0</v>
      </c>
      <c r="O245" s="122">
        <f t="shared" si="3"/>
        <v>-45453.3983912037</v>
      </c>
    </row>
    <row r="246" spans="1:15" s="123" customFormat="1" x14ac:dyDescent="0.25">
      <c r="A246" s="116" t="str">
        <f>'sg5'!A248</f>
        <v>PERU</v>
      </c>
      <c r="B246" s="116" t="str">
        <f>'sg5'!B248</f>
        <v>SEDE CUSCO II</v>
      </c>
      <c r="C246" s="117" t="str">
        <f>'sg5'!C248</f>
        <v>01-0000246</v>
      </c>
      <c r="D246" s="118">
        <f>'sg5'!D248</f>
        <v>45454.695775462962</v>
      </c>
      <c r="E246" s="117" t="str">
        <f>'sg5'!F248</f>
        <v>21812933</v>
      </c>
      <c r="F246" s="116" t="str">
        <f>'sg5'!M248</f>
        <v>SERVICIO</v>
      </c>
      <c r="G246" s="116" t="str">
        <f>'sg5'!O248</f>
        <v>OTROS</v>
      </c>
      <c r="H246" s="119">
        <f>'sg5'!P248</f>
        <v>0</v>
      </c>
      <c r="I246" s="116" t="str">
        <f>'sg5'!Q248</f>
        <v>EL CLIENTE MENCIONA QUE NO SE ENCUENTRA DEBIDAMENTE SEÑALIZADA LA PLATAFORMA SAN CARLOS DEL CAMPOSANTO JARDINES DE LA LUZ</v>
      </c>
      <c r="J246" s="116" t="str">
        <f>'sg5'!R248</f>
        <v>RECLAMO</v>
      </c>
      <c r="K246" s="116" t="str">
        <f>'sg5'!S248</f>
        <v>EL CLIENTE MENCIONA QUE NO SE ENCUENTRA DEBIDAMENTE SEÑALIZADA LA PLATAFORMA SAN CARLOS DEL CAMPOSANTO JARDINES DE LA LUZ</v>
      </c>
      <c r="L246" s="116" t="str">
        <f>'sg5'!T248</f>
        <v>QUE SE SEÑALICE CORRECTAMENTE LA PLATAFORMA YA QUE SUS PARIENTES VAN A VSITAR A LOS DIFUNTOS Y NO SE UBICAN DEBIDO A LA AUSENCIA DE SEÑALIZACION EN DICHA PLATAFORMA.</v>
      </c>
      <c r="M246" s="120">
        <f>'sg5'!AF248</f>
        <v>0</v>
      </c>
      <c r="N246" s="121">
        <f>'sg5'!AH248</f>
        <v>0</v>
      </c>
      <c r="O246" s="122">
        <f t="shared" si="3"/>
        <v>-45454.695775462962</v>
      </c>
    </row>
    <row r="247" spans="1:15" s="123" customFormat="1" x14ac:dyDescent="0.25">
      <c r="A247" s="116" t="str">
        <f>'sg5'!A249</f>
        <v>PERU</v>
      </c>
      <c r="B247" s="116" t="str">
        <f>'sg5'!B249</f>
        <v>SEDE SAN ANTONIO</v>
      </c>
      <c r="C247" s="117" t="str">
        <f>'sg5'!C249</f>
        <v>01-0000247</v>
      </c>
      <c r="D247" s="118">
        <f>'sg5'!D249</f>
        <v>45457.67696759259</v>
      </c>
      <c r="E247" s="117" t="str">
        <f>'sg5'!F249</f>
        <v>42726561</v>
      </c>
      <c r="F247" s="116" t="str">
        <f>'sg5'!M249</f>
        <v>SERVICIO</v>
      </c>
      <c r="G247" s="116" t="str">
        <f>'sg5'!O249</f>
        <v>DISCONFORMIDAD CON ATENCIÓN DEL PERSONAL</v>
      </c>
      <c r="H247" s="119">
        <f>'sg5'!P249</f>
        <v>0</v>
      </c>
      <c r="I247" s="116" t="str">
        <f>'sg5'!Q249</f>
        <v>ESTADO EN SEPELIO DE UN  FAMILIAR DESPUÉS QUE NOS PRESENTO EL MAESTRO DE CEREMONIA, NO LO VIMOS MAS RAZÓN POR EL CUAL NADIE NOS ACOMPAÑO A CONOCER DONDE ERA NUESTRO NICHO, NI NOS ACOMPAÑO A BRINDARNOS UNA DESPEDIDA POR LOS FAMILIARES,, RAZÓN POR EL CUAL MS FAMILIARES RECLAMARON UNA MAL ATENCIÓN SUCITANDOCE UNA INCOMODIDAD   POR ELLO TAL MOTIVO PIDO SU RESTITUCIÓN , YA QUE SE PAGO POR ESTE SERVICIO, Y NO CUMPLIERON CON LO ACORDADO.</v>
      </c>
      <c r="J247" s="116" t="str">
        <f>'sg5'!R249</f>
        <v>RECLAMO</v>
      </c>
      <c r="K247" s="116" t="str">
        <f>'sg5'!S249</f>
        <v>NO HUBO MESTRO DE CEREMONIA EN EL SEPELIO</v>
      </c>
      <c r="L247" s="116" t="str">
        <f>'sg5'!T249</f>
        <v>POR  TAL MOTIVO PIDO SU RESTITUCIÓN , YA QUE SE PAGO POR ESTE SERVICIO, Y NO CUMPLIERON CON LO ACORDADO.</v>
      </c>
      <c r="M247" s="120">
        <f>'sg5'!AF249</f>
        <v>0</v>
      </c>
      <c r="N247" s="121">
        <f>'sg5'!AH249</f>
        <v>0</v>
      </c>
      <c r="O247" s="122">
        <f t="shared" si="3"/>
        <v>-45457.67696759259</v>
      </c>
    </row>
    <row r="248" spans="1:15" s="123" customFormat="1" x14ac:dyDescent="0.25">
      <c r="A248" s="116" t="str">
        <f>'sg5'!A250</f>
        <v>PERU</v>
      </c>
      <c r="B248" s="116" t="str">
        <f>'sg5'!B250</f>
        <v>SEDE CUSCO II</v>
      </c>
      <c r="C248" s="117" t="str">
        <f>'sg5'!C250</f>
        <v>01-0000248</v>
      </c>
      <c r="D248" s="118">
        <f>'sg5'!D250</f>
        <v>45457.685497685183</v>
      </c>
      <c r="E248" s="117" t="str">
        <f>'sg5'!F250</f>
        <v>75466419</v>
      </c>
      <c r="F248" s="116" t="str">
        <f>'sg5'!M250</f>
        <v>SERVICIO</v>
      </c>
      <c r="G248" s="116" t="str">
        <f>'sg5'!O250</f>
        <v>OTROS</v>
      </c>
      <c r="H248" s="119">
        <f>'sg5'!P250</f>
        <v>0</v>
      </c>
      <c r="I248" s="116" t="str">
        <f>'sg5'!Q250</f>
        <v>SERVICIOS FUNEBRES, DE CEREMONIA DE DESPEDIDA Y DESCENSO DEL FERETRO.</v>
      </c>
      <c r="J248" s="116" t="str">
        <f>'sg5'!R250</f>
        <v>RECLAMO</v>
      </c>
      <c r="K248" s="116" t="str">
        <f>'sg5'!S250</f>
        <v>EL DIA 13 DE JUNIO DEL 2024, EL SUSCRITO LUEGO DE HABER COORDINADO CON EL  ADMINISTRADOR NICOLAS,  EL MISMO QUE INDICO QUE LOS SERVICIOS FUNERARIOS INCLUÍAN CEREMONIA DE DESPEDIDA Y DESCENSO DEL FÉRETRO, POR LO MENCIONADO, ES IMPORTANTE MENCIONAR NO HABERSE CUMPLIDO DICHO SERVICIO, MONTO QUE SE HABRÍA PAGADO CON ANTICIPACIÓN POR LA CANTIDAD DE S/1100.00 MIL CIEN SOLES, POR LO QUE NARRO LO SIGUIENTE: QUE, A HORAS 12:00 DEL 13 DE JUNIO DEL 2024, SE INICIO CON LA MISA, TERMINANDO LA MISMA A LAS 12:45 APROX. DEL MISMO, Y COMO ES COSTUMBRE EN LA CIUDAD DEL CUSCO, MI FAMILIA Y MIS INVITADOS, RENDIMOS LOS HONORES RESPECTIVOS A MI SEÑOR PADRE Q.E.V.F CLAUDIO CISNEROS AYQUIPA,  CARGANDO EL FERETRO, HASTA LLEGAR AL LUGAR DONDE SE IBA REALIZAR LA CEREMONIA DE DESPEDIDA Y ENTIERRO DE MI SEÑOR PADRE, EN DONDE HABIA UN TOLDO, Y UNA CARROSA DE DESCENSO, EN DONDE FUIMOS MAL ATENDIDOS POR LA PERSONA ENCARGADA DE LLEVAR LA CEREMONIA ( SUPUESTA MAESTRA DE CEREMONIA), LA MISMA QUE EN LUGAR DE COORDINAR CON LOS FAMILIARES DIRECTOS, LA SECUENCIA DE LA CEREMONIA, NO CUMPLIO EN INVITAR A LA ESPOSA DEL FALLECIDO, E INVITO PRIMERO AL ULTIMO HIJO, ASIMISMO TENIENDO EN CUENTA ELLO, LA ESPOSA  GENOVEVA HANCCO HUAMANI DE CISNEROS ( MI MADRE )DEL FALLECIDO ( MI PADRE), LE INDICABA QUE QUERIA HABLAR, LA MISMA QUE LE CALLO, Y QUE NO LE DIO LA OPORTUNIDA DE HABLAR, INDICANDO QUE SE CALMARA CON VOZ ALTERADA, SIN RESPETAR EL DOLOR QUE SENTÍAN LOS INVITADOS DE MI PADRE Y MIS FAMILIARES CERCANOS, ASIMISMO LE INDICO QUE HABLARÍA MIENTRAS DESCENDÍA EL FERETRO, HECHOS QUE MOLESTARON A MIS INVITADOS, ASIMISMO LUEGO DE ELLO, HICIERON BAJAR DE MANERA RAUDA EL FÉRETRO DE MI SEÑOR PADRE QUE EN PAZ DESCANSO, DONDE MI MADRE HABLO RAPIDAMENTE POR QUE LA SUPUESTA MAESTRA DE CEREMONIAS SE ENCONTRABA APRESURADA, DONDE INMEDIATAMENTE LOS TRABAJADORES POR ORDEN DE LA SUPUESTA MAESTRA DE CEREMONIAS, COMENZARON A ECHAR TIERRA, SIN DAR LA OPORTUNIDAD DE QUE SU ESPOSA O HIJOS DE HECHAR TIERRA COMO CORRESPONDEN EN ESTOS CAS</v>
      </c>
      <c r="L248" s="116" t="str">
        <f>'sg5'!T250</f>
        <v>EL DESPIDO INMEDIATO DE LA SUPUESTA MAESTRA, QUE FUE IDENTIFICADA POR EL ADMINISTRADOR NICOLAS, COMO MARIBEL CABRERA, NO PRECISO SU OTRO APELLIDO, Y DISCUPAS POR PARTE DE LA EMPRESA A MIS FAMILIARES Y ALLEGADO, ASIMISMO EL REMBOLSO DEL DINERO ENTREGADO POR LOS SERVICIOS FUNEBRES, ASIMISMO EL PAGO POR EL DAÑO MORAL CAUSADO A MI SEÑORA MADRE E INVITADOS.</v>
      </c>
      <c r="M248" s="120">
        <f>'sg5'!AF250</f>
        <v>0</v>
      </c>
      <c r="N248" s="121">
        <f>'sg5'!AH250</f>
        <v>0</v>
      </c>
      <c r="O248" s="122">
        <f t="shared" si="3"/>
        <v>-45457.685497685183</v>
      </c>
    </row>
    <row r="249" spans="1:15" s="19" customFormat="1" x14ac:dyDescent="0.25">
      <c r="A249" s="53" t="str">
        <f>'sg5'!A251</f>
        <v>PERU</v>
      </c>
      <c r="B249" s="53" t="str">
        <f>'sg5'!B251</f>
        <v>SEDE CAÑETE</v>
      </c>
      <c r="C249" s="54" t="str">
        <f>'sg5'!C251</f>
        <v>01-0000249</v>
      </c>
      <c r="D249" s="20">
        <f>'sg5'!D251</f>
        <v>45457.715925925928</v>
      </c>
      <c r="E249" s="54" t="str">
        <f>'sg5'!F251</f>
        <v>71012512</v>
      </c>
      <c r="F249" s="53" t="str">
        <f>'sg5'!M251</f>
        <v>PRODUCTO</v>
      </c>
      <c r="G249" s="53" t="str">
        <f>'sg5'!O251</f>
        <v>DESACUERDO CON VENTA</v>
      </c>
      <c r="H249" s="21">
        <f>'sg5'!P251</f>
        <v>0</v>
      </c>
      <c r="I249" s="53" t="str">
        <f>'sg5'!Q251</f>
        <v>PRUEBA</v>
      </c>
      <c r="J249" s="53" t="str">
        <f>'sg5'!R251</f>
        <v>RECLAMO</v>
      </c>
      <c r="K249" s="53" t="str">
        <f>'sg5'!S251</f>
        <v>PRUEBA</v>
      </c>
      <c r="L249" s="53" t="str">
        <f>'sg5'!T251</f>
        <v>PRUEBA</v>
      </c>
      <c r="M249" s="18">
        <f>'sg5'!AF251</f>
        <v>0</v>
      </c>
      <c r="N249" s="104">
        <f>'sg5'!AH251</f>
        <v>0</v>
      </c>
      <c r="O249" s="107">
        <f t="shared" si="3"/>
        <v>-45457.715925925928</v>
      </c>
    </row>
    <row r="250" spans="1:15" s="19" customFormat="1" x14ac:dyDescent="0.25">
      <c r="A250" s="53" t="str">
        <f>'sg5'!A252</f>
        <v>PERU</v>
      </c>
      <c r="B250" s="53" t="str">
        <f>'sg5'!B252</f>
        <v>SEDE CAÑETE</v>
      </c>
      <c r="C250" s="54" t="str">
        <f>'sg5'!C252</f>
        <v>01-0000250</v>
      </c>
      <c r="D250" s="20">
        <f>'sg5'!D252</f>
        <v>45457.717685185184</v>
      </c>
      <c r="E250" s="54" t="str">
        <f>'sg5'!F252</f>
        <v>71012512</v>
      </c>
      <c r="F250" s="53" t="str">
        <f>'sg5'!M252</f>
        <v>SERVICIO</v>
      </c>
      <c r="G250" s="53" t="str">
        <f>'sg5'!O252</f>
        <v>INCONFORMIDAD CON MANTENIMIENTO</v>
      </c>
      <c r="H250" s="21">
        <f>'sg5'!P252</f>
        <v>0</v>
      </c>
      <c r="I250" s="53" t="str">
        <f>'sg5'!Q252</f>
        <v>PRUEBA</v>
      </c>
      <c r="J250" s="53" t="str">
        <f>'sg5'!R252</f>
        <v>QUEJA</v>
      </c>
      <c r="K250" s="53" t="str">
        <f>'sg5'!S252</f>
        <v>PRUEBA</v>
      </c>
      <c r="L250" s="53" t="str">
        <f>'sg5'!T252</f>
        <v>PRUEBA</v>
      </c>
      <c r="M250" s="18">
        <f>'sg5'!AF252</f>
        <v>0</v>
      </c>
      <c r="N250" s="104">
        <f>'sg5'!AH252</f>
        <v>0</v>
      </c>
      <c r="O250" s="107">
        <f t="shared" si="3"/>
        <v>-45457.717685185184</v>
      </c>
    </row>
    <row r="251" spans="1:15" s="123" customFormat="1" x14ac:dyDescent="0.25">
      <c r="A251" s="116" t="str">
        <f>'sg5'!A253</f>
        <v>PERU</v>
      </c>
      <c r="B251" s="116" t="str">
        <f>'sg5'!B253</f>
        <v>SEDE SAN ANTONIO</v>
      </c>
      <c r="C251" s="117" t="str">
        <f>'sg5'!C253</f>
        <v>01-0000249</v>
      </c>
      <c r="D251" s="118">
        <f>'sg5'!D253</f>
        <v>45459.509120370371</v>
      </c>
      <c r="E251" s="117" t="str">
        <f>'sg5'!F253</f>
        <v>46008851</v>
      </c>
      <c r="F251" s="116" t="str">
        <f>'sg5'!M253</f>
        <v>SERVICIO</v>
      </c>
      <c r="G251" s="116" t="str">
        <f>'sg5'!O253</f>
        <v>INCONFORMIDAD CON MANTENIMIENTO</v>
      </c>
      <c r="H251" s="119">
        <f>'sg5'!P253</f>
        <v>0</v>
      </c>
      <c r="I251" s="116" t="str">
        <f>'sg5'!Q253</f>
        <v>PÉRDIDA/ROBO DE PLACA DE SEPULTURA</v>
      </c>
      <c r="J251" s="116" t="str">
        <f>'sg5'!R253</f>
        <v>RECLAMO</v>
      </c>
      <c r="K251" s="116" t="str">
        <f>'sg5'!S253</f>
        <v>EL DÍA 16/06/2024 MI PERSONA EN CONJUNTO CON MIS FAMILIARES, NOS ACERCAMOS A LA SEPULTURA DE MI ABUELO FELIPE BALDEÓN NAVARRO UBICADO EN LA PLATAFORMA SANTÍSIMA TRINIDAD Y NOS PERCATAMOS QUE NO ESTÁ LA PLACA QUE IDENTIFICA SU SEPULTURA, SOLO ESTA UN PEDAZO DE CEMENTO SIN NINGÚN TIPO DE IDENTIFICACIÓN, ASIMISMO HAY DEMASIADA MALEZA ALREDEDOR. NOS ACERCAMOS A LAS OFICINAS DEL CEMENTERIO Y NOS INDICAN QUE NO TIENEN NINGÚN TIPO DE REPORTE DE RUPTURA Y/O OTRO DESPERFECTO CON LA PLACA, GENERANDO MALESTAR EN MI PERSONA Y LA DE MIS FAMILIARES POR EL POCO CUIDADO Y SEGURIDAD DENTRO DEL RECINTO SANTO</v>
      </c>
      <c r="L251" s="116" t="str">
        <f>'sg5'!T253</f>
        <v>LA REPOSICIÓN DE LA PLACA ASIMISMO EL MANTENIMIENTO DE LA SEPULTURA, CON LA PODA Y FLOREROS CORRESPONDIENTES.</v>
      </c>
      <c r="M251" s="120">
        <f>'sg5'!AF253</f>
        <v>0</v>
      </c>
      <c r="N251" s="121">
        <f>'sg5'!AH253</f>
        <v>0</v>
      </c>
      <c r="O251" s="122">
        <f t="shared" si="3"/>
        <v>-45459.509120370371</v>
      </c>
    </row>
    <row r="252" spans="1:15" s="123" customFormat="1" x14ac:dyDescent="0.25">
      <c r="A252" s="116" t="str">
        <f>'sg5'!A254</f>
        <v>PERU</v>
      </c>
      <c r="B252" s="116" t="str">
        <f>'sg5'!B254</f>
        <v>SEDE CORONA DEL FRAILE</v>
      </c>
      <c r="C252" s="117" t="str">
        <f>'sg5'!C254</f>
        <v>01-0000250</v>
      </c>
      <c r="D252" s="118">
        <f>'sg5'!D254</f>
        <v>45459.653668981482</v>
      </c>
      <c r="E252" s="117" t="str">
        <f>'sg5'!F254</f>
        <v>20054954</v>
      </c>
      <c r="F252" s="116" t="str">
        <f>'sg5'!M254</f>
        <v>SERVICIO</v>
      </c>
      <c r="G252" s="116" t="str">
        <f>'sg5'!O254</f>
        <v>DISCONFORMIDAD CON ATENCIÓN DEL PERSONAL</v>
      </c>
      <c r="H252" s="119">
        <f>'sg5'!P254</f>
        <v>0</v>
      </c>
      <c r="I252" s="116" t="str">
        <f>'sg5'!Q254</f>
        <v>PERSONAS CON PERFIL DE MATONES</v>
      </c>
      <c r="J252" s="116" t="str">
        <f>'sg5'!R254</f>
        <v>QUEJA</v>
      </c>
      <c r="K252" s="116" t="str">
        <f>'sg5'!S254</f>
        <v>SE SOLICITA DE MANERA CORDIAL EL PERMISO PARA SOLO DEJAR LAS FLORES CON LA PRESENCIA DE MI MASCOTA EN LA TUMBA DE MIS PADRES PERO LAMENTABLEMENTE CADA VEZ CONTRATAN A GENTE CON CARACTERÍSTICAS MATONESCAS Y AGREDIENDOME VERBALMENTE, CUENTO CON EL VIDEO DONDE SE OBSERVA LA AGRESION DE UN VENEZOLANO A MI PERSONA Y A MI PERRITA CONSIDERO QUE AL SER UN CAMPO SANTO DONDE VIENE GENTE CON UN PROCESO DE DUELO QUE SE ESTE GENERANDO ESTE TIPO DE SITUACIONES COMO SI SE ESTARIA CUIDANDO A DELINCUENTES Y NO ES LA PRIMERA VEZ YA QUE EN OTRAS OPORTUNIDADES SIENDO 4:30 DE LA TARDE YA TEPIDEN QUE TE RETIRES SIN ENTENDER QUE MUCHAS VECES VENIMOS DE LEJOS Y LO HACEN DE MANERA INTOLERANTE DEBO MENCIONAR QUE DE ACUERDO A LA LEY DE PROTECCION A LOS ANIMALES SE DEBERIA PONER EN PRACTICA Y EN CONSIDERACION.</v>
      </c>
      <c r="L252" s="116" t="str">
        <f>'sg5'!T254</f>
        <v xml:space="preserve">ASI COMO GRANDES LOCALES COMERCIALES YA ESTAN APLICANDO DE ACUERDO A LEY LA TOLERANCIA A LOS ANIMALES DE IGUAL MANERA ESTE CAMPO SANTO DEBE HACERLO DE LO CONTRARIO SE PRESENTARA LA DENUNCIA A LAS INSTANCIAS CORRESPONDIENTES </v>
      </c>
      <c r="M252" s="120">
        <f>'sg5'!AF254</f>
        <v>0</v>
      </c>
      <c r="N252" s="121">
        <f>'sg5'!AH254</f>
        <v>0</v>
      </c>
      <c r="O252" s="122">
        <f t="shared" si="3"/>
        <v>-45459.653668981482</v>
      </c>
    </row>
    <row r="253" spans="1:15" s="123" customFormat="1" x14ac:dyDescent="0.25">
      <c r="A253" s="116" t="str">
        <f>'sg5'!A255</f>
        <v>PERU</v>
      </c>
      <c r="B253" s="116" t="str">
        <f>'sg5'!B255</f>
        <v>SEDE SAN ANTONIO</v>
      </c>
      <c r="C253" s="117" t="str">
        <f>'sg5'!C255</f>
        <v>01-0000251</v>
      </c>
      <c r="D253" s="118">
        <f>'sg5'!D255</f>
        <v>45460.738032407404</v>
      </c>
      <c r="E253" s="117" t="str">
        <f>'sg5'!F255</f>
        <v>07155475</v>
      </c>
      <c r="F253" s="116" t="str">
        <f>'sg5'!M255</f>
        <v>SERVICIO</v>
      </c>
      <c r="G253" s="116" t="str">
        <f>'sg5'!O255</f>
        <v>INCONFORMIDAD CON MANTENIMIENTO</v>
      </c>
      <c r="H253" s="119">
        <f>'sg5'!P255</f>
        <v>0</v>
      </c>
      <c r="I253" s="116" t="str">
        <f>'sg5'!Q255</f>
        <v>NO HAY SUFICIENTES SERVICIOS HIGIENICOS</v>
      </c>
      <c r="J253" s="116" t="str">
        <f>'sg5'!R255</f>
        <v>QUEJA</v>
      </c>
      <c r="K253" s="116" t="str">
        <f>'sg5'!S255</f>
        <v xml:space="preserve">SOLICITO SE INCREMENTO DE  LOS SERVICIOS BASICOS  -BAÑO DE MUJERES SOLO CUENTA CON 4 SANITARIOS ,INCREMENTAN NICHOS Y NO INCREMENTAN SERVICIOS BASICO POR BIOSEGURIDAD,Y LOS BAÑOS TENGAN BUENA ILUMINACION ,MI MAMITA SE CAYO </v>
      </c>
      <c r="L253" s="116" t="str">
        <f>'sg5'!T255</f>
        <v xml:space="preserve">INCREMENTO DE SERVICIOS BASICOS -BAÑOS PARA DAMAS </v>
      </c>
      <c r="M253" s="120">
        <f>'sg5'!AF255</f>
        <v>0</v>
      </c>
      <c r="N253" s="121">
        <f>'sg5'!AH255</f>
        <v>0</v>
      </c>
      <c r="O253" s="122">
        <f t="shared" si="3"/>
        <v>-45460.738032407404</v>
      </c>
    </row>
  </sheetData>
  <phoneticPr fontId="8" type="noConversion"/>
  <printOptions gridLines="1" gridLinesSet="0"/>
  <pageMargins left="0.75" right="0.75" top="1" bottom="1" header="0.5" footer="0.5"/>
  <pageSetup paperSize="9" fitToWidth="0" fitToHeight="0" orientation="landscape"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A212"/>
  <sheetViews>
    <sheetView topLeftCell="M193" zoomScale="117" zoomScaleNormal="66" workbookViewId="0">
      <selection activeCell="O200" sqref="O200"/>
    </sheetView>
  </sheetViews>
  <sheetFormatPr baseColWidth="10" defaultRowHeight="13.2" x14ac:dyDescent="0.25"/>
  <cols>
    <col min="1" max="1" width="4.109375" bestFit="1" customWidth="1"/>
    <col min="2" max="2" width="16.88671875" bestFit="1" customWidth="1"/>
    <col min="3" max="3" width="10" customWidth="1"/>
    <col min="4" max="4" width="13.88671875" style="10" bestFit="1" customWidth="1"/>
    <col min="5" max="5" width="6.6640625" bestFit="1" customWidth="1"/>
    <col min="6" max="6" width="10.6640625" bestFit="1" customWidth="1"/>
    <col min="7" max="7" width="31.33203125" bestFit="1" customWidth="1"/>
    <col min="8" max="8" width="6.6640625" bestFit="1" customWidth="1"/>
    <col min="9" max="9" width="45.44140625" customWidth="1"/>
    <col min="10" max="10" width="6.6640625" bestFit="1" customWidth="1"/>
    <col min="11" max="11" width="46.33203125" customWidth="1"/>
    <col min="12" max="12" width="55.21875" customWidth="1"/>
    <col min="13" max="13" width="17.33203125" style="12" bestFit="1" customWidth="1"/>
    <col min="14" max="14" width="70.5546875" customWidth="1"/>
    <col min="15" max="15" width="21.5546875" bestFit="1" customWidth="1"/>
    <col min="16" max="16" width="16.77734375" bestFit="1" customWidth="1"/>
    <col min="17" max="17" width="8.88671875" customWidth="1"/>
    <col min="18" max="18" width="11.109375" style="95" customWidth="1"/>
    <col min="19" max="19" width="10.6640625" style="65" customWidth="1"/>
    <col min="20" max="25" width="8.88671875" customWidth="1"/>
    <col min="26" max="26" width="10.44140625" customWidth="1"/>
    <col min="27" max="252" width="8.88671875" customWidth="1"/>
  </cols>
  <sheetData>
    <row r="1" spans="1:27" ht="25.05" customHeight="1" x14ac:dyDescent="0.25">
      <c r="A1" s="13" t="s">
        <v>33</v>
      </c>
      <c r="B1" s="13" t="s">
        <v>0</v>
      </c>
      <c r="C1" s="13" t="s">
        <v>1</v>
      </c>
      <c r="D1" s="14" t="s">
        <v>2</v>
      </c>
      <c r="E1" s="13" t="s">
        <v>4</v>
      </c>
      <c r="F1" s="13" t="s">
        <v>11</v>
      </c>
      <c r="G1" s="13" t="s">
        <v>13</v>
      </c>
      <c r="H1" s="13" t="s">
        <v>14</v>
      </c>
      <c r="I1" s="13" t="s">
        <v>15</v>
      </c>
      <c r="J1" s="13" t="s">
        <v>16</v>
      </c>
      <c r="K1" s="13" t="s">
        <v>17</v>
      </c>
      <c r="L1" s="13" t="s">
        <v>18</v>
      </c>
      <c r="M1" s="15" t="s">
        <v>30</v>
      </c>
      <c r="N1" s="13" t="s">
        <v>32</v>
      </c>
      <c r="O1" s="70" t="s">
        <v>2171</v>
      </c>
      <c r="P1" s="30" t="s">
        <v>2025</v>
      </c>
      <c r="Q1" s="30" t="s">
        <v>2195</v>
      </c>
      <c r="R1" s="99" t="s">
        <v>2288</v>
      </c>
      <c r="S1" s="100" t="s">
        <v>2312</v>
      </c>
      <c r="Z1" s="65" t="s">
        <v>2133</v>
      </c>
    </row>
    <row r="2" spans="1:27" ht="15.75" customHeight="1" x14ac:dyDescent="0.25">
      <c r="A2" s="36" t="s">
        <v>36</v>
      </c>
      <c r="B2" s="36" t="s">
        <v>53</v>
      </c>
      <c r="C2" s="37" t="s">
        <v>34</v>
      </c>
      <c r="D2" s="3">
        <v>44751.715682870374</v>
      </c>
      <c r="E2" s="37" t="s">
        <v>38</v>
      </c>
      <c r="F2" s="36" t="s">
        <v>45</v>
      </c>
      <c r="G2" s="36" t="s">
        <v>46</v>
      </c>
      <c r="H2" s="5">
        <v>0</v>
      </c>
      <c r="I2" s="36" t="s">
        <v>47</v>
      </c>
      <c r="J2" s="36" t="s">
        <v>48</v>
      </c>
      <c r="K2" s="36" t="s">
        <v>49</v>
      </c>
      <c r="L2" s="36" t="s">
        <v>50</v>
      </c>
      <c r="M2" s="11">
        <v>44754.729675925926</v>
      </c>
      <c r="N2" s="36" t="s">
        <v>52</v>
      </c>
      <c r="O2" s="67">
        <f>NETWORKDAYS.INTL(reporte3[[#This Row],[Fecha de
Registro]],reporte3[[#This Row],[Fecha de
Respuesta]],1)+IF(WEEKDAY(reporte3[[#This Row],[Fecha de
Registro]],2)&lt;6,-1,0)</f>
        <v>2</v>
      </c>
      <c r="P2" s="52" t="str">
        <f>_xlfn.IFS(reporte3[[#This Row],[Tiempo de Respuesta (días)]]&lt;16,"SI",reporte3[[#This Row],[Tiempo de Respuesta (días)]]&gt;15,"NO")</f>
        <v>SI</v>
      </c>
      <c r="Q2" s="67" t="s">
        <v>46</v>
      </c>
      <c r="R2" s="96">
        <v>0.71568287037037037</v>
      </c>
      <c r="S2" s="67">
        <f>HOUR(reporte3[[#This Row],[
Hora]])</f>
        <v>17</v>
      </c>
      <c r="Z2" s="69">
        <v>45292</v>
      </c>
      <c r="AA2" t="s">
        <v>2122</v>
      </c>
    </row>
    <row r="3" spans="1:27" ht="15.75" customHeight="1" x14ac:dyDescent="0.25">
      <c r="A3" s="36" t="s">
        <v>36</v>
      </c>
      <c r="B3" s="36" t="s">
        <v>83</v>
      </c>
      <c r="C3" s="37" t="s">
        <v>72</v>
      </c>
      <c r="D3" s="3">
        <v>44755.035960648151</v>
      </c>
      <c r="E3" s="37" t="s">
        <v>73</v>
      </c>
      <c r="F3" s="36" t="s">
        <v>45</v>
      </c>
      <c r="G3" s="36" t="s">
        <v>46</v>
      </c>
      <c r="H3" s="5">
        <v>0</v>
      </c>
      <c r="I3" s="36" t="s">
        <v>80</v>
      </c>
      <c r="J3" s="36" t="s">
        <v>62</v>
      </c>
      <c r="K3" s="36" t="s">
        <v>81</v>
      </c>
      <c r="L3" s="36"/>
      <c r="M3" s="11">
        <v>44758.398425925923</v>
      </c>
      <c r="N3" s="36" t="s">
        <v>82</v>
      </c>
      <c r="O3" s="67">
        <f>NETWORKDAYS.INTL(reporte3[[#This Row],[Fecha de
Registro]],reporte3[[#This Row],[Fecha de
Respuesta]],1)+IF(WEEKDAY(reporte3[[#This Row],[Fecha de
Registro]],2)&lt;6,-1,0)</f>
        <v>2</v>
      </c>
      <c r="P3" s="52" t="str">
        <f>_xlfn.IFS(reporte3[[#This Row],[Tiempo de Respuesta (días)]]&lt;16,"SI",reporte3[[#This Row],[Tiempo de Respuesta (días)]]&gt;15,"NO")</f>
        <v>SI</v>
      </c>
      <c r="Q3" s="67" t="s">
        <v>46</v>
      </c>
      <c r="R3" s="96">
        <v>3.5960648148148151E-2</v>
      </c>
      <c r="S3" s="67">
        <f>HOUR(reporte3[[#This Row],[
Hora]])</f>
        <v>0</v>
      </c>
      <c r="Z3" s="65"/>
      <c r="AA3" t="s">
        <v>2123</v>
      </c>
    </row>
    <row r="4" spans="1:27" ht="15.75" customHeight="1" x14ac:dyDescent="0.25">
      <c r="A4" s="36" t="s">
        <v>36</v>
      </c>
      <c r="B4" s="36" t="s">
        <v>64</v>
      </c>
      <c r="C4" s="37" t="s">
        <v>84</v>
      </c>
      <c r="D4" s="3">
        <v>44763.510810185187</v>
      </c>
      <c r="E4" s="37" t="s">
        <v>85</v>
      </c>
      <c r="F4" s="36" t="s">
        <v>45</v>
      </c>
      <c r="G4" s="36" t="s">
        <v>46</v>
      </c>
      <c r="H4" s="5">
        <v>0</v>
      </c>
      <c r="I4" s="36" t="s">
        <v>93</v>
      </c>
      <c r="J4" s="36" t="s">
        <v>62</v>
      </c>
      <c r="K4" s="36" t="s">
        <v>94</v>
      </c>
      <c r="L4" s="36" t="s">
        <v>95</v>
      </c>
      <c r="M4" s="11">
        <v>44767.451898148145</v>
      </c>
      <c r="N4" s="36" t="s">
        <v>96</v>
      </c>
      <c r="O4" s="67">
        <f>NETWORKDAYS.INTL(reporte3[[#This Row],[Fecha de
Registro]],reporte3[[#This Row],[Fecha de
Respuesta]],1)+IF(WEEKDAY(reporte3[[#This Row],[Fecha de
Registro]],2)&lt;6,-1,0)</f>
        <v>2</v>
      </c>
      <c r="P4" s="52" t="str">
        <f>_xlfn.IFS(reporte3[[#This Row],[Tiempo de Respuesta (días)]]&lt;16,"SI",reporte3[[#This Row],[Tiempo de Respuesta (días)]]&gt;15,"NO")</f>
        <v>SI</v>
      </c>
      <c r="Q4" s="67" t="s">
        <v>46</v>
      </c>
      <c r="R4" s="96">
        <v>0.51081018518518517</v>
      </c>
      <c r="S4" s="67">
        <f>HOUR(reporte3[[#This Row],[
Hora]])</f>
        <v>12</v>
      </c>
      <c r="Z4" s="65"/>
      <c r="AA4" t="s">
        <v>2124</v>
      </c>
    </row>
    <row r="5" spans="1:27" ht="15.75" customHeight="1" x14ac:dyDescent="0.25">
      <c r="A5" s="36" t="s">
        <v>36</v>
      </c>
      <c r="B5" s="36" t="s">
        <v>109</v>
      </c>
      <c r="C5" s="37" t="s">
        <v>97</v>
      </c>
      <c r="D5" s="3">
        <v>44763.533263888887</v>
      </c>
      <c r="E5" s="37" t="s">
        <v>98</v>
      </c>
      <c r="F5" s="36" t="s">
        <v>45</v>
      </c>
      <c r="G5" s="36" t="s">
        <v>105</v>
      </c>
      <c r="H5" s="5">
        <v>0</v>
      </c>
      <c r="I5" s="36" t="s">
        <v>106</v>
      </c>
      <c r="J5" s="36" t="s">
        <v>62</v>
      </c>
      <c r="K5" s="36" t="s">
        <v>106</v>
      </c>
      <c r="L5" s="36" t="s">
        <v>107</v>
      </c>
      <c r="M5" s="11">
        <v>44767.451203703706</v>
      </c>
      <c r="N5" s="36" t="s">
        <v>108</v>
      </c>
      <c r="O5" s="67">
        <f>NETWORKDAYS.INTL(reporte3[[#This Row],[Fecha de
Registro]],reporte3[[#This Row],[Fecha de
Respuesta]],1)+IF(WEEKDAY(reporte3[[#This Row],[Fecha de
Registro]],2)&lt;6,-1,0)</f>
        <v>2</v>
      </c>
      <c r="P5" s="52" t="str">
        <f>_xlfn.IFS(reporte3[[#This Row],[Tiempo de Respuesta (días)]]&lt;16,"SI",reporte3[[#This Row],[Tiempo de Respuesta (días)]]&gt;15,"NO")</f>
        <v>SI</v>
      </c>
      <c r="Q5" s="67" t="s">
        <v>105</v>
      </c>
      <c r="R5" s="96">
        <v>0.53326388888888887</v>
      </c>
      <c r="S5" s="67">
        <f>HOUR(reporte3[[#This Row],[
Hora]])</f>
        <v>12</v>
      </c>
      <c r="Z5" s="65">
        <v>45413</v>
      </c>
      <c r="AA5" t="s">
        <v>2125</v>
      </c>
    </row>
    <row r="6" spans="1:27" ht="15.75" customHeight="1" x14ac:dyDescent="0.25">
      <c r="A6" s="36" t="s">
        <v>36</v>
      </c>
      <c r="B6" s="36" t="s">
        <v>109</v>
      </c>
      <c r="C6" s="37" t="s">
        <v>110</v>
      </c>
      <c r="D6" s="3">
        <v>44767.905648148146</v>
      </c>
      <c r="E6" s="37" t="s">
        <v>111</v>
      </c>
      <c r="F6" s="36" t="s">
        <v>45</v>
      </c>
      <c r="G6" s="36" t="s">
        <v>105</v>
      </c>
      <c r="H6" s="5">
        <v>0</v>
      </c>
      <c r="I6" s="36" t="s">
        <v>118</v>
      </c>
      <c r="J6" s="36" t="s">
        <v>62</v>
      </c>
      <c r="K6" s="36" t="s">
        <v>119</v>
      </c>
      <c r="L6" s="36" t="s">
        <v>120</v>
      </c>
      <c r="M6" s="11">
        <v>44774.422731481478</v>
      </c>
      <c r="N6" s="36" t="s">
        <v>121</v>
      </c>
      <c r="O6" s="67">
        <f>NETWORKDAYS.INTL(reporte3[[#This Row],[Fecha de
Registro]],reporte3[[#This Row],[Fecha de
Respuesta]],1)+IF(WEEKDAY(reporte3[[#This Row],[Fecha de
Registro]],2)&lt;6,-1,0)</f>
        <v>5</v>
      </c>
      <c r="P6" s="52" t="str">
        <f>_xlfn.IFS(reporte3[[#This Row],[Tiempo de Respuesta (días)]]&lt;16,"SI",reporte3[[#This Row],[Tiempo de Respuesta (días)]]&gt;15,"NO")</f>
        <v>SI</v>
      </c>
      <c r="Q6" s="67" t="s">
        <v>105</v>
      </c>
      <c r="R6" s="96">
        <v>0.9056481481481482</v>
      </c>
      <c r="S6" s="67">
        <f>HOUR(reporte3[[#This Row],[
Hora]])</f>
        <v>21</v>
      </c>
      <c r="Z6" s="65">
        <v>45472</v>
      </c>
      <c r="AA6" t="s">
        <v>2126</v>
      </c>
    </row>
    <row r="7" spans="1:27" ht="15.75" customHeight="1" x14ac:dyDescent="0.25">
      <c r="A7" s="36" t="s">
        <v>36</v>
      </c>
      <c r="B7" s="36" t="s">
        <v>64</v>
      </c>
      <c r="C7" s="37" t="s">
        <v>122</v>
      </c>
      <c r="D7" s="3">
        <v>44768.575150462966</v>
      </c>
      <c r="E7" s="37" t="s">
        <v>123</v>
      </c>
      <c r="F7" s="36" t="s">
        <v>45</v>
      </c>
      <c r="G7" s="36" t="s">
        <v>105</v>
      </c>
      <c r="H7" s="5">
        <v>0</v>
      </c>
      <c r="I7" s="36" t="s">
        <v>130</v>
      </c>
      <c r="J7" s="36" t="s">
        <v>48</v>
      </c>
      <c r="K7" s="36" t="s">
        <v>131</v>
      </c>
      <c r="L7" s="36" t="s">
        <v>132</v>
      </c>
      <c r="M7" s="11">
        <v>44774.580370370371</v>
      </c>
      <c r="N7" s="36" t="s">
        <v>133</v>
      </c>
      <c r="O7" s="67">
        <f>NETWORKDAYS.INTL(reporte3[[#This Row],[Fecha de
Registro]],reporte3[[#This Row],[Fecha de
Respuesta]],1)+IF(WEEKDAY(reporte3[[#This Row],[Fecha de
Registro]],2)&lt;6,-1,0)</f>
        <v>4</v>
      </c>
      <c r="P7" s="52" t="str">
        <f>_xlfn.IFS(reporte3[[#This Row],[Tiempo de Respuesta (días)]]&lt;16,"SI",reporte3[[#This Row],[Tiempo de Respuesta (días)]]&gt;15,"NO")</f>
        <v>SI</v>
      </c>
      <c r="Q7" s="67" t="s">
        <v>105</v>
      </c>
      <c r="R7" s="96">
        <v>0.57515046296296302</v>
      </c>
      <c r="S7" s="67">
        <f>HOUR(reporte3[[#This Row],[
Hora]])</f>
        <v>13</v>
      </c>
      <c r="Z7" s="65">
        <v>45501</v>
      </c>
      <c r="AA7" t="s">
        <v>2127</v>
      </c>
    </row>
    <row r="8" spans="1:27" ht="15.75" customHeight="1" x14ac:dyDescent="0.25">
      <c r="A8" s="36" t="s">
        <v>36</v>
      </c>
      <c r="B8" s="36" t="s">
        <v>64</v>
      </c>
      <c r="C8" s="37" t="s">
        <v>134</v>
      </c>
      <c r="D8" s="3">
        <v>44775.697592592594</v>
      </c>
      <c r="E8" s="37" t="s">
        <v>135</v>
      </c>
      <c r="F8" s="36" t="s">
        <v>45</v>
      </c>
      <c r="G8" s="36" t="s">
        <v>105</v>
      </c>
      <c r="H8" s="5">
        <v>0</v>
      </c>
      <c r="I8" s="36" t="s">
        <v>143</v>
      </c>
      <c r="J8" s="36" t="s">
        <v>62</v>
      </c>
      <c r="K8" s="36" t="s">
        <v>143</v>
      </c>
      <c r="L8" s="36" t="s">
        <v>144</v>
      </c>
      <c r="M8" s="11">
        <v>44790.455370370371</v>
      </c>
      <c r="N8" s="36" t="s">
        <v>145</v>
      </c>
      <c r="O8" s="67">
        <f>NETWORKDAYS.INTL(reporte3[[#This Row],[Fecha de
Registro]],reporte3[[#This Row],[Fecha de
Respuesta]],1)+IF(WEEKDAY(reporte3[[#This Row],[Fecha de
Registro]],2)&lt;6,-1,0)</f>
        <v>11</v>
      </c>
      <c r="P8" s="52" t="str">
        <f>_xlfn.IFS(reporte3[[#This Row],[Tiempo de Respuesta (días)]]&lt;16,"SI",reporte3[[#This Row],[Tiempo de Respuesta (días)]]&gt;15,"NO")</f>
        <v>SI</v>
      </c>
      <c r="Q8" s="67" t="s">
        <v>105</v>
      </c>
      <c r="R8" s="96">
        <v>0.69759259259259254</v>
      </c>
      <c r="S8" s="67">
        <f>HOUR(reporte3[[#This Row],[
Hora]])</f>
        <v>16</v>
      </c>
      <c r="Z8" s="65">
        <v>45510</v>
      </c>
      <c r="AA8" t="s">
        <v>2128</v>
      </c>
    </row>
    <row r="9" spans="1:27" ht="15.75" customHeight="1" x14ac:dyDescent="0.25">
      <c r="A9" s="36" t="s">
        <v>36</v>
      </c>
      <c r="B9" s="36" t="s">
        <v>159</v>
      </c>
      <c r="C9" s="37" t="s">
        <v>146</v>
      </c>
      <c r="D9" s="3">
        <v>44780.539444444446</v>
      </c>
      <c r="E9" s="37" t="s">
        <v>147</v>
      </c>
      <c r="F9" s="36" t="s">
        <v>154</v>
      </c>
      <c r="G9" s="36" t="s">
        <v>105</v>
      </c>
      <c r="H9" s="5">
        <v>0</v>
      </c>
      <c r="I9" s="36" t="s">
        <v>155</v>
      </c>
      <c r="J9" s="36" t="s">
        <v>62</v>
      </c>
      <c r="K9" s="36" t="s">
        <v>156</v>
      </c>
      <c r="L9" s="36" t="s">
        <v>157</v>
      </c>
      <c r="M9" s="11">
        <v>44790.468564814815</v>
      </c>
      <c r="N9" s="36" t="s">
        <v>158</v>
      </c>
      <c r="O9" s="67">
        <f>NETWORKDAYS.INTL(reporte3[[#This Row],[Fecha de
Registro]],reporte3[[#This Row],[Fecha de
Respuesta]],1)+IF(WEEKDAY(reporte3[[#This Row],[Fecha de
Registro]],2)&lt;6,-1,0)</f>
        <v>8</v>
      </c>
      <c r="P9" s="52" t="str">
        <f>_xlfn.IFS(reporte3[[#This Row],[Tiempo de Respuesta (días)]]&lt;16,"SI",reporte3[[#This Row],[Tiempo de Respuesta (días)]]&gt;15,"NO")</f>
        <v>SI</v>
      </c>
      <c r="Q9" s="67" t="s">
        <v>105</v>
      </c>
      <c r="R9" s="96">
        <v>0.53944444444444439</v>
      </c>
      <c r="S9" s="67">
        <f>HOUR(reporte3[[#This Row],[
Hora]])</f>
        <v>12</v>
      </c>
      <c r="Z9" s="65">
        <v>45534</v>
      </c>
      <c r="AA9" t="s">
        <v>2129</v>
      </c>
    </row>
    <row r="10" spans="1:27" ht="15.75" customHeight="1" x14ac:dyDescent="0.25">
      <c r="A10" s="36" t="s">
        <v>36</v>
      </c>
      <c r="B10" s="36" t="s">
        <v>64</v>
      </c>
      <c r="C10" s="37" t="s">
        <v>160</v>
      </c>
      <c r="D10" s="3">
        <v>44829.651180555556</v>
      </c>
      <c r="E10" s="37" t="s">
        <v>161</v>
      </c>
      <c r="F10" s="36" t="s">
        <v>45</v>
      </c>
      <c r="G10" s="36" t="s">
        <v>46</v>
      </c>
      <c r="H10" s="5">
        <v>0</v>
      </c>
      <c r="I10" s="36" t="s">
        <v>168</v>
      </c>
      <c r="J10" s="36" t="s">
        <v>48</v>
      </c>
      <c r="K10" s="36" t="s">
        <v>169</v>
      </c>
      <c r="L10" s="36" t="s">
        <v>170</v>
      </c>
      <c r="M10" s="11">
        <v>44844.549305555556</v>
      </c>
      <c r="N10" s="36" t="s">
        <v>171</v>
      </c>
      <c r="O10" s="67">
        <f>NETWORKDAYS.INTL(reporte3[[#This Row],[Fecha de
Registro]],reporte3[[#This Row],[Fecha de
Respuesta]],1)+IF(WEEKDAY(reporte3[[#This Row],[Fecha de
Registro]],2)&lt;6,-1,0)</f>
        <v>11</v>
      </c>
      <c r="P10" s="52" t="str">
        <f>_xlfn.IFS(reporte3[[#This Row],[Tiempo de Respuesta (días)]]&lt;16,"SI",reporte3[[#This Row],[Tiempo de Respuesta (días)]]&gt;15,"NO")</f>
        <v>SI</v>
      </c>
      <c r="Q10" s="67" t="s">
        <v>46</v>
      </c>
      <c r="R10" s="96">
        <v>0.65118055555555554</v>
      </c>
      <c r="S10" s="67">
        <f>HOUR(reporte3[[#This Row],[
Hora]])</f>
        <v>15</v>
      </c>
      <c r="Z10" s="65">
        <v>45573</v>
      </c>
      <c r="AA10" t="s">
        <v>2130</v>
      </c>
    </row>
    <row r="11" spans="1:27" ht="15.75" customHeight="1" x14ac:dyDescent="0.25">
      <c r="A11" s="36" t="s">
        <v>36</v>
      </c>
      <c r="B11" s="36" t="s">
        <v>64</v>
      </c>
      <c r="C11" s="37" t="s">
        <v>172</v>
      </c>
      <c r="D11" s="3">
        <v>44831.024930555555</v>
      </c>
      <c r="E11" s="37" t="s">
        <v>173</v>
      </c>
      <c r="F11" s="36" t="s">
        <v>45</v>
      </c>
      <c r="G11" s="36" t="s">
        <v>105</v>
      </c>
      <c r="H11" s="5">
        <v>0</v>
      </c>
      <c r="I11" s="36" t="s">
        <v>180</v>
      </c>
      <c r="J11" s="36" t="s">
        <v>62</v>
      </c>
      <c r="K11" s="36" t="s">
        <v>180</v>
      </c>
      <c r="L11" s="36" t="s">
        <v>181</v>
      </c>
      <c r="M11" s="11">
        <v>44844.552083333336</v>
      </c>
      <c r="N11" s="36" t="s">
        <v>182</v>
      </c>
      <c r="O11" s="67">
        <f>NETWORKDAYS.INTL(reporte3[[#This Row],[Fecha de
Registro]],reporte3[[#This Row],[Fecha de
Respuesta]],1)+IF(WEEKDAY(reporte3[[#This Row],[Fecha de
Registro]],2)&lt;6,-1,0)</f>
        <v>9</v>
      </c>
      <c r="P11" s="52" t="str">
        <f>_xlfn.IFS(reporte3[[#This Row],[Tiempo de Respuesta (días)]]&lt;16,"SI",reporte3[[#This Row],[Tiempo de Respuesta (días)]]&gt;15,"NO")</f>
        <v>SI</v>
      </c>
      <c r="Q11" s="67" t="s">
        <v>105</v>
      </c>
      <c r="R11" s="96">
        <v>2.4930555555555556E-2</v>
      </c>
      <c r="S11" s="67">
        <f>HOUR(reporte3[[#This Row],[
Hora]])</f>
        <v>0</v>
      </c>
      <c r="Z11" s="65">
        <v>45597</v>
      </c>
      <c r="AA11" t="s">
        <v>2131</v>
      </c>
    </row>
    <row r="12" spans="1:27" s="19" customFormat="1" ht="15.75" customHeight="1" x14ac:dyDescent="0.25">
      <c r="A12" s="49" t="s">
        <v>36</v>
      </c>
      <c r="B12" s="49" t="s">
        <v>64</v>
      </c>
      <c r="C12" s="50" t="s">
        <v>183</v>
      </c>
      <c r="D12" s="16">
        <v>44833.511770833335</v>
      </c>
      <c r="E12" s="50" t="s">
        <v>184</v>
      </c>
      <c r="F12" s="49" t="s">
        <v>45</v>
      </c>
      <c r="G12" s="49" t="s">
        <v>46</v>
      </c>
      <c r="H12" s="17">
        <v>0</v>
      </c>
      <c r="I12" s="49" t="s">
        <v>191</v>
      </c>
      <c r="J12" s="49" t="s">
        <v>48</v>
      </c>
      <c r="K12" s="49" t="s">
        <v>192</v>
      </c>
      <c r="L12" s="49" t="s">
        <v>193</v>
      </c>
      <c r="M12" s="18">
        <v>44844.554861111108</v>
      </c>
      <c r="N12" s="49" t="s">
        <v>194</v>
      </c>
      <c r="O12" s="68">
        <f>NETWORKDAYS.INTL(reporte3[[#This Row],[Fecha de
Registro]],reporte3[[#This Row],[Fecha de
Respuesta]],1)+IF(WEEKDAY(reporte3[[#This Row],[Fecha de
Registro]],2)&lt;6,-1,0)</f>
        <v>7</v>
      </c>
      <c r="P12" s="52" t="str">
        <f>_xlfn.IFS(reporte3[[#This Row],[Tiempo de Respuesta (días)]]&lt;16,"SI",reporte3[[#This Row],[Tiempo de Respuesta (días)]]&gt;15,"NO")</f>
        <v>SI</v>
      </c>
      <c r="Q12" s="68" t="s">
        <v>46</v>
      </c>
      <c r="R12" s="97">
        <v>0.51177083333333329</v>
      </c>
      <c r="S12" s="68">
        <f>HOUR(reporte3[[#This Row],[
Hora]])</f>
        <v>12</v>
      </c>
      <c r="Z12" s="65">
        <v>45650</v>
      </c>
      <c r="AA12" t="s">
        <v>2132</v>
      </c>
    </row>
    <row r="13" spans="1:27" ht="15.75" customHeight="1" x14ac:dyDescent="0.25">
      <c r="A13" s="36" t="s">
        <v>36</v>
      </c>
      <c r="B13" s="36" t="s">
        <v>64</v>
      </c>
      <c r="C13" s="37" t="s">
        <v>202</v>
      </c>
      <c r="D13" s="3">
        <v>44841.727870370371</v>
      </c>
      <c r="E13" s="37" t="s">
        <v>203</v>
      </c>
      <c r="F13" s="36" t="s">
        <v>45</v>
      </c>
      <c r="G13" s="36" t="s">
        <v>211</v>
      </c>
      <c r="H13" s="5">
        <v>580</v>
      </c>
      <c r="I13" s="36" t="s">
        <v>212</v>
      </c>
      <c r="J13" s="36" t="s">
        <v>62</v>
      </c>
      <c r="K13" s="36" t="s">
        <v>213</v>
      </c>
      <c r="L13" s="36" t="s">
        <v>214</v>
      </c>
      <c r="M13" s="11">
        <v>44856.425000000003</v>
      </c>
      <c r="N13" s="36" t="s">
        <v>215</v>
      </c>
      <c r="O13" s="67">
        <f>NETWORKDAYS.INTL(reporte3[[#This Row],[Fecha de
Registro]],reporte3[[#This Row],[Fecha de
Respuesta]],1)+IF(WEEKDAY(reporte3[[#This Row],[Fecha de
Registro]],2)&lt;6,-1,0)</f>
        <v>10</v>
      </c>
      <c r="P13" s="52" t="str">
        <f>_xlfn.IFS(reporte3[[#This Row],[Tiempo de Respuesta (días)]]&lt;16,"SI",reporte3[[#This Row],[Tiempo de Respuesta (días)]]&gt;15,"NO")</f>
        <v>SI</v>
      </c>
      <c r="Q13" s="67" t="s">
        <v>211</v>
      </c>
      <c r="R13" s="96">
        <v>0.72787037037037039</v>
      </c>
      <c r="S13" s="67">
        <f>HOUR(reporte3[[#This Row],[
Hora]])</f>
        <v>17</v>
      </c>
    </row>
    <row r="14" spans="1:27" ht="15.75" customHeight="1" x14ac:dyDescent="0.25">
      <c r="A14" s="36" t="s">
        <v>36</v>
      </c>
      <c r="B14" s="36" t="s">
        <v>64</v>
      </c>
      <c r="C14" s="37" t="s">
        <v>216</v>
      </c>
      <c r="D14" s="3">
        <v>44856.632592592592</v>
      </c>
      <c r="E14" s="37" t="s">
        <v>217</v>
      </c>
      <c r="F14" s="36" t="s">
        <v>154</v>
      </c>
      <c r="G14" s="36" t="s">
        <v>105</v>
      </c>
      <c r="H14" s="5">
        <v>0</v>
      </c>
      <c r="I14" s="36" t="s">
        <v>224</v>
      </c>
      <c r="J14" s="36" t="s">
        <v>62</v>
      </c>
      <c r="K14" s="36" t="s">
        <v>225</v>
      </c>
      <c r="L14" s="36" t="s">
        <v>226</v>
      </c>
      <c r="M14" s="11">
        <v>44873.470833333333</v>
      </c>
      <c r="N14" s="36" t="s">
        <v>227</v>
      </c>
      <c r="O14" s="67">
        <f>NETWORKDAYS.INTL(reporte3[[#This Row],[Fecha de
Registro]],reporte3[[#This Row],[Fecha de
Respuesta]],1)+IF(WEEKDAY(reporte3[[#This Row],[Fecha de
Registro]],2)&lt;6,-1,0)</f>
        <v>12</v>
      </c>
      <c r="P14" s="52" t="str">
        <f>_xlfn.IFS(reporte3[[#This Row],[Tiempo de Respuesta (días)]]&lt;16,"SI",reporte3[[#This Row],[Tiempo de Respuesta (días)]]&gt;15,"NO")</f>
        <v>SI</v>
      </c>
      <c r="Q14" s="67" t="s">
        <v>105</v>
      </c>
      <c r="R14" s="96">
        <v>0.6325925925925926</v>
      </c>
      <c r="S14" s="67">
        <f>HOUR(reporte3[[#This Row],[
Hora]])</f>
        <v>15</v>
      </c>
    </row>
    <row r="15" spans="1:27" ht="15.75" customHeight="1" x14ac:dyDescent="0.25">
      <c r="A15" s="36" t="s">
        <v>36</v>
      </c>
      <c r="B15" s="36" t="s">
        <v>64</v>
      </c>
      <c r="C15" s="37" t="s">
        <v>228</v>
      </c>
      <c r="D15" s="3">
        <v>44860.619467592594</v>
      </c>
      <c r="E15" s="37" t="s">
        <v>229</v>
      </c>
      <c r="F15" s="36" t="s">
        <v>45</v>
      </c>
      <c r="G15" s="36" t="s">
        <v>60</v>
      </c>
      <c r="H15" s="5">
        <v>0</v>
      </c>
      <c r="I15" s="36" t="s">
        <v>236</v>
      </c>
      <c r="J15" s="36" t="s">
        <v>62</v>
      </c>
      <c r="K15" s="36" t="s">
        <v>237</v>
      </c>
      <c r="L15" s="36" t="s">
        <v>238</v>
      </c>
      <c r="M15" s="11">
        <v>44875</v>
      </c>
      <c r="N15" s="36" t="s">
        <v>239</v>
      </c>
      <c r="O15" s="67">
        <f>NETWORKDAYS.INTL(reporte3[[#This Row],[Fecha de
Registro]],reporte3[[#This Row],[Fecha de
Respuesta]],1)+IF(WEEKDAY(reporte3[[#This Row],[Fecha de
Registro]],2)&lt;6,-1,0)</f>
        <v>11</v>
      </c>
      <c r="P15" s="52" t="str">
        <f>_xlfn.IFS(reporte3[[#This Row],[Tiempo de Respuesta (días)]]&lt;16,"SI",reporte3[[#This Row],[Tiempo de Respuesta (días)]]&gt;15,"NO")</f>
        <v>SI</v>
      </c>
      <c r="Q15" s="67" t="s">
        <v>60</v>
      </c>
      <c r="R15" s="96">
        <v>0.61946759259259254</v>
      </c>
      <c r="S15" s="67">
        <f>HOUR(reporte3[[#This Row],[
Hora]])</f>
        <v>14</v>
      </c>
    </row>
    <row r="16" spans="1:27" s="19" customFormat="1" ht="15.75" customHeight="1" x14ac:dyDescent="0.25">
      <c r="A16" s="49" t="s">
        <v>36</v>
      </c>
      <c r="B16" s="49" t="s">
        <v>64</v>
      </c>
      <c r="C16" s="50" t="s">
        <v>240</v>
      </c>
      <c r="D16" s="16">
        <v>44865.595381944448</v>
      </c>
      <c r="E16" s="50" t="s">
        <v>241</v>
      </c>
      <c r="F16" s="49" t="s">
        <v>45</v>
      </c>
      <c r="G16" s="49" t="s">
        <v>46</v>
      </c>
      <c r="H16" s="17">
        <v>0</v>
      </c>
      <c r="I16" s="49" t="s">
        <v>248</v>
      </c>
      <c r="J16" s="49" t="s">
        <v>48</v>
      </c>
      <c r="K16" s="49" t="s">
        <v>249</v>
      </c>
      <c r="L16" s="49" t="s">
        <v>250</v>
      </c>
      <c r="M16" s="18">
        <v>44873.468055555553</v>
      </c>
      <c r="N16" s="49" t="s">
        <v>251</v>
      </c>
      <c r="O16" s="68">
        <f>NETWORKDAYS.INTL(reporte3[[#This Row],[Fecha de
Registro]],reporte3[[#This Row],[Fecha de
Respuesta]],1)+IF(WEEKDAY(reporte3[[#This Row],[Fecha de
Registro]],2)&lt;6,-1,0)</f>
        <v>6</v>
      </c>
      <c r="P16" s="52" t="str">
        <f>_xlfn.IFS(reporte3[[#This Row],[Tiempo de Respuesta (días)]]&lt;16,"SI",reporte3[[#This Row],[Tiempo de Respuesta (días)]]&gt;15,"NO")</f>
        <v>SI</v>
      </c>
      <c r="Q16" s="68" t="s">
        <v>46</v>
      </c>
      <c r="R16" s="97">
        <v>0.59538194444444448</v>
      </c>
      <c r="S16" s="68">
        <f>HOUR(reporte3[[#This Row],[
Hora]])</f>
        <v>14</v>
      </c>
    </row>
    <row r="17" spans="1:19" ht="15.75" customHeight="1" x14ac:dyDescent="0.25">
      <c r="A17" s="36" t="s">
        <v>36</v>
      </c>
      <c r="B17" s="36" t="s">
        <v>64</v>
      </c>
      <c r="C17" s="37" t="s">
        <v>253</v>
      </c>
      <c r="D17" s="3">
        <v>44865.713587962964</v>
      </c>
      <c r="E17" s="37" t="s">
        <v>254</v>
      </c>
      <c r="F17" s="36" t="s">
        <v>154</v>
      </c>
      <c r="G17" s="36" t="s">
        <v>46</v>
      </c>
      <c r="H17" s="5">
        <v>0</v>
      </c>
      <c r="I17" s="36" t="s">
        <v>261</v>
      </c>
      <c r="J17" s="36" t="s">
        <v>48</v>
      </c>
      <c r="K17" s="36" t="s">
        <v>262</v>
      </c>
      <c r="L17" s="36" t="s">
        <v>263</v>
      </c>
      <c r="M17" s="11">
        <v>44873.493055555555</v>
      </c>
      <c r="N17" s="36" t="s">
        <v>264</v>
      </c>
      <c r="O17" s="67">
        <f>NETWORKDAYS.INTL(reporte3[[#This Row],[Fecha de
Registro]],reporte3[[#This Row],[Fecha de
Respuesta]],1)+IF(WEEKDAY(reporte3[[#This Row],[Fecha de
Registro]],2)&lt;6,-1,0)</f>
        <v>6</v>
      </c>
      <c r="P17" s="52" t="str">
        <f>_xlfn.IFS(reporte3[[#This Row],[Tiempo de Respuesta (días)]]&lt;16,"SI",reporte3[[#This Row],[Tiempo de Respuesta (días)]]&gt;15,"NO")</f>
        <v>SI</v>
      </c>
      <c r="Q17" s="67" t="s">
        <v>46</v>
      </c>
      <c r="R17" s="96">
        <v>0.71358796296296301</v>
      </c>
      <c r="S17" s="67">
        <f>HOUR(reporte3[[#This Row],[
Hora]])</f>
        <v>17</v>
      </c>
    </row>
    <row r="18" spans="1:19" s="19" customFormat="1" ht="15.75" customHeight="1" x14ac:dyDescent="0.25">
      <c r="A18" s="49" t="s">
        <v>36</v>
      </c>
      <c r="B18" s="49" t="s">
        <v>64</v>
      </c>
      <c r="C18" s="50" t="s">
        <v>265</v>
      </c>
      <c r="D18" s="16">
        <v>44866.668749999997</v>
      </c>
      <c r="E18" s="50" t="s">
        <v>266</v>
      </c>
      <c r="F18" s="49" t="s">
        <v>45</v>
      </c>
      <c r="G18" s="49" t="s">
        <v>46</v>
      </c>
      <c r="H18" s="17">
        <v>0</v>
      </c>
      <c r="I18" s="49" t="s">
        <v>273</v>
      </c>
      <c r="J18" s="49" t="s">
        <v>48</v>
      </c>
      <c r="K18" s="49" t="s">
        <v>273</v>
      </c>
      <c r="L18" s="49" t="s">
        <v>274</v>
      </c>
      <c r="M18" s="18">
        <v>44873.479166666664</v>
      </c>
      <c r="N18" s="49" t="s">
        <v>275</v>
      </c>
      <c r="O18" s="68">
        <f>NETWORKDAYS.INTL(reporte3[[#This Row],[Fecha de
Registro]],reporte3[[#This Row],[Fecha de
Respuesta]],1)+IF(WEEKDAY(reporte3[[#This Row],[Fecha de
Registro]],2)&lt;6,-1,0)</f>
        <v>5</v>
      </c>
      <c r="P18" s="52" t="str">
        <f>_xlfn.IFS(reporte3[[#This Row],[Tiempo de Respuesta (días)]]&lt;16,"SI",reporte3[[#This Row],[Tiempo de Respuesta (días)]]&gt;15,"NO")</f>
        <v>SI</v>
      </c>
      <c r="Q18" s="68" t="s">
        <v>46</v>
      </c>
      <c r="R18" s="97">
        <v>0.66874999999999996</v>
      </c>
      <c r="S18" s="68">
        <f>HOUR(reporte3[[#This Row],[
Hora]])</f>
        <v>16</v>
      </c>
    </row>
    <row r="19" spans="1:19" ht="15.75" customHeight="1" x14ac:dyDescent="0.25">
      <c r="A19" s="36" t="s">
        <v>36</v>
      </c>
      <c r="B19" s="36" t="s">
        <v>64</v>
      </c>
      <c r="C19" s="37" t="s">
        <v>277</v>
      </c>
      <c r="D19" s="3">
        <v>44868.713067129633</v>
      </c>
      <c r="E19" s="37" t="s">
        <v>203</v>
      </c>
      <c r="F19" s="36" t="s">
        <v>45</v>
      </c>
      <c r="G19" s="36" t="s">
        <v>105</v>
      </c>
      <c r="H19" s="5">
        <v>300</v>
      </c>
      <c r="I19" s="36" t="s">
        <v>278</v>
      </c>
      <c r="J19" s="36" t="s">
        <v>48</v>
      </c>
      <c r="K19" s="36" t="s">
        <v>279</v>
      </c>
      <c r="L19" s="36" t="s">
        <v>280</v>
      </c>
      <c r="M19" s="11">
        <v>44883.443055555559</v>
      </c>
      <c r="N19" s="36" t="s">
        <v>215</v>
      </c>
      <c r="O19" s="67">
        <f>NETWORKDAYS.INTL(reporte3[[#This Row],[Fecha de
Registro]],reporte3[[#This Row],[Fecha de
Respuesta]],1)+IF(WEEKDAY(reporte3[[#This Row],[Fecha de
Registro]],2)&lt;6,-1,0)</f>
        <v>11</v>
      </c>
      <c r="P19" s="52" t="str">
        <f>_xlfn.IFS(reporte3[[#This Row],[Tiempo de Respuesta (días)]]&lt;16,"SI",reporte3[[#This Row],[Tiempo de Respuesta (días)]]&gt;15,"NO")</f>
        <v>SI</v>
      </c>
      <c r="Q19" s="67" t="s">
        <v>105</v>
      </c>
      <c r="R19" s="96">
        <v>0.71306712962962959</v>
      </c>
      <c r="S19" s="67">
        <f>HOUR(reporte3[[#This Row],[
Hora]])</f>
        <v>17</v>
      </c>
    </row>
    <row r="20" spans="1:19" ht="15.75" customHeight="1" x14ac:dyDescent="0.25">
      <c r="A20" s="36" t="s">
        <v>36</v>
      </c>
      <c r="B20" s="36" t="s">
        <v>109</v>
      </c>
      <c r="C20" s="37" t="s">
        <v>281</v>
      </c>
      <c r="D20" s="3">
        <v>44869.611041666663</v>
      </c>
      <c r="E20" s="37" t="s">
        <v>282</v>
      </c>
      <c r="F20" s="36" t="s">
        <v>45</v>
      </c>
      <c r="G20" s="36" t="s">
        <v>46</v>
      </c>
      <c r="H20" s="5">
        <v>0</v>
      </c>
      <c r="I20" s="36" t="s">
        <v>290</v>
      </c>
      <c r="J20" s="36" t="s">
        <v>48</v>
      </c>
      <c r="K20" s="36" t="s">
        <v>291</v>
      </c>
      <c r="L20" s="36" t="s">
        <v>292</v>
      </c>
      <c r="M20" s="11">
        <v>44883.492361111108</v>
      </c>
      <c r="N20" s="36" t="s">
        <v>293</v>
      </c>
      <c r="O20" s="67">
        <f>NETWORKDAYS.INTL(reporte3[[#This Row],[Fecha de
Registro]],reporte3[[#This Row],[Fecha de
Respuesta]],1)+IF(WEEKDAY(reporte3[[#This Row],[Fecha de
Registro]],2)&lt;6,-1,0)</f>
        <v>10</v>
      </c>
      <c r="P20" s="52" t="str">
        <f>_xlfn.IFS(reporte3[[#This Row],[Tiempo de Respuesta (días)]]&lt;16,"SI",reporte3[[#This Row],[Tiempo de Respuesta (días)]]&gt;15,"NO")</f>
        <v>SI</v>
      </c>
      <c r="Q20" s="67" t="s">
        <v>46</v>
      </c>
      <c r="R20" s="96">
        <v>0.61104166666666671</v>
      </c>
      <c r="S20" s="67">
        <f>HOUR(reporte3[[#This Row],[
Hora]])</f>
        <v>14</v>
      </c>
    </row>
    <row r="21" spans="1:19" ht="15.75" customHeight="1" x14ac:dyDescent="0.25">
      <c r="A21" s="36" t="s">
        <v>36</v>
      </c>
      <c r="B21" s="36" t="s">
        <v>306</v>
      </c>
      <c r="C21" s="37" t="s">
        <v>294</v>
      </c>
      <c r="D21" s="3">
        <v>44871.299513888887</v>
      </c>
      <c r="E21" s="37" t="s">
        <v>295</v>
      </c>
      <c r="F21" s="36" t="s">
        <v>45</v>
      </c>
      <c r="G21" s="36" t="s">
        <v>46</v>
      </c>
      <c r="H21" s="5">
        <v>0</v>
      </c>
      <c r="I21" s="36" t="s">
        <v>303</v>
      </c>
      <c r="J21" s="36" t="s">
        <v>48</v>
      </c>
      <c r="K21" s="36" t="s">
        <v>304</v>
      </c>
      <c r="L21" s="36" t="s">
        <v>304</v>
      </c>
      <c r="M21" s="11">
        <v>44886.51666666667</v>
      </c>
      <c r="N21" s="36" t="s">
        <v>305</v>
      </c>
      <c r="O21" s="67">
        <f>NETWORKDAYS.INTL(reporte3[[#This Row],[Fecha de
Registro]],reporte3[[#This Row],[Fecha de
Respuesta]],1)+IF(WEEKDAY(reporte3[[#This Row],[Fecha de
Registro]],2)&lt;6,-1,0)</f>
        <v>11</v>
      </c>
      <c r="P21" s="52" t="str">
        <f>_xlfn.IFS(reporte3[[#This Row],[Tiempo de Respuesta (días)]]&lt;16,"SI",reporte3[[#This Row],[Tiempo de Respuesta (días)]]&gt;15,"NO")</f>
        <v>SI</v>
      </c>
      <c r="Q21" s="67" t="s">
        <v>46</v>
      </c>
      <c r="R21" s="96">
        <v>0.29951388888888891</v>
      </c>
      <c r="S21" s="67">
        <f>HOUR(reporte3[[#This Row],[
Hora]])</f>
        <v>7</v>
      </c>
    </row>
    <row r="22" spans="1:19" ht="15.75" customHeight="1" x14ac:dyDescent="0.25">
      <c r="A22" s="36" t="s">
        <v>36</v>
      </c>
      <c r="B22" s="36" t="s">
        <v>306</v>
      </c>
      <c r="C22" s="37" t="s">
        <v>307</v>
      </c>
      <c r="D22" s="3">
        <v>44873.396990740737</v>
      </c>
      <c r="E22" s="37" t="s">
        <v>308</v>
      </c>
      <c r="F22" s="36" t="s">
        <v>45</v>
      </c>
      <c r="G22" s="36" t="s">
        <v>105</v>
      </c>
      <c r="H22" s="5">
        <v>378.5</v>
      </c>
      <c r="I22" s="36" t="s">
        <v>316</v>
      </c>
      <c r="J22" s="36" t="s">
        <v>48</v>
      </c>
      <c r="K22" s="36" t="s">
        <v>317</v>
      </c>
      <c r="L22" s="36" t="s">
        <v>318</v>
      </c>
      <c r="M22" s="11">
        <v>44888.736111111109</v>
      </c>
      <c r="N22" s="36" t="s">
        <v>319</v>
      </c>
      <c r="O22" s="67">
        <f>NETWORKDAYS.INTL(reporte3[[#This Row],[Fecha de
Registro]],reporte3[[#This Row],[Fecha de
Respuesta]],1)+IF(WEEKDAY(reporte3[[#This Row],[Fecha de
Registro]],2)&lt;6,-1,0)</f>
        <v>11</v>
      </c>
      <c r="P22" s="52" t="str">
        <f>_xlfn.IFS(reporte3[[#This Row],[Tiempo de Respuesta (días)]]&lt;16,"SI",reporte3[[#This Row],[Tiempo de Respuesta (días)]]&gt;15,"NO")</f>
        <v>SI</v>
      </c>
      <c r="Q22" s="67" t="s">
        <v>105</v>
      </c>
      <c r="R22" s="96">
        <v>0.39699074074074076</v>
      </c>
      <c r="S22" s="67">
        <f>HOUR(reporte3[[#This Row],[
Hora]])</f>
        <v>9</v>
      </c>
    </row>
    <row r="23" spans="1:19" s="19" customFormat="1" ht="15.75" customHeight="1" x14ac:dyDescent="0.25">
      <c r="A23" s="49" t="s">
        <v>36</v>
      </c>
      <c r="B23" s="49" t="s">
        <v>159</v>
      </c>
      <c r="C23" s="50" t="s">
        <v>320</v>
      </c>
      <c r="D23" s="16">
        <v>44875.433009259257</v>
      </c>
      <c r="E23" s="50" t="s">
        <v>321</v>
      </c>
      <c r="F23" s="49" t="s">
        <v>45</v>
      </c>
      <c r="G23" s="49" t="s">
        <v>46</v>
      </c>
      <c r="H23" s="17">
        <v>0</v>
      </c>
      <c r="I23" s="49" t="s">
        <v>328</v>
      </c>
      <c r="J23" s="49" t="s">
        <v>62</v>
      </c>
      <c r="K23" s="49" t="s">
        <v>329</v>
      </c>
      <c r="L23" s="49" t="s">
        <v>330</v>
      </c>
      <c r="M23" s="18">
        <v>44893.374305555553</v>
      </c>
      <c r="N23" s="49" t="s">
        <v>331</v>
      </c>
      <c r="O23" s="68">
        <f>NETWORKDAYS.INTL(reporte3[[#This Row],[Fecha de
Registro]],reporte3[[#This Row],[Fecha de
Respuesta]],1)+IF(WEEKDAY(reporte3[[#This Row],[Fecha de
Registro]],2)&lt;6,-1,0)</f>
        <v>12</v>
      </c>
      <c r="P23" s="52" t="str">
        <f>_xlfn.IFS(reporte3[[#This Row],[Tiempo de Respuesta (días)]]&lt;16,"SI",reporte3[[#This Row],[Tiempo de Respuesta (días)]]&gt;15,"NO")</f>
        <v>SI</v>
      </c>
      <c r="Q23" s="68" t="s">
        <v>46</v>
      </c>
      <c r="R23" s="97">
        <v>0.43300925925925926</v>
      </c>
      <c r="S23" s="68">
        <f>HOUR(reporte3[[#This Row],[
Hora]])</f>
        <v>10</v>
      </c>
    </row>
    <row r="24" spans="1:19" ht="15.75" customHeight="1" x14ac:dyDescent="0.25">
      <c r="A24" s="36" t="s">
        <v>36</v>
      </c>
      <c r="B24" s="36" t="s">
        <v>347</v>
      </c>
      <c r="C24" s="37" t="s">
        <v>334</v>
      </c>
      <c r="D24" s="3">
        <v>44899.642824074072</v>
      </c>
      <c r="E24" s="37" t="s">
        <v>335</v>
      </c>
      <c r="F24" s="36" t="s">
        <v>45</v>
      </c>
      <c r="G24" s="36" t="s">
        <v>60</v>
      </c>
      <c r="H24" s="5">
        <v>700</v>
      </c>
      <c r="I24" s="36" t="s">
        <v>343</v>
      </c>
      <c r="J24" s="36" t="s">
        <v>48</v>
      </c>
      <c r="K24" s="36" t="s">
        <v>344</v>
      </c>
      <c r="L24" s="36" t="s">
        <v>345</v>
      </c>
      <c r="M24" s="11">
        <v>44914.761111111111</v>
      </c>
      <c r="N24" s="36" t="s">
        <v>346</v>
      </c>
      <c r="O24" s="67">
        <f>NETWORKDAYS.INTL(reporte3[[#This Row],[Fecha de
Registro]],reporte3[[#This Row],[Fecha de
Respuesta]],1)+IF(WEEKDAY(reporte3[[#This Row],[Fecha de
Registro]],2)&lt;6,-1,0)</f>
        <v>11</v>
      </c>
      <c r="P24" s="52" t="str">
        <f>_xlfn.IFS(reporte3[[#This Row],[Tiempo de Respuesta (días)]]&lt;16,"SI",reporte3[[#This Row],[Tiempo de Respuesta (días)]]&gt;15,"NO")</f>
        <v>SI</v>
      </c>
      <c r="Q24" s="67" t="s">
        <v>60</v>
      </c>
      <c r="R24" s="96">
        <v>0.64282407407407405</v>
      </c>
      <c r="S24" s="67">
        <f>HOUR(reporte3[[#This Row],[
Hora]])</f>
        <v>15</v>
      </c>
    </row>
    <row r="25" spans="1:19" ht="15.75" customHeight="1" x14ac:dyDescent="0.25">
      <c r="A25" s="36" t="s">
        <v>36</v>
      </c>
      <c r="B25" s="36" t="s">
        <v>64</v>
      </c>
      <c r="C25" s="37" t="s">
        <v>348</v>
      </c>
      <c r="D25" s="3">
        <v>44905.43849537037</v>
      </c>
      <c r="E25" s="37" t="s">
        <v>349</v>
      </c>
      <c r="F25" s="36" t="s">
        <v>45</v>
      </c>
      <c r="G25" s="36" t="s">
        <v>46</v>
      </c>
      <c r="H25" s="5">
        <v>0</v>
      </c>
      <c r="I25" s="36" t="s">
        <v>357</v>
      </c>
      <c r="J25" s="36" t="s">
        <v>48</v>
      </c>
      <c r="K25" s="36" t="s">
        <v>358</v>
      </c>
      <c r="L25" s="36" t="s">
        <v>359</v>
      </c>
      <c r="M25" s="11">
        <v>44920.010497685187</v>
      </c>
      <c r="N25" s="36" t="s">
        <v>360</v>
      </c>
      <c r="O25" s="67">
        <f>NETWORKDAYS.INTL(reporte3[[#This Row],[Fecha de
Registro]],reporte3[[#This Row],[Fecha de
Respuesta]],1)+IF(WEEKDAY(reporte3[[#This Row],[Fecha de
Registro]],2)&lt;6,-1,0)</f>
        <v>10</v>
      </c>
      <c r="P25" s="52" t="str">
        <f>_xlfn.IFS(reporte3[[#This Row],[Tiempo de Respuesta (días)]]&lt;16,"SI",reporte3[[#This Row],[Tiempo de Respuesta (días)]]&gt;15,"NO")</f>
        <v>SI</v>
      </c>
      <c r="Q25" s="67" t="s">
        <v>46</v>
      </c>
      <c r="R25" s="96">
        <v>0.4384953703703704</v>
      </c>
      <c r="S25" s="67">
        <f>HOUR(reporte3[[#This Row],[
Hora]])</f>
        <v>10</v>
      </c>
    </row>
    <row r="26" spans="1:19" ht="15.75" customHeight="1" x14ac:dyDescent="0.25">
      <c r="A26" s="36" t="s">
        <v>36</v>
      </c>
      <c r="B26" s="36" t="s">
        <v>64</v>
      </c>
      <c r="C26" s="37" t="s">
        <v>361</v>
      </c>
      <c r="D26" s="3">
        <v>44908.512766203705</v>
      </c>
      <c r="E26" s="37" t="s">
        <v>362</v>
      </c>
      <c r="F26" s="36" t="s">
        <v>45</v>
      </c>
      <c r="G26" s="36" t="s">
        <v>105</v>
      </c>
      <c r="H26" s="5">
        <v>0</v>
      </c>
      <c r="I26" s="36" t="s">
        <v>370</v>
      </c>
      <c r="J26" s="36" t="s">
        <v>62</v>
      </c>
      <c r="K26" s="36" t="s">
        <v>371</v>
      </c>
      <c r="L26" s="36" t="s">
        <v>372</v>
      </c>
      <c r="M26" s="11">
        <v>44922.49722222222</v>
      </c>
      <c r="N26" s="36" t="s">
        <v>373</v>
      </c>
      <c r="O26" s="67">
        <f>NETWORKDAYS.INTL(reporte3[[#This Row],[Fecha de
Registro]],reporte3[[#This Row],[Fecha de
Respuesta]],1)+IF(WEEKDAY(reporte3[[#This Row],[Fecha de
Registro]],2)&lt;6,-1,0)</f>
        <v>10</v>
      </c>
      <c r="P26" s="52" t="str">
        <f>_xlfn.IFS(reporte3[[#This Row],[Tiempo de Respuesta (días)]]&lt;16,"SI",reporte3[[#This Row],[Tiempo de Respuesta (días)]]&gt;15,"NO")</f>
        <v>SI</v>
      </c>
      <c r="Q26" s="67" t="s">
        <v>105</v>
      </c>
      <c r="R26" s="96">
        <v>0.51276620370370374</v>
      </c>
      <c r="S26" s="67">
        <f>HOUR(reporte3[[#This Row],[
Hora]])</f>
        <v>12</v>
      </c>
    </row>
    <row r="27" spans="1:19" ht="15.75" customHeight="1" x14ac:dyDescent="0.25">
      <c r="A27" s="36" t="s">
        <v>36</v>
      </c>
      <c r="B27" s="36" t="s">
        <v>387</v>
      </c>
      <c r="C27" s="37" t="s">
        <v>374</v>
      </c>
      <c r="D27" s="3">
        <v>44913.900833333333</v>
      </c>
      <c r="E27" s="37" t="s">
        <v>375</v>
      </c>
      <c r="F27" s="36" t="s">
        <v>45</v>
      </c>
      <c r="G27" s="36" t="s">
        <v>105</v>
      </c>
      <c r="H27" s="5">
        <v>0</v>
      </c>
      <c r="I27" s="36" t="s">
        <v>383</v>
      </c>
      <c r="J27" s="36" t="s">
        <v>62</v>
      </c>
      <c r="K27" s="36" t="s">
        <v>384</v>
      </c>
      <c r="L27" s="36" t="s">
        <v>385</v>
      </c>
      <c r="M27" s="11">
        <v>44928.4375</v>
      </c>
      <c r="N27" s="36" t="s">
        <v>386</v>
      </c>
      <c r="O27" s="67">
        <f>NETWORKDAYS.INTL(reporte3[[#This Row],[Fecha de
Registro]],reporte3[[#This Row],[Fecha de
Respuesta]],1)+IF(WEEKDAY(reporte3[[#This Row],[Fecha de
Registro]],2)&lt;6,-1,0)</f>
        <v>11</v>
      </c>
      <c r="P27" s="52" t="str">
        <f>_xlfn.IFS(reporte3[[#This Row],[Tiempo de Respuesta (días)]]&lt;16,"SI",reporte3[[#This Row],[Tiempo de Respuesta (días)]]&gt;15,"NO")</f>
        <v>SI</v>
      </c>
      <c r="Q27" s="67" t="s">
        <v>105</v>
      </c>
      <c r="R27" s="96">
        <v>0.90083333333333337</v>
      </c>
      <c r="S27" s="67">
        <f>HOUR(reporte3[[#This Row],[
Hora]])</f>
        <v>21</v>
      </c>
    </row>
    <row r="28" spans="1:19" ht="15.75" customHeight="1" x14ac:dyDescent="0.25">
      <c r="A28" s="36" t="s">
        <v>36</v>
      </c>
      <c r="B28" s="36" t="s">
        <v>64</v>
      </c>
      <c r="C28" s="37" t="s">
        <v>388</v>
      </c>
      <c r="D28" s="3">
        <v>44924.507592592592</v>
      </c>
      <c r="E28" s="37" t="s">
        <v>389</v>
      </c>
      <c r="F28" s="36" t="s">
        <v>45</v>
      </c>
      <c r="G28" s="36" t="s">
        <v>211</v>
      </c>
      <c r="H28" s="5">
        <v>267</v>
      </c>
      <c r="I28" s="36" t="s">
        <v>396</v>
      </c>
      <c r="J28" s="36" t="s">
        <v>62</v>
      </c>
      <c r="K28" s="36" t="s">
        <v>397</v>
      </c>
      <c r="L28" s="36" t="s">
        <v>398</v>
      </c>
      <c r="M28" s="11">
        <v>44939.745138888888</v>
      </c>
      <c r="N28" s="36" t="s">
        <v>399</v>
      </c>
      <c r="O28" s="67">
        <f>NETWORKDAYS.INTL(reporte3[[#This Row],[Fecha de
Registro]],reporte3[[#This Row],[Fecha de
Respuesta]],1)+IF(WEEKDAY(reporte3[[#This Row],[Fecha de
Registro]],2)&lt;6,-1,0)</f>
        <v>11</v>
      </c>
      <c r="P28" s="52" t="str">
        <f>_xlfn.IFS(reporte3[[#This Row],[Tiempo de Respuesta (días)]]&lt;16,"SI",reporte3[[#This Row],[Tiempo de Respuesta (días)]]&gt;15,"NO")</f>
        <v>SI</v>
      </c>
      <c r="Q28" s="67" t="s">
        <v>211</v>
      </c>
      <c r="R28" s="96">
        <v>0.5075925925925926</v>
      </c>
      <c r="S28" s="67">
        <f>HOUR(reporte3[[#This Row],[
Hora]])</f>
        <v>12</v>
      </c>
    </row>
    <row r="29" spans="1:19" ht="15.75" customHeight="1" x14ac:dyDescent="0.25">
      <c r="A29" s="36" t="s">
        <v>36</v>
      </c>
      <c r="B29" s="36" t="s">
        <v>64</v>
      </c>
      <c r="C29" s="37" t="s">
        <v>400</v>
      </c>
      <c r="D29" s="3">
        <v>44928.447442129633</v>
      </c>
      <c r="E29" s="37" t="s">
        <v>401</v>
      </c>
      <c r="F29" s="36" t="s">
        <v>154</v>
      </c>
      <c r="G29" s="36" t="s">
        <v>46</v>
      </c>
      <c r="H29" s="5">
        <v>0</v>
      </c>
      <c r="I29" s="36" t="s">
        <v>408</v>
      </c>
      <c r="J29" s="36" t="s">
        <v>48</v>
      </c>
      <c r="K29" s="36" t="s">
        <v>409</v>
      </c>
      <c r="L29" s="36" t="s">
        <v>410</v>
      </c>
      <c r="M29" s="11">
        <v>44943.865277777775</v>
      </c>
      <c r="N29" s="36" t="s">
        <v>411</v>
      </c>
      <c r="O29" s="67">
        <f>NETWORKDAYS.INTL(reporte3[[#This Row],[Fecha de
Registro]],reporte3[[#This Row],[Fecha de
Respuesta]],1)+IF(WEEKDAY(reporte3[[#This Row],[Fecha de
Registro]],2)&lt;6,-1,0)</f>
        <v>11</v>
      </c>
      <c r="P29" s="52" t="str">
        <f>_xlfn.IFS(reporte3[[#This Row],[Tiempo de Respuesta (días)]]&lt;16,"SI",reporte3[[#This Row],[Tiempo de Respuesta (días)]]&gt;15,"NO")</f>
        <v>SI</v>
      </c>
      <c r="Q29" s="67" t="s">
        <v>46</v>
      </c>
      <c r="R29" s="96">
        <v>0.44744212962962965</v>
      </c>
      <c r="S29" s="67">
        <f>HOUR(reporte3[[#This Row],[
Hora]])</f>
        <v>10</v>
      </c>
    </row>
    <row r="30" spans="1:19" ht="15.75" customHeight="1" x14ac:dyDescent="0.25">
      <c r="A30" s="36" t="s">
        <v>36</v>
      </c>
      <c r="B30" s="36" t="s">
        <v>64</v>
      </c>
      <c r="C30" s="37" t="s">
        <v>412</v>
      </c>
      <c r="D30" s="3">
        <v>44939.70484953704</v>
      </c>
      <c r="E30" s="37" t="s">
        <v>413</v>
      </c>
      <c r="F30" s="36" t="s">
        <v>45</v>
      </c>
      <c r="G30" s="36" t="s">
        <v>105</v>
      </c>
      <c r="H30" s="5">
        <v>0</v>
      </c>
      <c r="I30" s="36" t="s">
        <v>419</v>
      </c>
      <c r="J30" s="36" t="s">
        <v>48</v>
      </c>
      <c r="K30" s="36" t="s">
        <v>420</v>
      </c>
      <c r="L30" s="36" t="s">
        <v>421</v>
      </c>
      <c r="M30" s="11">
        <v>44954.009722222225</v>
      </c>
      <c r="N30" s="36" t="s">
        <v>422</v>
      </c>
      <c r="O30" s="67">
        <f>NETWORKDAYS.INTL(reporte3[[#This Row],[Fecha de
Registro]],reporte3[[#This Row],[Fecha de
Respuesta]],1)+IF(WEEKDAY(reporte3[[#This Row],[Fecha de
Registro]],2)&lt;6,-1,0)</f>
        <v>10</v>
      </c>
      <c r="P30" s="52" t="str">
        <f>_xlfn.IFS(reporte3[[#This Row],[Tiempo de Respuesta (días)]]&lt;16,"SI",reporte3[[#This Row],[Tiempo de Respuesta (días)]]&gt;15,"NO")</f>
        <v>SI</v>
      </c>
      <c r="Q30" s="67" t="s">
        <v>105</v>
      </c>
      <c r="R30" s="96">
        <v>0.70484953703703701</v>
      </c>
      <c r="S30" s="67">
        <f>HOUR(reporte3[[#This Row],[
Hora]])</f>
        <v>16</v>
      </c>
    </row>
    <row r="31" spans="1:19" ht="15.75" customHeight="1" x14ac:dyDescent="0.25">
      <c r="A31" s="36" t="s">
        <v>36</v>
      </c>
      <c r="B31" s="36" t="s">
        <v>64</v>
      </c>
      <c r="C31" s="37" t="s">
        <v>423</v>
      </c>
      <c r="D31" s="3">
        <v>44944.511469907404</v>
      </c>
      <c r="E31" s="37" t="s">
        <v>425</v>
      </c>
      <c r="F31" s="36" t="s">
        <v>154</v>
      </c>
      <c r="G31" s="36" t="s">
        <v>46</v>
      </c>
      <c r="H31" s="5">
        <v>0</v>
      </c>
      <c r="I31" s="36" t="s">
        <v>433</v>
      </c>
      <c r="J31" s="36" t="s">
        <v>62</v>
      </c>
      <c r="K31" s="36" t="s">
        <v>434</v>
      </c>
      <c r="L31" s="36" t="s">
        <v>435</v>
      </c>
      <c r="M31" s="11">
        <v>44959.724305555559</v>
      </c>
      <c r="N31" s="36" t="s">
        <v>436</v>
      </c>
      <c r="O31" s="67">
        <f>NETWORKDAYS.INTL(reporte3[[#This Row],[Fecha de
Registro]],reporte3[[#This Row],[Fecha de
Respuesta]],1)+IF(WEEKDAY(reporte3[[#This Row],[Fecha de
Registro]],2)&lt;6,-1,0)</f>
        <v>11</v>
      </c>
      <c r="P31" s="52" t="str">
        <f>_xlfn.IFS(reporte3[[#This Row],[Tiempo de Respuesta (días)]]&lt;16,"SI",reporte3[[#This Row],[Tiempo de Respuesta (días)]]&gt;15,"NO")</f>
        <v>SI</v>
      </c>
      <c r="Q31" s="67" t="s">
        <v>46</v>
      </c>
      <c r="R31" s="96">
        <v>0.51146990740740739</v>
      </c>
      <c r="S31" s="67">
        <f>HOUR(reporte3[[#This Row],[
Hora]])</f>
        <v>12</v>
      </c>
    </row>
    <row r="32" spans="1:19" ht="15.75" customHeight="1" x14ac:dyDescent="0.25">
      <c r="A32" s="36" t="s">
        <v>36</v>
      </c>
      <c r="B32" s="36" t="s">
        <v>64</v>
      </c>
      <c r="C32" s="37" t="s">
        <v>437</v>
      </c>
      <c r="D32" s="3">
        <v>44944.632997685185</v>
      </c>
      <c r="E32" s="37" t="s">
        <v>438</v>
      </c>
      <c r="F32" s="36" t="s">
        <v>45</v>
      </c>
      <c r="G32" s="36" t="s">
        <v>46</v>
      </c>
      <c r="H32" s="5">
        <v>0</v>
      </c>
      <c r="I32" s="36" t="s">
        <v>445</v>
      </c>
      <c r="J32" s="36" t="s">
        <v>62</v>
      </c>
      <c r="K32" s="36" t="s">
        <v>446</v>
      </c>
      <c r="L32" s="36" t="s">
        <v>447</v>
      </c>
      <c r="M32" s="11">
        <v>44959.731249999997</v>
      </c>
      <c r="N32" s="36" t="s">
        <v>448</v>
      </c>
      <c r="O32" s="67">
        <f>NETWORKDAYS.INTL(reporte3[[#This Row],[Fecha de
Registro]],reporte3[[#This Row],[Fecha de
Respuesta]],1)+IF(WEEKDAY(reporte3[[#This Row],[Fecha de
Registro]],2)&lt;6,-1,0)</f>
        <v>11</v>
      </c>
      <c r="P32" s="52" t="str">
        <f>_xlfn.IFS(reporte3[[#This Row],[Tiempo de Respuesta (días)]]&lt;16,"SI",reporte3[[#This Row],[Tiempo de Respuesta (días)]]&gt;15,"NO")</f>
        <v>SI</v>
      </c>
      <c r="Q32" s="67" t="s">
        <v>46</v>
      </c>
      <c r="R32" s="96">
        <v>0.63299768518518518</v>
      </c>
      <c r="S32" s="67">
        <f>HOUR(reporte3[[#This Row],[
Hora]])</f>
        <v>15</v>
      </c>
    </row>
    <row r="33" spans="1:19" ht="15.75" customHeight="1" x14ac:dyDescent="0.25">
      <c r="A33" s="36" t="s">
        <v>36</v>
      </c>
      <c r="B33" s="36" t="s">
        <v>64</v>
      </c>
      <c r="C33" s="37" t="s">
        <v>449</v>
      </c>
      <c r="D33" s="3">
        <v>44948.678738425922</v>
      </c>
      <c r="E33" s="37" t="s">
        <v>450</v>
      </c>
      <c r="F33" s="36" t="s">
        <v>45</v>
      </c>
      <c r="G33" s="36" t="s">
        <v>105</v>
      </c>
      <c r="H33" s="5">
        <v>0</v>
      </c>
      <c r="I33" s="36" t="s">
        <v>457</v>
      </c>
      <c r="J33" s="36" t="s">
        <v>62</v>
      </c>
      <c r="K33" s="36" t="s">
        <v>458</v>
      </c>
      <c r="L33" s="36" t="s">
        <v>459</v>
      </c>
      <c r="M33" s="11">
        <v>44963.640277777777</v>
      </c>
      <c r="N33" s="36" t="s">
        <v>460</v>
      </c>
      <c r="O33" s="67">
        <f>NETWORKDAYS.INTL(reporte3[[#This Row],[Fecha de
Registro]],reporte3[[#This Row],[Fecha de
Respuesta]],1)+IF(WEEKDAY(reporte3[[#This Row],[Fecha de
Registro]],2)&lt;6,-1,0)</f>
        <v>11</v>
      </c>
      <c r="P33" s="52" t="str">
        <f>_xlfn.IFS(reporte3[[#This Row],[Tiempo de Respuesta (días)]]&lt;16,"SI",reporte3[[#This Row],[Tiempo de Respuesta (días)]]&gt;15,"NO")</f>
        <v>SI</v>
      </c>
      <c r="Q33" s="67" t="s">
        <v>105</v>
      </c>
      <c r="R33" s="96">
        <v>0.67873842592592593</v>
      </c>
      <c r="S33" s="67">
        <f>HOUR(reporte3[[#This Row],[
Hora]])</f>
        <v>16</v>
      </c>
    </row>
    <row r="34" spans="1:19" ht="15.75" customHeight="1" x14ac:dyDescent="0.25">
      <c r="A34" s="36" t="s">
        <v>36</v>
      </c>
      <c r="B34" s="36" t="s">
        <v>64</v>
      </c>
      <c r="C34" s="37" t="s">
        <v>461</v>
      </c>
      <c r="D34" s="3">
        <v>44950.678993055553</v>
      </c>
      <c r="E34" s="37" t="s">
        <v>462</v>
      </c>
      <c r="F34" s="36" t="s">
        <v>154</v>
      </c>
      <c r="G34" s="36" t="s">
        <v>105</v>
      </c>
      <c r="H34" s="5">
        <v>0</v>
      </c>
      <c r="I34" s="36" t="s">
        <v>470</v>
      </c>
      <c r="J34" s="36" t="s">
        <v>62</v>
      </c>
      <c r="K34" s="36" t="s">
        <v>470</v>
      </c>
      <c r="L34" s="36" t="s">
        <v>471</v>
      </c>
      <c r="M34" s="11">
        <v>44965.657638888886</v>
      </c>
      <c r="N34" s="36" t="s">
        <v>448</v>
      </c>
      <c r="O34" s="67">
        <f>NETWORKDAYS.INTL(reporte3[[#This Row],[Fecha de
Registro]],reporte3[[#This Row],[Fecha de
Respuesta]],1)+IF(WEEKDAY(reporte3[[#This Row],[Fecha de
Registro]],2)&lt;6,-1,0)</f>
        <v>11</v>
      </c>
      <c r="P34" s="52" t="str">
        <f>_xlfn.IFS(reporte3[[#This Row],[Tiempo de Respuesta (días)]]&lt;16,"SI",reporte3[[#This Row],[Tiempo de Respuesta (días)]]&gt;15,"NO")</f>
        <v>SI</v>
      </c>
      <c r="Q34" s="67" t="s">
        <v>105</v>
      </c>
      <c r="R34" s="96">
        <v>0.67899305555555556</v>
      </c>
      <c r="S34" s="67">
        <f>HOUR(reporte3[[#This Row],[
Hora]])</f>
        <v>16</v>
      </c>
    </row>
    <row r="35" spans="1:19" s="19" customFormat="1" ht="15.75" customHeight="1" x14ac:dyDescent="0.25">
      <c r="A35" s="49" t="s">
        <v>36</v>
      </c>
      <c r="B35" s="49" t="s">
        <v>159</v>
      </c>
      <c r="C35" s="50" t="s">
        <v>472</v>
      </c>
      <c r="D35" s="16">
        <v>44951.441805555558</v>
      </c>
      <c r="E35" s="50" t="s">
        <v>473</v>
      </c>
      <c r="F35" s="49" t="s">
        <v>154</v>
      </c>
      <c r="G35" s="49" t="s">
        <v>105</v>
      </c>
      <c r="H35" s="17">
        <v>0</v>
      </c>
      <c r="I35" s="49" t="s">
        <v>481</v>
      </c>
      <c r="J35" s="49" t="s">
        <v>62</v>
      </c>
      <c r="K35" s="49" t="s">
        <v>482</v>
      </c>
      <c r="L35" s="49" t="s">
        <v>483</v>
      </c>
      <c r="M35" s="18">
        <v>44966.736111111109</v>
      </c>
      <c r="N35" s="49" t="s">
        <v>484</v>
      </c>
      <c r="O35" s="68">
        <f>NETWORKDAYS.INTL(reporte3[[#This Row],[Fecha de
Registro]],reporte3[[#This Row],[Fecha de
Respuesta]],1)+IF(WEEKDAY(reporte3[[#This Row],[Fecha de
Registro]],2)&lt;6,-1,0)</f>
        <v>11</v>
      </c>
      <c r="P35" s="52" t="str">
        <f>_xlfn.IFS(reporte3[[#This Row],[Tiempo de Respuesta (días)]]&lt;16,"SI",reporte3[[#This Row],[Tiempo de Respuesta (días)]]&gt;15,"NO")</f>
        <v>SI</v>
      </c>
      <c r="Q35" s="68" t="s">
        <v>105</v>
      </c>
      <c r="R35" s="96">
        <v>0.44180555555555556</v>
      </c>
      <c r="S35" s="68">
        <f>HOUR(reporte3[[#This Row],[
Hora]])</f>
        <v>10</v>
      </c>
    </row>
    <row r="36" spans="1:19" ht="15.75" customHeight="1" x14ac:dyDescent="0.25">
      <c r="A36" s="36" t="s">
        <v>36</v>
      </c>
      <c r="B36" s="36" t="s">
        <v>159</v>
      </c>
      <c r="C36" s="37" t="s">
        <v>486</v>
      </c>
      <c r="D36" s="3">
        <v>44957.458194444444</v>
      </c>
      <c r="E36" s="37" t="s">
        <v>487</v>
      </c>
      <c r="F36" s="36" t="s">
        <v>45</v>
      </c>
      <c r="G36" s="36" t="s">
        <v>105</v>
      </c>
      <c r="H36" s="5">
        <v>0</v>
      </c>
      <c r="I36" s="36" t="s">
        <v>493</v>
      </c>
      <c r="J36" s="36" t="s">
        <v>62</v>
      </c>
      <c r="K36" s="36" t="s">
        <v>494</v>
      </c>
      <c r="L36" s="36" t="s">
        <v>493</v>
      </c>
      <c r="M36" s="29"/>
      <c r="N36" s="56"/>
      <c r="O36" s="67">
        <v>0</v>
      </c>
      <c r="P36" s="52" t="str">
        <f>_xlfn.IFS(reporte3[[#This Row],[Tiempo de Respuesta (días)]]&lt;16,"SI",reporte3[[#This Row],[Tiempo de Respuesta (días)]]&gt;15,"NO")</f>
        <v>SI</v>
      </c>
      <c r="Q36" s="67" t="s">
        <v>105</v>
      </c>
      <c r="R36" s="96">
        <v>0.45819444444444446</v>
      </c>
      <c r="S36" s="67">
        <f>HOUR(reporte3[[#This Row],[
Hora]])</f>
        <v>10</v>
      </c>
    </row>
    <row r="37" spans="1:19" ht="15.75" customHeight="1" x14ac:dyDescent="0.25">
      <c r="A37" s="36" t="s">
        <v>36</v>
      </c>
      <c r="B37" s="36" t="s">
        <v>83</v>
      </c>
      <c r="C37" s="37" t="s">
        <v>495</v>
      </c>
      <c r="D37" s="3">
        <v>44960.73574074074</v>
      </c>
      <c r="E37" s="37" t="s">
        <v>496</v>
      </c>
      <c r="F37" s="36" t="s">
        <v>154</v>
      </c>
      <c r="G37" s="36" t="s">
        <v>211</v>
      </c>
      <c r="H37" s="5">
        <v>16</v>
      </c>
      <c r="I37" s="36" t="s">
        <v>504</v>
      </c>
      <c r="J37" s="36" t="s">
        <v>62</v>
      </c>
      <c r="K37" s="36" t="s">
        <v>505</v>
      </c>
      <c r="L37" s="36" t="s">
        <v>506</v>
      </c>
      <c r="M37" s="6">
        <v>44975.73</v>
      </c>
      <c r="N37" s="36" t="s">
        <v>788</v>
      </c>
      <c r="O37" s="67">
        <f>NETWORKDAYS.INTL(reporte3[[#This Row],[Fecha de
Registro]],reporte3[[#This Row],[Fecha de
Respuesta]],1)+IF(WEEKDAY(reporte3[[#This Row],[Fecha de
Registro]],2)&lt;6,-1,0)</f>
        <v>10</v>
      </c>
      <c r="P37" s="52" t="str">
        <f>_xlfn.IFS(reporte3[[#This Row],[Tiempo de Respuesta (días)]]&lt;16,"SI",reporte3[[#This Row],[Tiempo de Respuesta (días)]]&gt;15,"NO")</f>
        <v>SI</v>
      </c>
      <c r="Q37" s="67" t="s">
        <v>211</v>
      </c>
      <c r="R37" s="96">
        <v>0.7357407407407407</v>
      </c>
      <c r="S37" s="67">
        <f>HOUR(reporte3[[#This Row],[
Hora]])</f>
        <v>17</v>
      </c>
    </row>
    <row r="38" spans="1:19" s="19" customFormat="1" ht="15.75" customHeight="1" x14ac:dyDescent="0.25">
      <c r="A38" s="49" t="s">
        <v>36</v>
      </c>
      <c r="B38" s="49" t="s">
        <v>64</v>
      </c>
      <c r="C38" s="50" t="s">
        <v>519</v>
      </c>
      <c r="D38" s="16">
        <v>44965.703541666669</v>
      </c>
      <c r="E38" s="50" t="s">
        <v>508</v>
      </c>
      <c r="F38" s="49" t="s">
        <v>45</v>
      </c>
      <c r="G38" s="49" t="s">
        <v>46</v>
      </c>
      <c r="H38" s="17">
        <v>267</v>
      </c>
      <c r="I38" s="49" t="s">
        <v>516</v>
      </c>
      <c r="J38" s="49" t="s">
        <v>48</v>
      </c>
      <c r="K38" s="49" t="s">
        <v>517</v>
      </c>
      <c r="L38" s="49" t="s">
        <v>518</v>
      </c>
      <c r="M38" s="28">
        <v>44980.968055555553</v>
      </c>
      <c r="N38" s="49" t="s">
        <v>789</v>
      </c>
      <c r="O38" s="68">
        <f>NETWORKDAYS.INTL(reporte3[[#This Row],[Fecha de
Registro]],reporte3[[#This Row],[Fecha de
Respuesta]],1)+IF(WEEKDAY(reporte3[[#This Row],[Fecha de
Registro]],2)&lt;6,-1,0)</f>
        <v>11</v>
      </c>
      <c r="P38" s="52" t="str">
        <f>_xlfn.IFS(reporte3[[#This Row],[Tiempo de Respuesta (días)]]&lt;16,"SI",reporte3[[#This Row],[Tiempo de Respuesta (días)]]&gt;15,"NO")</f>
        <v>SI</v>
      </c>
      <c r="Q38" s="68" t="s">
        <v>46</v>
      </c>
      <c r="R38" s="96">
        <v>0.70354166666666662</v>
      </c>
      <c r="S38" s="68">
        <f>HOUR(reporte3[[#This Row],[
Hora]])</f>
        <v>16</v>
      </c>
    </row>
    <row r="39" spans="1:19" s="19" customFormat="1" ht="15.75" customHeight="1" x14ac:dyDescent="0.25">
      <c r="A39" s="49" t="s">
        <v>36</v>
      </c>
      <c r="B39" s="49" t="s">
        <v>64</v>
      </c>
      <c r="C39" s="50" t="s">
        <v>537</v>
      </c>
      <c r="D39" s="16">
        <v>44972.528553240743</v>
      </c>
      <c r="E39" s="50" t="s">
        <v>538</v>
      </c>
      <c r="F39" s="49" t="s">
        <v>45</v>
      </c>
      <c r="G39" s="49" t="s">
        <v>105</v>
      </c>
      <c r="H39" s="17"/>
      <c r="I39" s="49" t="s">
        <v>545</v>
      </c>
      <c r="J39" s="49" t="s">
        <v>62</v>
      </c>
      <c r="K39" s="49" t="s">
        <v>546</v>
      </c>
      <c r="L39" s="49" t="s">
        <v>547</v>
      </c>
      <c r="M39" s="28">
        <v>44987.4</v>
      </c>
      <c r="N39" s="49" t="s">
        <v>548</v>
      </c>
      <c r="O39" s="68">
        <f>NETWORKDAYS.INTL(reporte3[[#This Row],[Fecha de
Registro]],reporte3[[#This Row],[Fecha de
Respuesta]],1)+IF(WEEKDAY(reporte3[[#This Row],[Fecha de
Registro]],2)&lt;6,-1,0)</f>
        <v>11</v>
      </c>
      <c r="P39" s="52" t="str">
        <f>_xlfn.IFS(reporte3[[#This Row],[Tiempo de Respuesta (días)]]&lt;16,"SI",reporte3[[#This Row],[Tiempo de Respuesta (días)]]&gt;15,"NO")</f>
        <v>SI</v>
      </c>
      <c r="Q39" s="68" t="s">
        <v>105</v>
      </c>
      <c r="R39" s="96">
        <v>0.52855324074074073</v>
      </c>
      <c r="S39" s="68">
        <f>HOUR(reporte3[[#This Row],[
Hora]])</f>
        <v>12</v>
      </c>
    </row>
    <row r="40" spans="1:19" ht="15.75" customHeight="1" x14ac:dyDescent="0.25">
      <c r="A40" s="36" t="s">
        <v>36</v>
      </c>
      <c r="B40" s="36" t="s">
        <v>64</v>
      </c>
      <c r="C40" s="37" t="s">
        <v>550</v>
      </c>
      <c r="D40" s="3">
        <v>44972.570104166669</v>
      </c>
      <c r="E40" s="37" t="s">
        <v>551</v>
      </c>
      <c r="F40" s="36" t="s">
        <v>154</v>
      </c>
      <c r="G40" s="36" t="s">
        <v>105</v>
      </c>
      <c r="H40" s="5">
        <v>580</v>
      </c>
      <c r="I40" s="36" t="s">
        <v>558</v>
      </c>
      <c r="J40" s="36" t="s">
        <v>62</v>
      </c>
      <c r="K40" s="36" t="s">
        <v>559</v>
      </c>
      <c r="L40" s="36" t="s">
        <v>547</v>
      </c>
      <c r="M40" s="6">
        <v>44987.504166666666</v>
      </c>
      <c r="N40" s="36" t="s">
        <v>560</v>
      </c>
      <c r="O40" s="67">
        <f>NETWORKDAYS.INTL(reporte3[[#This Row],[Fecha de
Registro]],reporte3[[#This Row],[Fecha de
Respuesta]],1)+IF(WEEKDAY(reporte3[[#This Row],[Fecha de
Registro]],2)&lt;6,-1,0)</f>
        <v>11</v>
      </c>
      <c r="P40" s="52" t="str">
        <f>_xlfn.IFS(reporte3[[#This Row],[Tiempo de Respuesta (días)]]&lt;16,"SI",reporte3[[#This Row],[Tiempo de Respuesta (días)]]&gt;15,"NO")</f>
        <v>SI</v>
      </c>
      <c r="Q40" s="67" t="s">
        <v>105</v>
      </c>
      <c r="R40" s="96">
        <v>0.57010416666666663</v>
      </c>
      <c r="S40" s="67">
        <f>HOUR(reporte3[[#This Row],[
Hora]])</f>
        <v>13</v>
      </c>
    </row>
    <row r="41" spans="1:19" ht="15.75" customHeight="1" x14ac:dyDescent="0.25">
      <c r="A41" s="36" t="s">
        <v>36</v>
      </c>
      <c r="B41" s="36" t="s">
        <v>64</v>
      </c>
      <c r="C41" s="37" t="s">
        <v>561</v>
      </c>
      <c r="D41" s="3">
        <v>44973.397905092592</v>
      </c>
      <c r="E41" s="37" t="s">
        <v>562</v>
      </c>
      <c r="F41" s="36" t="s">
        <v>45</v>
      </c>
      <c r="G41" s="36" t="s">
        <v>46</v>
      </c>
      <c r="H41" s="5">
        <v>0</v>
      </c>
      <c r="I41" s="36" t="s">
        <v>569</v>
      </c>
      <c r="J41" s="36" t="s">
        <v>62</v>
      </c>
      <c r="K41" s="36" t="s">
        <v>569</v>
      </c>
      <c r="L41" s="36" t="s">
        <v>570</v>
      </c>
      <c r="M41" s="6">
        <v>44988.504861111112</v>
      </c>
      <c r="N41" s="36" t="s">
        <v>571</v>
      </c>
      <c r="O41" s="67">
        <f>NETWORKDAYS.INTL(reporte3[[#This Row],[Fecha de
Registro]],reporte3[[#This Row],[Fecha de
Respuesta]],1)+IF(WEEKDAY(reporte3[[#This Row],[Fecha de
Registro]],2)&lt;6,-1,0)</f>
        <v>11</v>
      </c>
      <c r="P41" s="52" t="str">
        <f>_xlfn.IFS(reporte3[[#This Row],[Tiempo de Respuesta (días)]]&lt;16,"SI",reporte3[[#This Row],[Tiempo de Respuesta (días)]]&gt;15,"NO")</f>
        <v>SI</v>
      </c>
      <c r="Q41" s="67" t="s">
        <v>46</v>
      </c>
      <c r="R41" s="96">
        <v>0.3979050925925926</v>
      </c>
      <c r="S41" s="67">
        <f>HOUR(reporte3[[#This Row],[
Hora]])</f>
        <v>9</v>
      </c>
    </row>
    <row r="42" spans="1:19" s="19" customFormat="1" ht="15.75" customHeight="1" x14ac:dyDescent="0.25">
      <c r="A42" s="49" t="s">
        <v>36</v>
      </c>
      <c r="B42" s="49" t="s">
        <v>159</v>
      </c>
      <c r="C42" s="50" t="s">
        <v>572</v>
      </c>
      <c r="D42" s="16">
        <v>44975.505208333336</v>
      </c>
      <c r="E42" s="50" t="s">
        <v>487</v>
      </c>
      <c r="F42" s="49" t="s">
        <v>45</v>
      </c>
      <c r="G42" s="49" t="s">
        <v>105</v>
      </c>
      <c r="H42" s="17"/>
      <c r="I42" s="49" t="s">
        <v>493</v>
      </c>
      <c r="J42" s="49" t="s">
        <v>62</v>
      </c>
      <c r="K42" s="49" t="s">
        <v>493</v>
      </c>
      <c r="L42" s="49" t="s">
        <v>576</v>
      </c>
      <c r="M42" s="28">
        <v>44990.975694444445</v>
      </c>
      <c r="N42" s="49" t="s">
        <v>577</v>
      </c>
      <c r="O42" s="68">
        <f>NETWORKDAYS.INTL(reporte3[[#This Row],[Fecha de
Registro]],reporte3[[#This Row],[Fecha de
Respuesta]],1)+IF(WEEKDAY(reporte3[[#This Row],[Fecha de
Registro]],2)&lt;6,-1,0)</f>
        <v>10</v>
      </c>
      <c r="P42" s="52" t="str">
        <f>_xlfn.IFS(reporte3[[#This Row],[Tiempo de Respuesta (días)]]&lt;16,"SI",reporte3[[#This Row],[Tiempo de Respuesta (días)]]&gt;15,"NO")</f>
        <v>SI</v>
      </c>
      <c r="Q42" s="68" t="s">
        <v>105</v>
      </c>
      <c r="R42" s="96">
        <v>0.50520833333333337</v>
      </c>
      <c r="S42" s="68">
        <f>HOUR(reporte3[[#This Row],[
Hora]])</f>
        <v>12</v>
      </c>
    </row>
    <row r="43" spans="1:19" ht="15.75" customHeight="1" x14ac:dyDescent="0.25">
      <c r="A43" s="36" t="s">
        <v>36</v>
      </c>
      <c r="B43" s="36" t="s">
        <v>64</v>
      </c>
      <c r="C43" s="37" t="s">
        <v>580</v>
      </c>
      <c r="D43" s="3">
        <v>44975.55740740741</v>
      </c>
      <c r="E43" s="37" t="s">
        <v>389</v>
      </c>
      <c r="F43" s="36" t="s">
        <v>45</v>
      </c>
      <c r="G43" s="36" t="s">
        <v>211</v>
      </c>
      <c r="H43" s="5">
        <v>0</v>
      </c>
      <c r="I43" s="36" t="s">
        <v>582</v>
      </c>
      <c r="J43" s="36" t="s">
        <v>62</v>
      </c>
      <c r="K43" s="36" t="s">
        <v>582</v>
      </c>
      <c r="L43" s="36" t="s">
        <v>583</v>
      </c>
      <c r="M43" s="6">
        <v>44990.981249999997</v>
      </c>
      <c r="N43" s="36" t="s">
        <v>584</v>
      </c>
      <c r="O43" s="67">
        <f>NETWORKDAYS.INTL(reporte3[[#This Row],[Fecha de
Registro]],reporte3[[#This Row],[Fecha de
Respuesta]],1)+IF(WEEKDAY(reporte3[[#This Row],[Fecha de
Registro]],2)&lt;6,-1,0)</f>
        <v>10</v>
      </c>
      <c r="P43" s="52" t="str">
        <f>_xlfn.IFS(reporte3[[#This Row],[Tiempo de Respuesta (días)]]&lt;16,"SI",reporte3[[#This Row],[Tiempo de Respuesta (días)]]&gt;15,"NO")</f>
        <v>SI</v>
      </c>
      <c r="Q43" s="67" t="s">
        <v>211</v>
      </c>
      <c r="R43" s="96">
        <v>44975.55740740741</v>
      </c>
      <c r="S43" s="67">
        <f>HOUR(reporte3[[#This Row],[
Hora]])</f>
        <v>13</v>
      </c>
    </row>
    <row r="44" spans="1:19" ht="15.75" customHeight="1" x14ac:dyDescent="0.25">
      <c r="A44" s="36" t="s">
        <v>36</v>
      </c>
      <c r="B44" s="36" t="s">
        <v>64</v>
      </c>
      <c r="C44" s="37" t="s">
        <v>585</v>
      </c>
      <c r="D44" s="3">
        <v>44977.550949074073</v>
      </c>
      <c r="E44" s="37" t="s">
        <v>586</v>
      </c>
      <c r="F44" s="36" t="s">
        <v>154</v>
      </c>
      <c r="G44" s="36" t="s">
        <v>105</v>
      </c>
      <c r="H44" s="5">
        <v>0</v>
      </c>
      <c r="I44" s="36" t="s">
        <v>594</v>
      </c>
      <c r="J44" s="36" t="s">
        <v>62</v>
      </c>
      <c r="K44" s="36" t="s">
        <v>594</v>
      </c>
      <c r="L44" s="36" t="s">
        <v>595</v>
      </c>
      <c r="M44" s="6">
        <v>44992.37222222222</v>
      </c>
      <c r="N44" s="36" t="s">
        <v>596</v>
      </c>
      <c r="O44" s="67">
        <f>NETWORKDAYS.INTL(reporte3[[#This Row],[Fecha de
Registro]],reporte3[[#This Row],[Fecha de
Respuesta]],1)+IF(WEEKDAY(reporte3[[#This Row],[Fecha de
Registro]],2)&lt;6,-1,0)</f>
        <v>11</v>
      </c>
      <c r="P44" s="52" t="str">
        <f>_xlfn.IFS(reporte3[[#This Row],[Tiempo de Respuesta (días)]]&lt;16,"SI",reporte3[[#This Row],[Tiempo de Respuesta (días)]]&gt;15,"NO")</f>
        <v>SI</v>
      </c>
      <c r="Q44" s="67" t="s">
        <v>105</v>
      </c>
      <c r="R44" s="96">
        <v>44977.550949074073</v>
      </c>
      <c r="S44" s="67">
        <f>HOUR(reporte3[[#This Row],[
Hora]])</f>
        <v>13</v>
      </c>
    </row>
    <row r="45" spans="1:19" ht="15.75" customHeight="1" x14ac:dyDescent="0.25">
      <c r="A45" s="36" t="s">
        <v>36</v>
      </c>
      <c r="B45" s="36" t="s">
        <v>64</v>
      </c>
      <c r="C45" s="37" t="s">
        <v>597</v>
      </c>
      <c r="D45" s="3">
        <v>44980.48914351852</v>
      </c>
      <c r="E45" s="37" t="s">
        <v>598</v>
      </c>
      <c r="F45" s="36" t="s">
        <v>45</v>
      </c>
      <c r="G45" s="36" t="s">
        <v>46</v>
      </c>
      <c r="H45" s="5">
        <v>0</v>
      </c>
      <c r="I45" s="36" t="s">
        <v>605</v>
      </c>
      <c r="J45" s="36" t="s">
        <v>62</v>
      </c>
      <c r="K45" s="36" t="s">
        <v>605</v>
      </c>
      <c r="L45" s="36" t="s">
        <v>605</v>
      </c>
      <c r="M45" s="6">
        <v>44995.387499999997</v>
      </c>
      <c r="N45" s="36" t="s">
        <v>606</v>
      </c>
      <c r="O45" s="67">
        <f>NETWORKDAYS.INTL(reporte3[[#This Row],[Fecha de
Registro]],reporte3[[#This Row],[Fecha de
Respuesta]],1)+IF(WEEKDAY(reporte3[[#This Row],[Fecha de
Registro]],2)&lt;6,-1,0)</f>
        <v>11</v>
      </c>
      <c r="P45" s="52" t="str">
        <f>_xlfn.IFS(reporte3[[#This Row],[Tiempo de Respuesta (días)]]&lt;16,"SI",reporte3[[#This Row],[Tiempo de Respuesta (días)]]&gt;15,"NO")</f>
        <v>SI</v>
      </c>
      <c r="Q45" s="67" t="s">
        <v>46</v>
      </c>
      <c r="R45" s="96">
        <v>44980.48914351852</v>
      </c>
      <c r="S45" s="67">
        <f>HOUR(reporte3[[#This Row],[
Hora]])</f>
        <v>11</v>
      </c>
    </row>
    <row r="46" spans="1:19" ht="15.75" customHeight="1" x14ac:dyDescent="0.25">
      <c r="A46" s="36" t="s">
        <v>36</v>
      </c>
      <c r="B46" s="36" t="s">
        <v>53</v>
      </c>
      <c r="C46" s="37" t="s">
        <v>607</v>
      </c>
      <c r="D46" s="3">
        <v>44984.575613425928</v>
      </c>
      <c r="E46" s="37" t="s">
        <v>608</v>
      </c>
      <c r="F46" s="36" t="s">
        <v>154</v>
      </c>
      <c r="G46" s="36" t="s">
        <v>46</v>
      </c>
      <c r="H46" s="5">
        <v>0</v>
      </c>
      <c r="I46" s="36" t="s">
        <v>616</v>
      </c>
      <c r="J46" s="36" t="s">
        <v>48</v>
      </c>
      <c r="K46" s="36" t="s">
        <v>616</v>
      </c>
      <c r="L46" s="36" t="s">
        <v>617</v>
      </c>
      <c r="M46" s="6">
        <v>44999.508333333331</v>
      </c>
      <c r="N46" s="36" t="s">
        <v>386</v>
      </c>
      <c r="O46" s="67">
        <f>NETWORKDAYS.INTL(reporte3[[#This Row],[Fecha de
Registro]],reporte3[[#This Row],[Fecha de
Respuesta]],1)+IF(WEEKDAY(reporte3[[#This Row],[Fecha de
Registro]],2)&lt;6,-1,0)</f>
        <v>11</v>
      </c>
      <c r="P46" s="52" t="str">
        <f>_xlfn.IFS(reporte3[[#This Row],[Tiempo de Respuesta (días)]]&lt;16,"SI",reporte3[[#This Row],[Tiempo de Respuesta (días)]]&gt;15,"NO")</f>
        <v>SI</v>
      </c>
      <c r="Q46" s="67" t="s">
        <v>46</v>
      </c>
      <c r="R46" s="96">
        <v>44984.575613425928</v>
      </c>
      <c r="S46" s="67">
        <f>HOUR(reporte3[[#This Row],[
Hora]])</f>
        <v>13</v>
      </c>
    </row>
    <row r="47" spans="1:19" ht="15.75" customHeight="1" x14ac:dyDescent="0.25">
      <c r="A47" s="36" t="s">
        <v>36</v>
      </c>
      <c r="B47" s="36" t="s">
        <v>306</v>
      </c>
      <c r="C47" s="37" t="s">
        <v>618</v>
      </c>
      <c r="D47" s="3">
        <v>44986.467488425929</v>
      </c>
      <c r="E47" s="37" t="s">
        <v>619</v>
      </c>
      <c r="F47" s="36" t="s">
        <v>154</v>
      </c>
      <c r="G47" s="36" t="s">
        <v>211</v>
      </c>
      <c r="H47" s="5">
        <v>0</v>
      </c>
      <c r="I47" s="36" t="s">
        <v>626</v>
      </c>
      <c r="J47" s="36" t="s">
        <v>48</v>
      </c>
      <c r="K47" s="36" t="s">
        <v>627</v>
      </c>
      <c r="L47" s="36" t="s">
        <v>628</v>
      </c>
      <c r="M47" s="6">
        <v>45000.520833333336</v>
      </c>
      <c r="N47" s="36" t="s">
        <v>629</v>
      </c>
      <c r="O47" s="67">
        <f>NETWORKDAYS.INTL(reporte3[[#This Row],[Fecha de
Registro]],reporte3[[#This Row],[Fecha de
Respuesta]],1)+IF(WEEKDAY(reporte3[[#This Row],[Fecha de
Registro]],2)&lt;6,-1,0)</f>
        <v>10</v>
      </c>
      <c r="P47" s="52" t="str">
        <f>_xlfn.IFS(reporte3[[#This Row],[Tiempo de Respuesta (días)]]&lt;16,"SI",reporte3[[#This Row],[Tiempo de Respuesta (días)]]&gt;15,"NO")</f>
        <v>SI</v>
      </c>
      <c r="Q47" s="67" t="s">
        <v>211</v>
      </c>
      <c r="R47" s="96">
        <v>44986.467488425929</v>
      </c>
      <c r="S47" s="67">
        <f>HOUR(reporte3[[#This Row],[
Hora]])</f>
        <v>11</v>
      </c>
    </row>
    <row r="48" spans="1:19" ht="15.75" customHeight="1" x14ac:dyDescent="0.25">
      <c r="A48" s="36" t="s">
        <v>36</v>
      </c>
      <c r="B48" s="36" t="s">
        <v>159</v>
      </c>
      <c r="C48" s="37" t="s">
        <v>630</v>
      </c>
      <c r="D48" s="3">
        <v>44986.714467592596</v>
      </c>
      <c r="E48" s="37" t="s">
        <v>631</v>
      </c>
      <c r="F48" s="36" t="s">
        <v>45</v>
      </c>
      <c r="G48" s="36" t="s">
        <v>211</v>
      </c>
      <c r="H48" s="5">
        <v>350</v>
      </c>
      <c r="I48" s="36" t="s">
        <v>639</v>
      </c>
      <c r="J48" s="36" t="s">
        <v>62</v>
      </c>
      <c r="K48" s="36" t="s">
        <v>639</v>
      </c>
      <c r="L48" s="36" t="s">
        <v>640</v>
      </c>
      <c r="M48" s="6">
        <v>45007.407638888886</v>
      </c>
      <c r="N48" s="36" t="s">
        <v>641</v>
      </c>
      <c r="O48" s="67">
        <f>NETWORKDAYS.INTL(reporte3[[#This Row],[Fecha de
Registro]],reporte3[[#This Row],[Fecha de
Respuesta]],1)+IF(WEEKDAY(reporte3[[#This Row],[Fecha de
Registro]],2)&lt;6,-1,0)</f>
        <v>15</v>
      </c>
      <c r="P48" s="52" t="str">
        <f>_xlfn.IFS(reporte3[[#This Row],[Tiempo de Respuesta (días)]]&lt;16,"SI",reporte3[[#This Row],[Tiempo de Respuesta (días)]]&gt;15,"NO")</f>
        <v>SI</v>
      </c>
      <c r="Q48" s="67" t="s">
        <v>211</v>
      </c>
      <c r="R48" s="96">
        <v>44986.714467592596</v>
      </c>
      <c r="S48" s="67">
        <f>HOUR(reporte3[[#This Row],[
Hora]])</f>
        <v>17</v>
      </c>
    </row>
    <row r="49" spans="1:19" ht="15.75" customHeight="1" x14ac:dyDescent="0.25">
      <c r="A49" s="36" t="s">
        <v>36</v>
      </c>
      <c r="B49" s="36" t="s">
        <v>64</v>
      </c>
      <c r="C49" s="37" t="s">
        <v>643</v>
      </c>
      <c r="D49" s="3">
        <v>44993.532280092593</v>
      </c>
      <c r="E49" s="37" t="s">
        <v>644</v>
      </c>
      <c r="F49" s="36" t="s">
        <v>45</v>
      </c>
      <c r="G49" s="36" t="s">
        <v>105</v>
      </c>
      <c r="H49" s="5">
        <v>340</v>
      </c>
      <c r="I49" s="36" t="s">
        <v>650</v>
      </c>
      <c r="J49" s="36" t="s">
        <v>62</v>
      </c>
      <c r="K49" s="36" t="s">
        <v>651</v>
      </c>
      <c r="L49" s="36" t="s">
        <v>652</v>
      </c>
      <c r="M49" s="6">
        <v>45012.551388888889</v>
      </c>
      <c r="N49" s="36" t="s">
        <v>653</v>
      </c>
      <c r="O49" s="67">
        <f>NETWORKDAYS.INTL(reporte3[[#This Row],[Fecha de
Registro]],reporte3[[#This Row],[Fecha de
Respuesta]],1)+IF(WEEKDAY(reporte3[[#This Row],[Fecha de
Registro]],2)&lt;6,-1,0)</f>
        <v>13</v>
      </c>
      <c r="P49" s="52" t="str">
        <f>_xlfn.IFS(reporte3[[#This Row],[Tiempo de Respuesta (días)]]&lt;16,"SI",reporte3[[#This Row],[Tiempo de Respuesta (días)]]&gt;15,"NO")</f>
        <v>SI</v>
      </c>
      <c r="Q49" s="67" t="s">
        <v>105</v>
      </c>
      <c r="R49" s="96">
        <v>44993.532280092593</v>
      </c>
      <c r="S49" s="67">
        <f>HOUR(reporte3[[#This Row],[
Hora]])</f>
        <v>12</v>
      </c>
    </row>
    <row r="50" spans="1:19" ht="15.6" customHeight="1" x14ac:dyDescent="0.25">
      <c r="A50" s="36" t="s">
        <v>36</v>
      </c>
      <c r="B50" s="36" t="s">
        <v>64</v>
      </c>
      <c r="C50" s="37" t="s">
        <v>654</v>
      </c>
      <c r="D50" s="3">
        <v>44995.710949074077</v>
      </c>
      <c r="E50" s="37" t="s">
        <v>655</v>
      </c>
      <c r="F50" s="36" t="s">
        <v>154</v>
      </c>
      <c r="G50" s="36" t="s">
        <v>105</v>
      </c>
      <c r="H50" s="5">
        <v>0</v>
      </c>
      <c r="I50" s="36" t="s">
        <v>662</v>
      </c>
      <c r="J50" s="36" t="s">
        <v>48</v>
      </c>
      <c r="K50" s="36" t="s">
        <v>663</v>
      </c>
      <c r="L50" s="36" t="s">
        <v>664</v>
      </c>
      <c r="M50" s="11">
        <v>45012.56</v>
      </c>
      <c r="N50" s="36" t="s">
        <v>792</v>
      </c>
      <c r="O50" s="67">
        <f>NETWORKDAYS.INTL(reporte3[[#This Row],[Fecha de
Registro]],reporte3[[#This Row],[Fecha de
Respuesta]],1)+IF(WEEKDAY(reporte3[[#This Row],[Fecha de
Registro]],2)&lt;6,-1,0)</f>
        <v>11</v>
      </c>
      <c r="P50" s="52" t="str">
        <f>_xlfn.IFS(reporte3[[#This Row],[Tiempo de Respuesta (días)]]&lt;16,"SI",reporte3[[#This Row],[Tiempo de Respuesta (días)]]&gt;15,"NO")</f>
        <v>SI</v>
      </c>
      <c r="Q50" s="67" t="s">
        <v>105</v>
      </c>
      <c r="R50" s="96">
        <v>44995.710949074077</v>
      </c>
      <c r="S50" s="67">
        <f>HOUR(reporte3[[#This Row],[
Hora]])</f>
        <v>17</v>
      </c>
    </row>
    <row r="51" spans="1:19" s="19" customFormat="1" ht="15.6" customHeight="1" x14ac:dyDescent="0.25">
      <c r="A51" s="49" t="s">
        <v>36</v>
      </c>
      <c r="B51" s="49" t="s">
        <v>64</v>
      </c>
      <c r="C51" s="50" t="s">
        <v>665</v>
      </c>
      <c r="D51" s="16">
        <v>45001.735775462963</v>
      </c>
      <c r="E51" s="50" t="s">
        <v>666</v>
      </c>
      <c r="F51" s="49" t="s">
        <v>45</v>
      </c>
      <c r="G51" s="49" t="s">
        <v>105</v>
      </c>
      <c r="H51" s="17">
        <v>0</v>
      </c>
      <c r="I51" s="49" t="s">
        <v>674</v>
      </c>
      <c r="J51" s="49" t="s">
        <v>62</v>
      </c>
      <c r="K51" s="49" t="s">
        <v>675</v>
      </c>
      <c r="L51" s="49" t="s">
        <v>676</v>
      </c>
      <c r="M51" s="18">
        <v>45019.41</v>
      </c>
      <c r="N51" s="49" t="s">
        <v>793</v>
      </c>
      <c r="O51" s="68">
        <f>NETWORKDAYS.INTL(reporte3[[#This Row],[Fecha de
Registro]],reporte3[[#This Row],[Fecha de
Respuesta]],1)+IF(WEEKDAY(reporte3[[#This Row],[Fecha de
Registro]],2)&lt;6,-1,0)</f>
        <v>12</v>
      </c>
      <c r="P51" s="52" t="str">
        <f>_xlfn.IFS(reporte3[[#This Row],[Tiempo de Respuesta (días)]]&lt;16,"SI",reporte3[[#This Row],[Tiempo de Respuesta (días)]]&gt;15,"NO")</f>
        <v>SI</v>
      </c>
      <c r="Q51" s="68" t="s">
        <v>105</v>
      </c>
      <c r="R51" s="96">
        <v>45001.735775462963</v>
      </c>
      <c r="S51" s="68">
        <f>HOUR(reporte3[[#This Row],[
Hora]])</f>
        <v>17</v>
      </c>
    </row>
    <row r="52" spans="1:19" ht="15.6" customHeight="1" x14ac:dyDescent="0.25">
      <c r="A52" s="36" t="s">
        <v>36</v>
      </c>
      <c r="B52" s="36" t="s">
        <v>64</v>
      </c>
      <c r="C52" s="37" t="s">
        <v>681</v>
      </c>
      <c r="D52" s="3">
        <v>45003.523553240739</v>
      </c>
      <c r="E52" s="37" t="s">
        <v>682</v>
      </c>
      <c r="F52" s="36" t="s">
        <v>154</v>
      </c>
      <c r="G52" s="36" t="s">
        <v>688</v>
      </c>
      <c r="H52" s="5">
        <v>0</v>
      </c>
      <c r="I52" s="36" t="s">
        <v>689</v>
      </c>
      <c r="J52" s="36" t="s">
        <v>62</v>
      </c>
      <c r="K52" s="36" t="s">
        <v>690</v>
      </c>
      <c r="L52" s="36" t="s">
        <v>691</v>
      </c>
      <c r="M52" s="11">
        <v>45026.387499999997</v>
      </c>
      <c r="N52" s="36" t="s">
        <v>795</v>
      </c>
      <c r="O52" s="67">
        <f>NETWORKDAYS.INTL(reporte3[[#This Row],[Fecha de
Registro]],reporte3[[#This Row],[Fecha de
Respuesta]],1)+IF(WEEKDAY(reporte3[[#This Row],[Fecha de
Registro]],2)&lt;6,-1,0)-1</f>
        <v>15</v>
      </c>
      <c r="P52" s="52" t="str">
        <f>_xlfn.IFS(reporte3[[#This Row],[Tiempo de Respuesta (días)]]&lt;16,"SI",reporte3[[#This Row],[Tiempo de Respuesta (días)]]&gt;15,"NO")</f>
        <v>SI</v>
      </c>
      <c r="Q52" s="82" t="s">
        <v>688</v>
      </c>
      <c r="R52" s="96">
        <v>45003.523553240739</v>
      </c>
      <c r="S52" s="67">
        <f>HOUR(reporte3[[#This Row],[
Hora]])</f>
        <v>12</v>
      </c>
    </row>
    <row r="53" spans="1:19" ht="15.6" customHeight="1" x14ac:dyDescent="0.25">
      <c r="A53" s="36" t="s">
        <v>36</v>
      </c>
      <c r="B53" s="36" t="s">
        <v>306</v>
      </c>
      <c r="C53" s="37" t="s">
        <v>692</v>
      </c>
      <c r="D53" s="3">
        <v>45003.780150462961</v>
      </c>
      <c r="E53" s="37" t="s">
        <v>693</v>
      </c>
      <c r="F53" s="36" t="s">
        <v>154</v>
      </c>
      <c r="G53" s="36" t="s">
        <v>105</v>
      </c>
      <c r="H53" s="5">
        <v>0</v>
      </c>
      <c r="I53" s="36" t="s">
        <v>700</v>
      </c>
      <c r="J53" s="36" t="s">
        <v>62</v>
      </c>
      <c r="K53" s="36" t="s">
        <v>701</v>
      </c>
      <c r="L53" s="36" t="s">
        <v>702</v>
      </c>
      <c r="M53" s="11">
        <v>45026.387499999997</v>
      </c>
      <c r="N53" s="36" t="s">
        <v>386</v>
      </c>
      <c r="O53" s="67">
        <f>NETWORKDAYS.INTL(reporte3[[#This Row],[Fecha de
Registro]],reporte3[[#This Row],[Fecha de
Respuesta]],1)+IF(WEEKDAY(reporte3[[#This Row],[Fecha de
Registro]],2)&lt;6,-1,0)-1</f>
        <v>15</v>
      </c>
      <c r="P53" s="52" t="str">
        <f>_xlfn.IFS(reporte3[[#This Row],[Tiempo de Respuesta (días)]]&lt;16,"SI",reporte3[[#This Row],[Tiempo de Respuesta (días)]]&gt;15,"NO")</f>
        <v>SI</v>
      </c>
      <c r="Q53" s="82" t="s">
        <v>105</v>
      </c>
      <c r="R53" s="96">
        <v>45003.780150462961</v>
      </c>
      <c r="S53" s="67">
        <f>HOUR(reporte3[[#This Row],[
Hora]])</f>
        <v>18</v>
      </c>
    </row>
    <row r="54" spans="1:19" ht="15.6" customHeight="1" x14ac:dyDescent="0.25">
      <c r="A54" s="36" t="s">
        <v>36</v>
      </c>
      <c r="B54" s="36" t="s">
        <v>64</v>
      </c>
      <c r="C54" s="37" t="s">
        <v>703</v>
      </c>
      <c r="D54" s="3">
        <v>45006.505347222221</v>
      </c>
      <c r="E54" s="37" t="s">
        <v>704</v>
      </c>
      <c r="F54" s="36" t="s">
        <v>45</v>
      </c>
      <c r="G54" s="36" t="s">
        <v>105</v>
      </c>
      <c r="H54" s="5">
        <v>0</v>
      </c>
      <c r="I54" s="36" t="s">
        <v>711</v>
      </c>
      <c r="J54" s="36" t="s">
        <v>48</v>
      </c>
      <c r="K54" s="36" t="s">
        <v>712</v>
      </c>
      <c r="L54" s="36" t="s">
        <v>713</v>
      </c>
      <c r="M54" s="11">
        <v>45026.432638888888</v>
      </c>
      <c r="N54" s="36" t="s">
        <v>796</v>
      </c>
      <c r="O54" s="67">
        <f>NETWORKDAYS.INTL(reporte3[[#This Row],[Fecha de
Registro]],reporte3[[#This Row],[Fecha de
Respuesta]],1)+IF(WEEKDAY(reporte3[[#This Row],[Fecha de
Registro]],2)&lt;6,-1,0)</f>
        <v>14</v>
      </c>
      <c r="P54" s="52" t="str">
        <f>_xlfn.IFS(reporte3[[#This Row],[Tiempo de Respuesta (días)]]&lt;16,"SI",reporte3[[#This Row],[Tiempo de Respuesta (días)]]&gt;15,"NO")</f>
        <v>SI</v>
      </c>
      <c r="Q54" s="67" t="s">
        <v>105</v>
      </c>
      <c r="R54" s="96">
        <v>45006.505347222221</v>
      </c>
      <c r="S54" s="67">
        <f>HOUR(reporte3[[#This Row],[
Hora]])</f>
        <v>12</v>
      </c>
    </row>
    <row r="55" spans="1:19" ht="15.6" customHeight="1" x14ac:dyDescent="0.25">
      <c r="A55" s="36" t="s">
        <v>36</v>
      </c>
      <c r="B55" s="36" t="s">
        <v>83</v>
      </c>
      <c r="C55" s="37" t="s">
        <v>714</v>
      </c>
      <c r="D55" s="3">
        <v>45012.502939814818</v>
      </c>
      <c r="E55" s="37" t="s">
        <v>715</v>
      </c>
      <c r="F55" s="36" t="s">
        <v>154</v>
      </c>
      <c r="G55" s="36" t="s">
        <v>105</v>
      </c>
      <c r="H55" s="5">
        <v>0</v>
      </c>
      <c r="I55" s="36" t="s">
        <v>722</v>
      </c>
      <c r="J55" s="36" t="s">
        <v>48</v>
      </c>
      <c r="K55" s="36" t="s">
        <v>722</v>
      </c>
      <c r="L55" s="36" t="s">
        <v>723</v>
      </c>
      <c r="M55" s="11">
        <v>45033.460416666669</v>
      </c>
      <c r="N55" s="36" t="s">
        <v>797</v>
      </c>
      <c r="O55" s="67">
        <f>NETWORKDAYS.INTL(reporte3[[#This Row],[Fecha de
Registro]],reporte3[[#This Row],[Fecha de
Respuesta]],1)+IF(WEEKDAY(reporte3[[#This Row],[Fecha de
Registro]],2)&lt;6,-1,0)</f>
        <v>15</v>
      </c>
      <c r="P55" s="52" t="str">
        <f>_xlfn.IFS(reporte3[[#This Row],[Tiempo de Respuesta (días)]]&lt;16,"SI",reporte3[[#This Row],[Tiempo de Respuesta (días)]]&gt;15,"NO")</f>
        <v>SI</v>
      </c>
      <c r="Q55" s="67" t="s">
        <v>105</v>
      </c>
      <c r="R55" s="96">
        <v>45012.502939814818</v>
      </c>
      <c r="S55" s="67">
        <f>HOUR(reporte3[[#This Row],[
Hora]])</f>
        <v>12</v>
      </c>
    </row>
    <row r="56" spans="1:19" ht="15.6" customHeight="1" x14ac:dyDescent="0.25">
      <c r="A56" s="36" t="s">
        <v>36</v>
      </c>
      <c r="B56" s="36" t="s">
        <v>64</v>
      </c>
      <c r="C56" s="37" t="s">
        <v>724</v>
      </c>
      <c r="D56" s="3">
        <v>45016.450983796298</v>
      </c>
      <c r="E56" s="37" t="s">
        <v>725</v>
      </c>
      <c r="F56" s="36" t="s">
        <v>45</v>
      </c>
      <c r="G56" s="36" t="s">
        <v>105</v>
      </c>
      <c r="H56" s="5">
        <v>0</v>
      </c>
      <c r="I56" s="36" t="s">
        <v>731</v>
      </c>
      <c r="J56" s="36" t="s">
        <v>48</v>
      </c>
      <c r="K56" s="36" t="s">
        <v>732</v>
      </c>
      <c r="L56" s="36" t="s">
        <v>733</v>
      </c>
      <c r="M56" s="11">
        <v>45035.390277777777</v>
      </c>
      <c r="N56" s="36" t="s">
        <v>798</v>
      </c>
      <c r="O56" s="67">
        <f>NETWORKDAYS.INTL(reporte3[[#This Row],[Fecha de
Registro]],reporte3[[#This Row],[Fecha de
Respuesta]],1)+IF(WEEKDAY(reporte3[[#This Row],[Fecha de
Registro]],2)&lt;6,-1,0)</f>
        <v>13</v>
      </c>
      <c r="P56" s="52" t="str">
        <f>_xlfn.IFS(reporte3[[#This Row],[Tiempo de Respuesta (días)]]&lt;16,"SI",reporte3[[#This Row],[Tiempo de Respuesta (días)]]&gt;15,"NO")</f>
        <v>SI</v>
      </c>
      <c r="Q56" s="67" t="s">
        <v>105</v>
      </c>
      <c r="R56" s="96">
        <v>45016.450983796298</v>
      </c>
      <c r="S56" s="67">
        <f>HOUR(reporte3[[#This Row],[
Hora]])</f>
        <v>10</v>
      </c>
    </row>
    <row r="57" spans="1:19" ht="15.6" customHeight="1" x14ac:dyDescent="0.25">
      <c r="A57" s="38" t="s">
        <v>36</v>
      </c>
      <c r="B57" s="38" t="s">
        <v>64</v>
      </c>
      <c r="C57" s="39" t="s">
        <v>734</v>
      </c>
      <c r="D57" s="25">
        <v>45025.638136574074</v>
      </c>
      <c r="E57" s="37" t="s">
        <v>735</v>
      </c>
      <c r="F57" s="36" t="s">
        <v>45</v>
      </c>
      <c r="G57" s="36" t="s">
        <v>105</v>
      </c>
      <c r="H57" s="5">
        <v>0</v>
      </c>
      <c r="I57" s="36" t="s">
        <v>742</v>
      </c>
      <c r="J57" s="36" t="s">
        <v>48</v>
      </c>
      <c r="K57" s="36" t="s">
        <v>743</v>
      </c>
      <c r="L57" s="36" t="s">
        <v>744</v>
      </c>
      <c r="M57" s="27">
        <v>45043.732638888891</v>
      </c>
      <c r="N57" s="38" t="s">
        <v>799</v>
      </c>
      <c r="O57" s="67">
        <f>NETWORKDAYS.INTL(reporte3[[#This Row],[Fecha de
Registro]],reporte3[[#This Row],[Fecha de
Respuesta]],1)+IF(WEEKDAY(reporte3[[#This Row],[Fecha de
Registro]],2)&lt;6,-1,0)</f>
        <v>14</v>
      </c>
      <c r="P57" s="52" t="str">
        <f>_xlfn.IFS(reporte3[[#This Row],[Tiempo de Respuesta (días)]]&lt;16,"SI",reporte3[[#This Row],[Tiempo de Respuesta (días)]]&gt;15,"NO")</f>
        <v>SI</v>
      </c>
      <c r="Q57" s="67" t="s">
        <v>105</v>
      </c>
      <c r="R57" s="96">
        <v>45025.638136574074</v>
      </c>
      <c r="S57" s="67">
        <f>HOUR(reporte3[[#This Row],[
Hora]])</f>
        <v>15</v>
      </c>
    </row>
    <row r="58" spans="1:19" ht="15.6" customHeight="1" x14ac:dyDescent="0.25">
      <c r="A58" s="36" t="s">
        <v>36</v>
      </c>
      <c r="B58" s="36" t="s">
        <v>64</v>
      </c>
      <c r="C58" s="37" t="s">
        <v>745</v>
      </c>
      <c r="D58" s="3">
        <v>45038.573495370372</v>
      </c>
      <c r="E58" s="37" t="s">
        <v>746</v>
      </c>
      <c r="F58" s="36" t="s">
        <v>45</v>
      </c>
      <c r="G58" s="36" t="s">
        <v>105</v>
      </c>
      <c r="H58" s="5">
        <v>0</v>
      </c>
      <c r="I58" s="36" t="s">
        <v>752</v>
      </c>
      <c r="J58" s="36" t="s">
        <v>62</v>
      </c>
      <c r="K58" s="36" t="s">
        <v>753</v>
      </c>
      <c r="L58" s="36" t="s">
        <v>754</v>
      </c>
      <c r="M58" s="11">
        <v>45061.466666666667</v>
      </c>
      <c r="N58" s="36" t="s">
        <v>800</v>
      </c>
      <c r="O58" s="67">
        <f>NETWORKDAYS.INTL(reporte3[[#This Row],[Fecha de
Registro]],reporte3[[#This Row],[Fecha de
Respuesta]],1)+IF(WEEKDAY(reporte3[[#This Row],[Fecha de
Registro]],2)&lt;6,-1,0)-1</f>
        <v>15</v>
      </c>
      <c r="P58" s="52" t="str">
        <f>_xlfn.IFS(reporte3[[#This Row],[Tiempo de Respuesta (días)]]&lt;16,"SI",reporte3[[#This Row],[Tiempo de Respuesta (días)]]&gt;15,"NO")</f>
        <v>SI</v>
      </c>
      <c r="Q58" s="82" t="s">
        <v>105</v>
      </c>
      <c r="R58" s="96">
        <v>45038.573495370372</v>
      </c>
      <c r="S58" s="67">
        <f>HOUR(reporte3[[#This Row],[
Hora]])</f>
        <v>13</v>
      </c>
    </row>
    <row r="59" spans="1:19" ht="15.6" customHeight="1" x14ac:dyDescent="0.25">
      <c r="A59" s="36" t="s">
        <v>36</v>
      </c>
      <c r="B59" s="36" t="s">
        <v>53</v>
      </c>
      <c r="C59" s="37" t="s">
        <v>755</v>
      </c>
      <c r="D59" s="3">
        <v>45040.681284722225</v>
      </c>
      <c r="E59" s="37" t="s">
        <v>756</v>
      </c>
      <c r="F59" s="36" t="s">
        <v>45</v>
      </c>
      <c r="G59" s="36" t="s">
        <v>105</v>
      </c>
      <c r="H59" s="5">
        <v>0</v>
      </c>
      <c r="I59" s="36" t="s">
        <v>763</v>
      </c>
      <c r="J59" s="36" t="s">
        <v>48</v>
      </c>
      <c r="K59" s="36" t="s">
        <v>764</v>
      </c>
      <c r="L59" s="36" t="s">
        <v>765</v>
      </c>
      <c r="M59" s="11">
        <v>45061.477083333331</v>
      </c>
      <c r="N59" s="36" t="s">
        <v>801</v>
      </c>
      <c r="O59" s="67">
        <f>NETWORKDAYS.INTL(reporte3[[#This Row],[Fecha de
Registro]],reporte3[[#This Row],[Fecha de
Respuesta]],1)+IF(WEEKDAY(reporte3[[#This Row],[Fecha de
Registro]],2)&lt;6,-1,0)</f>
        <v>15</v>
      </c>
      <c r="P59" s="52" t="str">
        <f>_xlfn.IFS(reporte3[[#This Row],[Tiempo de Respuesta (días)]]&lt;16,"SI",reporte3[[#This Row],[Tiempo de Respuesta (días)]]&gt;15,"NO")</f>
        <v>SI</v>
      </c>
      <c r="Q59" s="67" t="s">
        <v>105</v>
      </c>
      <c r="R59" s="96">
        <v>45040.681284722225</v>
      </c>
      <c r="S59" s="67">
        <f>HOUR(reporte3[[#This Row],[
Hora]])</f>
        <v>16</v>
      </c>
    </row>
    <row r="60" spans="1:19" ht="15.6" customHeight="1" x14ac:dyDescent="0.25">
      <c r="A60" s="36" t="s">
        <v>36</v>
      </c>
      <c r="B60" s="36" t="s">
        <v>64</v>
      </c>
      <c r="C60" s="37" t="s">
        <v>766</v>
      </c>
      <c r="D60" s="3">
        <v>45044.434745370374</v>
      </c>
      <c r="E60" s="37" t="s">
        <v>767</v>
      </c>
      <c r="F60" s="36" t="s">
        <v>45</v>
      </c>
      <c r="G60" s="36" t="s">
        <v>211</v>
      </c>
      <c r="H60" s="5">
        <v>390</v>
      </c>
      <c r="I60" s="36" t="s">
        <v>775</v>
      </c>
      <c r="J60" s="36" t="s">
        <v>48</v>
      </c>
      <c r="K60" s="36" t="s">
        <v>776</v>
      </c>
      <c r="L60" s="36" t="s">
        <v>777</v>
      </c>
      <c r="M60" s="11">
        <v>45061.484027777777</v>
      </c>
      <c r="N60" s="36" t="s">
        <v>802</v>
      </c>
      <c r="O60" s="67">
        <f>NETWORKDAYS.INTL(reporte3[[#This Row],[Fecha de
Registro]],reporte3[[#This Row],[Fecha de
Respuesta]],1)+IF(WEEKDAY(reporte3[[#This Row],[Fecha de
Registro]],2)&lt;6,-1,0)</f>
        <v>11</v>
      </c>
      <c r="P60" s="52" t="str">
        <f>_xlfn.IFS(reporte3[[#This Row],[Tiempo de Respuesta (días)]]&lt;16,"SI",reporte3[[#This Row],[Tiempo de Respuesta (días)]]&gt;15,"NO")</f>
        <v>SI</v>
      </c>
      <c r="Q60" s="67" t="s">
        <v>211</v>
      </c>
      <c r="R60" s="96">
        <v>45044.434745370374</v>
      </c>
      <c r="S60" s="67">
        <f>HOUR(reporte3[[#This Row],[
Hora]])</f>
        <v>10</v>
      </c>
    </row>
    <row r="61" spans="1:19" ht="15.6" customHeight="1" x14ac:dyDescent="0.25">
      <c r="A61" s="36" t="s">
        <v>36</v>
      </c>
      <c r="B61" s="36" t="s">
        <v>64</v>
      </c>
      <c r="C61" s="37" t="s">
        <v>778</v>
      </c>
      <c r="D61" s="3">
        <v>45046.723634259259</v>
      </c>
      <c r="E61" s="37" t="s">
        <v>779</v>
      </c>
      <c r="F61" s="36" t="s">
        <v>45</v>
      </c>
      <c r="G61" s="36" t="s">
        <v>46</v>
      </c>
      <c r="H61" s="5">
        <v>0</v>
      </c>
      <c r="I61" s="36" t="s">
        <v>785</v>
      </c>
      <c r="J61" s="36" t="s">
        <v>48</v>
      </c>
      <c r="K61" s="36" t="s">
        <v>786</v>
      </c>
      <c r="L61" s="36" t="s">
        <v>787</v>
      </c>
      <c r="M61" s="11">
        <v>45061.487500000003</v>
      </c>
      <c r="N61" s="36" t="s">
        <v>803</v>
      </c>
      <c r="O61" s="67">
        <f>NETWORKDAYS.INTL(reporte3[[#This Row],[Fecha de
Registro]],reporte3[[#This Row],[Fecha de
Respuesta]],1)+IF(WEEKDAY(reporte3[[#This Row],[Fecha de
Registro]],2)&lt;6,-1,0)</f>
        <v>11</v>
      </c>
      <c r="P61" s="52" t="str">
        <f>_xlfn.IFS(reporte3[[#This Row],[Tiempo de Respuesta (días)]]&lt;16,"SI",reporte3[[#This Row],[Tiempo de Respuesta (días)]]&gt;15,"NO")</f>
        <v>SI</v>
      </c>
      <c r="Q61" s="67" t="s">
        <v>46</v>
      </c>
      <c r="R61" s="96">
        <v>45046.723634259259</v>
      </c>
      <c r="S61" s="67">
        <f>HOUR(reporte3[[#This Row],[
Hora]])</f>
        <v>17</v>
      </c>
    </row>
    <row r="62" spans="1:19" ht="15.6" customHeight="1" x14ac:dyDescent="0.25">
      <c r="A62" s="36" t="s">
        <v>36</v>
      </c>
      <c r="B62" s="36" t="s">
        <v>109</v>
      </c>
      <c r="C62" s="37" t="s">
        <v>804</v>
      </c>
      <c r="D62" s="3">
        <v>45053.592962962961</v>
      </c>
      <c r="E62" s="37" t="s">
        <v>805</v>
      </c>
      <c r="F62" s="36" t="s">
        <v>154</v>
      </c>
      <c r="G62" s="36" t="s">
        <v>46</v>
      </c>
      <c r="H62" s="5">
        <v>0</v>
      </c>
      <c r="I62" s="36" t="s">
        <v>812</v>
      </c>
      <c r="J62" s="36" t="s">
        <v>48</v>
      </c>
      <c r="K62" s="36" t="s">
        <v>813</v>
      </c>
      <c r="L62" s="36" t="s">
        <v>814</v>
      </c>
      <c r="M62" s="11">
        <v>45061.492361111108</v>
      </c>
      <c r="N62" s="36" t="s">
        <v>815</v>
      </c>
      <c r="O62" s="67">
        <f>NETWORKDAYS.INTL(reporte3[[#This Row],[Fecha de
Registro]],reporte3[[#This Row],[Fecha de
Respuesta]],1)+IF(WEEKDAY(reporte3[[#This Row],[Fecha de
Registro]],2)&lt;6,-1,0)</f>
        <v>6</v>
      </c>
      <c r="P62" s="52" t="str">
        <f>_xlfn.IFS(reporte3[[#This Row],[Tiempo de Respuesta (días)]]&lt;16,"SI",reporte3[[#This Row],[Tiempo de Respuesta (días)]]&gt;15,"NO")</f>
        <v>SI</v>
      </c>
      <c r="Q62" s="67" t="s">
        <v>46</v>
      </c>
      <c r="R62" s="96">
        <v>45053.592962962961</v>
      </c>
      <c r="S62" s="67">
        <f>HOUR(reporte3[[#This Row],[
Hora]])</f>
        <v>14</v>
      </c>
    </row>
    <row r="63" spans="1:19" s="19" customFormat="1" ht="15.6" customHeight="1" x14ac:dyDescent="0.25">
      <c r="A63" s="49" t="s">
        <v>36</v>
      </c>
      <c r="B63" s="49" t="s">
        <v>64</v>
      </c>
      <c r="C63" s="50" t="s">
        <v>816</v>
      </c>
      <c r="D63" s="16">
        <v>45060.469884259262</v>
      </c>
      <c r="E63" s="50" t="s">
        <v>817</v>
      </c>
      <c r="F63" s="49" t="s">
        <v>154</v>
      </c>
      <c r="G63" s="49" t="s">
        <v>105</v>
      </c>
      <c r="H63" s="17">
        <v>200</v>
      </c>
      <c r="I63" s="49" t="s">
        <v>823</v>
      </c>
      <c r="J63" s="49" t="s">
        <v>62</v>
      </c>
      <c r="K63" s="49" t="s">
        <v>823</v>
      </c>
      <c r="L63" s="49" t="s">
        <v>824</v>
      </c>
      <c r="M63" s="18">
        <v>45079</v>
      </c>
      <c r="N63" s="49" t="s">
        <v>1298</v>
      </c>
      <c r="O63" s="68">
        <f>NETWORKDAYS.INTL(reporte3[[#This Row],[Fecha de
Registro]],reporte3[[#This Row],[Fecha de
Respuesta]],1)+IF(WEEKDAY(reporte3[[#This Row],[Fecha de
Registro]],2)&lt;6,-1,0)</f>
        <v>15</v>
      </c>
      <c r="P63" s="59" t="str">
        <f>_xlfn.IFS(reporte3[[#This Row],[Tiempo de Respuesta (días)]]&lt;16,"SI",reporte3[[#This Row],[Tiempo de Respuesta (días)]]&gt;15,"NO")</f>
        <v>SI</v>
      </c>
      <c r="Q63" s="68" t="s">
        <v>105</v>
      </c>
      <c r="R63" s="96">
        <v>45060.469884259262</v>
      </c>
      <c r="S63" s="68">
        <f>HOUR(reporte3[[#This Row],[
Hora]])</f>
        <v>11</v>
      </c>
    </row>
    <row r="64" spans="1:19" ht="15.6" customHeight="1" x14ac:dyDescent="0.25">
      <c r="A64" s="36" t="s">
        <v>36</v>
      </c>
      <c r="B64" s="36" t="s">
        <v>64</v>
      </c>
      <c r="C64" s="37" t="s">
        <v>826</v>
      </c>
      <c r="D64" s="3">
        <v>45060.576956018522</v>
      </c>
      <c r="E64" s="37" t="s">
        <v>827</v>
      </c>
      <c r="F64" s="36" t="s">
        <v>45</v>
      </c>
      <c r="G64" s="36" t="s">
        <v>211</v>
      </c>
      <c r="H64" s="5">
        <v>0</v>
      </c>
      <c r="I64" s="36" t="s">
        <v>835</v>
      </c>
      <c r="J64" s="36" t="s">
        <v>48</v>
      </c>
      <c r="K64" s="36" t="s">
        <v>836</v>
      </c>
      <c r="L64" s="36" t="s">
        <v>837</v>
      </c>
      <c r="M64" s="11">
        <v>45079.51666666667</v>
      </c>
      <c r="N64" s="36" t="s">
        <v>1299</v>
      </c>
      <c r="O64" s="67">
        <f>NETWORKDAYS.INTL(reporte3[[#This Row],[Fecha de
Registro]],reporte3[[#This Row],[Fecha de
Respuesta]],1)+IF(WEEKDAY(reporte3[[#This Row],[Fecha de
Registro]],2)&lt;6,-1,0)</f>
        <v>15</v>
      </c>
      <c r="P64" s="52" t="str">
        <f>_xlfn.IFS(reporte3[[#This Row],[Tiempo de Respuesta (días)]]&lt;16,"SI",reporte3[[#This Row],[Tiempo de Respuesta (días)]]&gt;15,"NO")</f>
        <v>SI</v>
      </c>
      <c r="Q64" s="67" t="s">
        <v>211</v>
      </c>
      <c r="R64" s="96">
        <v>45060.576956018522</v>
      </c>
      <c r="S64" s="67">
        <f>HOUR(reporte3[[#This Row],[
Hora]])</f>
        <v>13</v>
      </c>
    </row>
    <row r="65" spans="1:19" ht="15.6" customHeight="1" x14ac:dyDescent="0.25">
      <c r="A65" s="36" t="s">
        <v>36</v>
      </c>
      <c r="B65" s="36" t="s">
        <v>64</v>
      </c>
      <c r="C65" s="37" t="s">
        <v>838</v>
      </c>
      <c r="D65" s="3">
        <v>45061.449224537035</v>
      </c>
      <c r="E65" s="37" t="s">
        <v>839</v>
      </c>
      <c r="F65" s="36" t="s">
        <v>45</v>
      </c>
      <c r="G65" s="36" t="s">
        <v>46</v>
      </c>
      <c r="H65" s="5">
        <v>0</v>
      </c>
      <c r="I65" s="36" t="s">
        <v>847</v>
      </c>
      <c r="J65" s="36" t="s">
        <v>48</v>
      </c>
      <c r="K65" s="36" t="s">
        <v>848</v>
      </c>
      <c r="L65" s="36" t="s">
        <v>837</v>
      </c>
      <c r="M65" s="11">
        <v>45079.520833333336</v>
      </c>
      <c r="N65" s="36" t="s">
        <v>1300</v>
      </c>
      <c r="O65" s="67">
        <f>NETWORKDAYS.INTL(reporte3[[#This Row],[Fecha de
Registro]],reporte3[[#This Row],[Fecha de
Respuesta]],1)+IF(WEEKDAY(reporte3[[#This Row],[Fecha de
Registro]],2)&lt;6,-1,0)</f>
        <v>14</v>
      </c>
      <c r="P65" s="52" t="str">
        <f>_xlfn.IFS(reporte3[[#This Row],[Tiempo de Respuesta (días)]]&lt;16,"SI",reporte3[[#This Row],[Tiempo de Respuesta (días)]]&gt;15,"NO")</f>
        <v>SI</v>
      </c>
      <c r="Q65" s="67" t="s">
        <v>46</v>
      </c>
      <c r="R65" s="96">
        <v>45061.449224537035</v>
      </c>
      <c r="S65" s="67">
        <f>HOUR(reporte3[[#This Row],[
Hora]])</f>
        <v>10</v>
      </c>
    </row>
    <row r="66" spans="1:19" ht="15.6" customHeight="1" x14ac:dyDescent="0.25">
      <c r="A66" s="36" t="s">
        <v>36</v>
      </c>
      <c r="B66" s="36" t="s">
        <v>64</v>
      </c>
      <c r="C66" s="37" t="s">
        <v>849</v>
      </c>
      <c r="D66" s="3">
        <v>45061.584062499998</v>
      </c>
      <c r="E66" s="37" t="s">
        <v>850</v>
      </c>
      <c r="F66" s="36" t="s">
        <v>45</v>
      </c>
      <c r="G66" s="36" t="s">
        <v>46</v>
      </c>
      <c r="H66" s="5">
        <v>1210</v>
      </c>
      <c r="I66" s="36" t="s">
        <v>858</v>
      </c>
      <c r="J66" s="36" t="s">
        <v>62</v>
      </c>
      <c r="K66" s="36" t="s">
        <v>859</v>
      </c>
      <c r="L66" s="36" t="s">
        <v>860</v>
      </c>
      <c r="M66" s="11">
        <v>45079.041666666664</v>
      </c>
      <c r="N66" s="36" t="s">
        <v>386</v>
      </c>
      <c r="O66" s="67">
        <f>NETWORKDAYS.INTL(reporte3[[#This Row],[Fecha de
Registro]],reporte3[[#This Row],[Fecha de
Respuesta]],1)+IF(WEEKDAY(reporte3[[#This Row],[Fecha de
Registro]],2)&lt;6,-1,0)</f>
        <v>14</v>
      </c>
      <c r="P66" s="52" t="str">
        <f>_xlfn.IFS(reporte3[[#This Row],[Tiempo de Respuesta (días)]]&lt;16,"SI",reporte3[[#This Row],[Tiempo de Respuesta (días)]]&gt;15,"NO")</f>
        <v>SI</v>
      </c>
      <c r="Q66" s="67" t="s">
        <v>46</v>
      </c>
      <c r="R66" s="96">
        <v>45061.584062499998</v>
      </c>
      <c r="S66" s="67">
        <f>HOUR(reporte3[[#This Row],[
Hora]])</f>
        <v>14</v>
      </c>
    </row>
    <row r="67" spans="1:19" ht="15.75" customHeight="1" x14ac:dyDescent="0.25">
      <c r="A67" s="36" t="s">
        <v>36</v>
      </c>
      <c r="B67" s="36" t="s">
        <v>64</v>
      </c>
      <c r="C67" s="37" t="s">
        <v>863</v>
      </c>
      <c r="D67" s="3">
        <v>45067.406504629631</v>
      </c>
      <c r="E67" s="37" t="s">
        <v>864</v>
      </c>
      <c r="F67" s="36" t="s">
        <v>45</v>
      </c>
      <c r="G67" s="36" t="s">
        <v>46</v>
      </c>
      <c r="H67" s="5">
        <v>0</v>
      </c>
      <c r="I67" s="36" t="s">
        <v>871</v>
      </c>
      <c r="J67" s="36" t="s">
        <v>62</v>
      </c>
      <c r="K67" s="36" t="s">
        <v>872</v>
      </c>
      <c r="L67" s="36" t="s">
        <v>873</v>
      </c>
      <c r="M67" s="11">
        <v>45086.541666666664</v>
      </c>
      <c r="N67" s="36" t="s">
        <v>1301</v>
      </c>
      <c r="O67" s="52">
        <f>NETWORKDAYS.INTL(reporte3[[#This Row],[Fecha de
Registro]],reporte3[[#This Row],[Fecha de
Respuesta]],1)+IF(WEEKDAY(reporte3[[#This Row],[Fecha de
Registro]],2)&lt;6,-1,0)</f>
        <v>15</v>
      </c>
      <c r="P67" s="52" t="str">
        <f>_xlfn.IFS(reporte3[[#This Row],[Tiempo de Respuesta (días)]]&lt;16,"SI",reporte3[[#This Row],[Tiempo de Respuesta (días)]]&gt;15,"NO")</f>
        <v>SI</v>
      </c>
      <c r="Q67" s="83" t="s">
        <v>46</v>
      </c>
      <c r="R67" s="96">
        <v>45067.406504629631</v>
      </c>
      <c r="S67" s="52">
        <f>HOUR(reporte3[[#This Row],[
Hora]])</f>
        <v>9</v>
      </c>
    </row>
    <row r="68" spans="1:19" ht="15.75" customHeight="1" x14ac:dyDescent="0.25">
      <c r="A68" s="36" t="s">
        <v>36</v>
      </c>
      <c r="B68" s="36" t="s">
        <v>83</v>
      </c>
      <c r="C68" s="37" t="s">
        <v>874</v>
      </c>
      <c r="D68" s="3">
        <v>45071.495682870373</v>
      </c>
      <c r="E68" s="37" t="s">
        <v>875</v>
      </c>
      <c r="F68" s="36" t="s">
        <v>45</v>
      </c>
      <c r="G68" s="36" t="s">
        <v>105</v>
      </c>
      <c r="H68" s="5">
        <v>0</v>
      </c>
      <c r="I68" s="36" t="s">
        <v>883</v>
      </c>
      <c r="J68" s="36" t="s">
        <v>62</v>
      </c>
      <c r="K68" s="36" t="s">
        <v>884</v>
      </c>
      <c r="L68" s="36" t="s">
        <v>885</v>
      </c>
      <c r="M68" s="11">
        <v>45086.541666666664</v>
      </c>
      <c r="N68" s="36" t="s">
        <v>386</v>
      </c>
      <c r="O68" s="52">
        <f>NETWORKDAYS.INTL(reporte3[[#This Row],[Fecha de
Registro]],reporte3[[#This Row],[Fecha de
Respuesta]],1)+IF(WEEKDAY(reporte3[[#This Row],[Fecha de
Registro]],2)&lt;6,-1,0)</f>
        <v>11</v>
      </c>
      <c r="P68" s="52" t="str">
        <f>_xlfn.IFS(reporte3[[#This Row],[Tiempo de Respuesta (días)]]&lt;16,"SI",reporte3[[#This Row],[Tiempo de Respuesta (días)]]&gt;15,"NO")</f>
        <v>SI</v>
      </c>
      <c r="Q68" s="83" t="s">
        <v>105</v>
      </c>
      <c r="R68" s="96">
        <v>45071.495682870373</v>
      </c>
      <c r="S68" s="52">
        <f>HOUR(reporte3[[#This Row],[
Hora]])</f>
        <v>11</v>
      </c>
    </row>
    <row r="69" spans="1:19" ht="15.75" customHeight="1" x14ac:dyDescent="0.25">
      <c r="A69" s="36" t="s">
        <v>36</v>
      </c>
      <c r="B69" s="36" t="s">
        <v>64</v>
      </c>
      <c r="C69" s="37" t="s">
        <v>886</v>
      </c>
      <c r="D69" s="3">
        <v>45073.527962962966</v>
      </c>
      <c r="E69" s="37" t="s">
        <v>887</v>
      </c>
      <c r="F69" s="36" t="s">
        <v>45</v>
      </c>
      <c r="G69" s="36" t="s">
        <v>211</v>
      </c>
      <c r="H69" s="5">
        <v>0</v>
      </c>
      <c r="I69" s="36" t="s">
        <v>895</v>
      </c>
      <c r="J69" s="36" t="s">
        <v>62</v>
      </c>
      <c r="K69" s="36" t="s">
        <v>896</v>
      </c>
      <c r="L69" s="36" t="s">
        <v>897</v>
      </c>
      <c r="M69" s="11">
        <v>45086.541666666664</v>
      </c>
      <c r="N69" s="36" t="s">
        <v>1302</v>
      </c>
      <c r="O69" s="52">
        <f>NETWORKDAYS.INTL(reporte3[[#This Row],[Fecha de
Registro]],reporte3[[#This Row],[Fecha de
Respuesta]],1)+IF(WEEKDAY(reporte3[[#This Row],[Fecha de
Registro]],2)&lt;6,-1,0)</f>
        <v>10</v>
      </c>
      <c r="P69" s="52" t="str">
        <f>_xlfn.IFS(reporte3[[#This Row],[Tiempo de Respuesta (días)]]&lt;16,"SI",reporte3[[#This Row],[Tiempo de Respuesta (días)]]&gt;15,"NO")</f>
        <v>SI</v>
      </c>
      <c r="Q69" s="83" t="s">
        <v>211</v>
      </c>
      <c r="R69" s="96">
        <v>45073.527962962966</v>
      </c>
      <c r="S69" s="52">
        <f>HOUR(reporte3[[#This Row],[
Hora]])</f>
        <v>12</v>
      </c>
    </row>
    <row r="70" spans="1:19" ht="15.75" customHeight="1" x14ac:dyDescent="0.25">
      <c r="A70" s="36" t="s">
        <v>36</v>
      </c>
      <c r="B70" s="36" t="s">
        <v>64</v>
      </c>
      <c r="C70" s="37" t="s">
        <v>898</v>
      </c>
      <c r="D70" s="3">
        <v>45074.434872685182</v>
      </c>
      <c r="E70" s="37" t="s">
        <v>899</v>
      </c>
      <c r="F70" s="36" t="s">
        <v>45</v>
      </c>
      <c r="G70" s="36" t="s">
        <v>46</v>
      </c>
      <c r="H70" s="5">
        <v>0</v>
      </c>
      <c r="I70" s="36" t="s">
        <v>906</v>
      </c>
      <c r="J70" s="36" t="s">
        <v>62</v>
      </c>
      <c r="K70" s="36" t="s">
        <v>907</v>
      </c>
      <c r="L70" s="36" t="s">
        <v>908</v>
      </c>
      <c r="M70" s="11">
        <v>45086.541666666664</v>
      </c>
      <c r="N70" s="36" t="s">
        <v>1303</v>
      </c>
      <c r="O70" s="52">
        <f>NETWORKDAYS.INTL(reporte3[[#This Row],[Fecha de
Registro]],reporte3[[#This Row],[Fecha de
Respuesta]],1)+IF(WEEKDAY(reporte3[[#This Row],[Fecha de
Registro]],2)&lt;6,-1,0)</f>
        <v>10</v>
      </c>
      <c r="P70" s="52" t="str">
        <f>_xlfn.IFS(reporte3[[#This Row],[Tiempo de Respuesta (días)]]&lt;16,"SI",reporte3[[#This Row],[Tiempo de Respuesta (días)]]&gt;15,"NO")</f>
        <v>SI</v>
      </c>
      <c r="Q70" s="83" t="s">
        <v>46</v>
      </c>
      <c r="R70" s="96">
        <v>45074.434872685182</v>
      </c>
      <c r="S70" s="52">
        <f>HOUR(reporte3[[#This Row],[
Hora]])</f>
        <v>10</v>
      </c>
    </row>
    <row r="71" spans="1:19" ht="17.399999999999999" customHeight="1" x14ac:dyDescent="0.25">
      <c r="A71" s="36" t="s">
        <v>36</v>
      </c>
      <c r="B71" s="36" t="s">
        <v>64</v>
      </c>
      <c r="C71" s="37" t="s">
        <v>909</v>
      </c>
      <c r="D71" s="3">
        <v>45078.685011574074</v>
      </c>
      <c r="E71" s="37" t="s">
        <v>910</v>
      </c>
      <c r="F71" s="36" t="s">
        <v>154</v>
      </c>
      <c r="G71" s="36" t="s">
        <v>105</v>
      </c>
      <c r="H71" s="5">
        <v>0</v>
      </c>
      <c r="I71" s="36" t="s">
        <v>917</v>
      </c>
      <c r="J71" s="36" t="s">
        <v>62</v>
      </c>
      <c r="K71" s="36" t="s">
        <v>918</v>
      </c>
      <c r="L71" s="36" t="s">
        <v>919</v>
      </c>
      <c r="M71" s="11">
        <v>45087</v>
      </c>
      <c r="N71" s="36" t="s">
        <v>1304</v>
      </c>
      <c r="O71" s="52">
        <f>NETWORKDAYS.INTL(reporte3[[#This Row],[Fecha de
Registro]],reporte3[[#This Row],[Fecha de
Respuesta]],1)+IF(WEEKDAY(reporte3[[#This Row],[Fecha de
Registro]],2)&lt;6,-1,0)</f>
        <v>6</v>
      </c>
      <c r="P71" s="52" t="str">
        <f>_xlfn.IFS(reporte3[[#This Row],[Tiempo de Respuesta (días)]]&lt;16,"SI",reporte3[[#This Row],[Tiempo de Respuesta (días)]]&gt;15,"NO")</f>
        <v>SI</v>
      </c>
      <c r="Q71" s="83" t="s">
        <v>105</v>
      </c>
      <c r="R71" s="96">
        <v>45078.685011574074</v>
      </c>
      <c r="S71" s="52">
        <f>HOUR(reporte3[[#This Row],[
Hora]])</f>
        <v>16</v>
      </c>
    </row>
    <row r="72" spans="1:19" s="19" customFormat="1" ht="17.399999999999999" customHeight="1" x14ac:dyDescent="0.25">
      <c r="A72" s="49" t="s">
        <v>36</v>
      </c>
      <c r="B72" s="49" t="s">
        <v>64</v>
      </c>
      <c r="C72" s="50" t="s">
        <v>920</v>
      </c>
      <c r="D72" s="16">
        <v>45082.529444444444</v>
      </c>
      <c r="E72" s="50" t="s">
        <v>921</v>
      </c>
      <c r="F72" s="49" t="s">
        <v>45</v>
      </c>
      <c r="G72" s="49" t="s">
        <v>105</v>
      </c>
      <c r="H72" s="17">
        <v>0</v>
      </c>
      <c r="I72" s="49" t="s">
        <v>928</v>
      </c>
      <c r="J72" s="49" t="s">
        <v>62</v>
      </c>
      <c r="K72" s="49" t="s">
        <v>929</v>
      </c>
      <c r="L72" s="49" t="s">
        <v>930</v>
      </c>
      <c r="M72" s="18">
        <v>45087</v>
      </c>
      <c r="N72" s="49" t="s">
        <v>1305</v>
      </c>
      <c r="O72" s="59">
        <f>NETWORKDAYS.INTL(reporte3[[#This Row],[Fecha de
Registro]],reporte3[[#This Row],[Fecha de
Respuesta]],1)+IF(WEEKDAY(reporte3[[#This Row],[Fecha de
Registro]],2)&lt;6,-1,0)</f>
        <v>4</v>
      </c>
      <c r="P72" s="59" t="str">
        <f>_xlfn.IFS(reporte3[[#This Row],[Tiempo de Respuesta (días)]]&lt;16,"SI",reporte3[[#This Row],[Tiempo de Respuesta (días)]]&gt;15,"NO")</f>
        <v>SI</v>
      </c>
      <c r="Q72" s="84" t="s">
        <v>105</v>
      </c>
      <c r="R72" s="96">
        <v>45082.529444444444</v>
      </c>
      <c r="S72" s="59">
        <f>HOUR(reporte3[[#This Row],[
Hora]])</f>
        <v>12</v>
      </c>
    </row>
    <row r="73" spans="1:19" ht="17.399999999999999" customHeight="1" x14ac:dyDescent="0.25">
      <c r="A73" s="36" t="s">
        <v>36</v>
      </c>
      <c r="B73" s="36" t="s">
        <v>159</v>
      </c>
      <c r="C73" s="37" t="s">
        <v>934</v>
      </c>
      <c r="D73" s="3">
        <v>45082.589398148149</v>
      </c>
      <c r="E73" s="37" t="s">
        <v>935</v>
      </c>
      <c r="F73" s="36" t="s">
        <v>154</v>
      </c>
      <c r="G73" s="36" t="s">
        <v>105</v>
      </c>
      <c r="H73" s="5">
        <v>350</v>
      </c>
      <c r="I73" s="36" t="s">
        <v>941</v>
      </c>
      <c r="J73" s="36" t="s">
        <v>62</v>
      </c>
      <c r="K73" s="36" t="s">
        <v>942</v>
      </c>
      <c r="L73" s="36" t="s">
        <v>917</v>
      </c>
      <c r="M73" s="11">
        <v>45100</v>
      </c>
      <c r="N73" s="36" t="s">
        <v>1306</v>
      </c>
      <c r="O73" s="52">
        <f>NETWORKDAYS.INTL(reporte3[[#This Row],[Fecha de
Registro]],reporte3[[#This Row],[Fecha de
Respuesta]],1)+IF(WEEKDAY(reporte3[[#This Row],[Fecha de
Registro]],2)&lt;6,-1,0)</f>
        <v>14</v>
      </c>
      <c r="P73" s="52" t="str">
        <f>_xlfn.IFS(reporte3[[#This Row],[Tiempo de Respuesta (días)]]&lt;16,"SI",reporte3[[#This Row],[Tiempo de Respuesta (días)]]&gt;15,"NO")</f>
        <v>SI</v>
      </c>
      <c r="Q73" s="83" t="s">
        <v>105</v>
      </c>
      <c r="R73" s="96">
        <v>45082.589398148149</v>
      </c>
      <c r="S73" s="52">
        <f>HOUR(reporte3[[#This Row],[
Hora]])</f>
        <v>14</v>
      </c>
    </row>
    <row r="74" spans="1:19" ht="17.399999999999999" customHeight="1" x14ac:dyDescent="0.25">
      <c r="A74" s="36" t="s">
        <v>36</v>
      </c>
      <c r="B74" s="36" t="s">
        <v>64</v>
      </c>
      <c r="C74" s="37" t="s">
        <v>943</v>
      </c>
      <c r="D74" s="3">
        <v>45082.643877314818</v>
      </c>
      <c r="E74" s="37" t="s">
        <v>944</v>
      </c>
      <c r="F74" s="36" t="s">
        <v>154</v>
      </c>
      <c r="G74" s="36" t="s">
        <v>105</v>
      </c>
      <c r="H74" s="5">
        <v>0</v>
      </c>
      <c r="I74" s="36" t="s">
        <v>951</v>
      </c>
      <c r="J74" s="36" t="s">
        <v>62</v>
      </c>
      <c r="K74" s="36" t="s">
        <v>952</v>
      </c>
      <c r="L74" s="36" t="s">
        <v>953</v>
      </c>
      <c r="M74" s="11">
        <v>45100</v>
      </c>
      <c r="N74" s="36" t="s">
        <v>1307</v>
      </c>
      <c r="O74" s="52">
        <f>NETWORKDAYS.INTL(reporte3[[#This Row],[Fecha de
Registro]],reporte3[[#This Row],[Fecha de
Respuesta]],1)+IF(WEEKDAY(reporte3[[#This Row],[Fecha de
Registro]],2)&lt;6,-1,0)</f>
        <v>14</v>
      </c>
      <c r="P74" s="52" t="str">
        <f>_xlfn.IFS(reporte3[[#This Row],[Tiempo de Respuesta (días)]]&lt;16,"SI",reporte3[[#This Row],[Tiempo de Respuesta (días)]]&gt;15,"NO")</f>
        <v>SI</v>
      </c>
      <c r="Q74" s="83" t="s">
        <v>105</v>
      </c>
      <c r="R74" s="96">
        <v>45082.643877314818</v>
      </c>
      <c r="S74" s="52">
        <f>HOUR(reporte3[[#This Row],[
Hora]])</f>
        <v>15</v>
      </c>
    </row>
    <row r="75" spans="1:19" ht="17.399999999999999" customHeight="1" x14ac:dyDescent="0.25">
      <c r="A75" s="36" t="s">
        <v>36</v>
      </c>
      <c r="B75" s="36" t="s">
        <v>306</v>
      </c>
      <c r="C75" s="37" t="s">
        <v>954</v>
      </c>
      <c r="D75" s="3">
        <v>45083.617407407408</v>
      </c>
      <c r="E75" s="37" t="s">
        <v>955</v>
      </c>
      <c r="F75" s="36" t="s">
        <v>45</v>
      </c>
      <c r="G75" s="36" t="s">
        <v>105</v>
      </c>
      <c r="H75" s="5">
        <v>150</v>
      </c>
      <c r="I75" s="36" t="s">
        <v>962</v>
      </c>
      <c r="J75" s="36" t="s">
        <v>62</v>
      </c>
      <c r="K75" s="36" t="s">
        <v>963</v>
      </c>
      <c r="L75" s="36" t="s">
        <v>964</v>
      </c>
      <c r="M75" s="11">
        <v>45100</v>
      </c>
      <c r="N75" s="36" t="s">
        <v>386</v>
      </c>
      <c r="O75" s="52">
        <f>NETWORKDAYS.INTL(reporte3[[#This Row],[Fecha de
Registro]],reporte3[[#This Row],[Fecha de
Respuesta]],1)+IF(WEEKDAY(reporte3[[#This Row],[Fecha de
Registro]],2)&lt;6,-1,0)</f>
        <v>13</v>
      </c>
      <c r="P75" s="52" t="str">
        <f>_xlfn.IFS(reporte3[[#This Row],[Tiempo de Respuesta (días)]]&lt;16,"SI",reporte3[[#This Row],[Tiempo de Respuesta (días)]]&gt;15,"NO")</f>
        <v>SI</v>
      </c>
      <c r="Q75" s="83" t="s">
        <v>105</v>
      </c>
      <c r="R75" s="96">
        <v>45083.617407407408</v>
      </c>
      <c r="S75" s="52">
        <f>HOUR(reporte3[[#This Row],[
Hora]])</f>
        <v>14</v>
      </c>
    </row>
    <row r="76" spans="1:19" ht="17.399999999999999" customHeight="1" x14ac:dyDescent="0.25">
      <c r="A76" s="36" t="s">
        <v>36</v>
      </c>
      <c r="B76" s="36" t="s">
        <v>64</v>
      </c>
      <c r="C76" s="37" t="s">
        <v>965</v>
      </c>
      <c r="D76" s="3">
        <v>45087.552268518521</v>
      </c>
      <c r="E76" s="37" t="s">
        <v>966</v>
      </c>
      <c r="F76" s="36" t="s">
        <v>45</v>
      </c>
      <c r="G76" s="36" t="s">
        <v>70</v>
      </c>
      <c r="H76" s="5">
        <v>130</v>
      </c>
      <c r="I76" s="36" t="s">
        <v>973</v>
      </c>
      <c r="J76" s="36" t="s">
        <v>48</v>
      </c>
      <c r="K76" s="36" t="s">
        <v>974</v>
      </c>
      <c r="L76" s="36" t="s">
        <v>973</v>
      </c>
      <c r="M76" s="11">
        <v>45106.381944444445</v>
      </c>
      <c r="N76" s="36" t="s">
        <v>1308</v>
      </c>
      <c r="O76" s="52">
        <f>NETWORKDAYS.INTL(reporte3[[#This Row],[Fecha de
Registro]],reporte3[[#This Row],[Fecha de
Respuesta]],1)+IF(WEEKDAY(reporte3[[#This Row],[Fecha de
Registro]],2)&lt;6,-1,0)</f>
        <v>14</v>
      </c>
      <c r="P76" s="52" t="str">
        <f>_xlfn.IFS(reporte3[[#This Row],[Tiempo de Respuesta (días)]]&lt;16,"SI",reporte3[[#This Row],[Tiempo de Respuesta (días)]]&gt;15,"NO")</f>
        <v>SI</v>
      </c>
      <c r="Q76" s="83" t="s">
        <v>70</v>
      </c>
      <c r="R76" s="96">
        <v>45087.552268518521</v>
      </c>
      <c r="S76" s="52">
        <f>HOUR(reporte3[[#This Row],[
Hora]])</f>
        <v>13</v>
      </c>
    </row>
    <row r="77" spans="1:19" ht="17.399999999999999" customHeight="1" x14ac:dyDescent="0.25">
      <c r="A77" s="36" t="s">
        <v>36</v>
      </c>
      <c r="B77" s="36" t="s">
        <v>64</v>
      </c>
      <c r="C77" s="37" t="s">
        <v>975</v>
      </c>
      <c r="D77" s="3">
        <v>45090.667118055557</v>
      </c>
      <c r="E77" s="37" t="s">
        <v>976</v>
      </c>
      <c r="F77" s="36" t="s">
        <v>154</v>
      </c>
      <c r="G77" s="36" t="s">
        <v>105</v>
      </c>
      <c r="H77" s="5">
        <v>0</v>
      </c>
      <c r="I77" s="36" t="s">
        <v>984</v>
      </c>
      <c r="J77" s="36" t="s">
        <v>48</v>
      </c>
      <c r="K77" s="36" t="s">
        <v>984</v>
      </c>
      <c r="L77" s="36" t="s">
        <v>984</v>
      </c>
      <c r="M77" s="11">
        <v>45106.1</v>
      </c>
      <c r="N77" s="36" t="s">
        <v>1309</v>
      </c>
      <c r="O77" s="52">
        <f>NETWORKDAYS.INTL(reporte3[[#This Row],[Fecha de
Registro]],reporte3[[#This Row],[Fecha de
Respuesta]],1)+IF(WEEKDAY(reporte3[[#This Row],[Fecha de
Registro]],2)&lt;6,-1,0)</f>
        <v>12</v>
      </c>
      <c r="P77" s="52" t="str">
        <f>_xlfn.IFS(reporte3[[#This Row],[Tiempo de Respuesta (días)]]&lt;16,"SI",reporte3[[#This Row],[Tiempo de Respuesta (días)]]&gt;15,"NO")</f>
        <v>SI</v>
      </c>
      <c r="Q77" s="83" t="s">
        <v>105</v>
      </c>
      <c r="R77" s="96">
        <v>45090.667118055557</v>
      </c>
      <c r="S77" s="52">
        <f>HOUR(reporte3[[#This Row],[
Hora]])</f>
        <v>16</v>
      </c>
    </row>
    <row r="78" spans="1:19" ht="17.399999999999999" customHeight="1" x14ac:dyDescent="0.25">
      <c r="A78" s="36" t="s">
        <v>36</v>
      </c>
      <c r="B78" s="36" t="s">
        <v>64</v>
      </c>
      <c r="C78" s="37" t="s">
        <v>985</v>
      </c>
      <c r="D78" s="3">
        <v>45091.632037037038</v>
      </c>
      <c r="E78" s="37" t="s">
        <v>986</v>
      </c>
      <c r="F78" s="36" t="s">
        <v>45</v>
      </c>
      <c r="G78" s="36" t="s">
        <v>46</v>
      </c>
      <c r="H78" s="5">
        <v>0</v>
      </c>
      <c r="I78" s="36" t="s">
        <v>993</v>
      </c>
      <c r="J78" s="36" t="s">
        <v>62</v>
      </c>
      <c r="K78" s="36" t="s">
        <v>994</v>
      </c>
      <c r="L78" s="36" t="s">
        <v>995</v>
      </c>
      <c r="M78" s="11">
        <v>45106.385416666664</v>
      </c>
      <c r="N78" s="36" t="s">
        <v>1310</v>
      </c>
      <c r="O78" s="52">
        <f>NETWORKDAYS.INTL(reporte3[[#This Row],[Fecha de
Registro]],reporte3[[#This Row],[Fecha de
Respuesta]],1)+IF(WEEKDAY(reporte3[[#This Row],[Fecha de
Registro]],2)&lt;6,-1,0)</f>
        <v>11</v>
      </c>
      <c r="P78" s="52" t="str">
        <f>_xlfn.IFS(reporte3[[#This Row],[Tiempo de Respuesta (días)]]&lt;16,"SI",reporte3[[#This Row],[Tiempo de Respuesta (días)]]&gt;15,"NO")</f>
        <v>SI</v>
      </c>
      <c r="Q78" s="83" t="s">
        <v>46</v>
      </c>
      <c r="R78" s="96">
        <v>45091.632037037038</v>
      </c>
      <c r="S78" s="52">
        <f>HOUR(reporte3[[#This Row],[
Hora]])</f>
        <v>15</v>
      </c>
    </row>
    <row r="79" spans="1:19" ht="17.399999999999999" customHeight="1" x14ac:dyDescent="0.25">
      <c r="A79" s="36" t="s">
        <v>36</v>
      </c>
      <c r="B79" s="36" t="s">
        <v>64</v>
      </c>
      <c r="C79" s="37" t="s">
        <v>996</v>
      </c>
      <c r="D79" s="3">
        <v>45094.408993055556</v>
      </c>
      <c r="E79" s="37" t="s">
        <v>997</v>
      </c>
      <c r="F79" s="36" t="s">
        <v>45</v>
      </c>
      <c r="G79" s="36" t="s">
        <v>46</v>
      </c>
      <c r="H79" s="5">
        <v>0</v>
      </c>
      <c r="I79" s="36" t="s">
        <v>1004</v>
      </c>
      <c r="J79" s="36" t="s">
        <v>62</v>
      </c>
      <c r="K79" s="36" t="s">
        <v>1005</v>
      </c>
      <c r="L79" s="36" t="s">
        <v>1006</v>
      </c>
      <c r="M79" s="11">
        <v>45106.385416666664</v>
      </c>
      <c r="N79" s="36" t="s">
        <v>448</v>
      </c>
      <c r="O79" s="52">
        <f>NETWORKDAYS.INTL(reporte3[[#This Row],[Fecha de
Registro]],reporte3[[#This Row],[Fecha de
Respuesta]],1)+IF(WEEKDAY(reporte3[[#This Row],[Fecha de
Registro]],2)&lt;6,-1,0)</f>
        <v>9</v>
      </c>
      <c r="P79" s="52" t="str">
        <f>_xlfn.IFS(reporte3[[#This Row],[Tiempo de Respuesta (días)]]&lt;16,"SI",reporte3[[#This Row],[Tiempo de Respuesta (días)]]&gt;15,"NO")</f>
        <v>SI</v>
      </c>
      <c r="Q79" s="83" t="s">
        <v>46</v>
      </c>
      <c r="R79" s="96">
        <v>45094.408993055556</v>
      </c>
      <c r="S79" s="52">
        <f>HOUR(reporte3[[#This Row],[
Hora]])</f>
        <v>9</v>
      </c>
    </row>
    <row r="80" spans="1:19" ht="17.399999999999999" customHeight="1" x14ac:dyDescent="0.25">
      <c r="A80" s="36" t="s">
        <v>36</v>
      </c>
      <c r="B80" s="36" t="s">
        <v>64</v>
      </c>
      <c r="C80" s="37" t="s">
        <v>1007</v>
      </c>
      <c r="D80" s="3">
        <v>45094.500520833331</v>
      </c>
      <c r="E80" s="37" t="s">
        <v>1008</v>
      </c>
      <c r="F80" s="36" t="s">
        <v>45</v>
      </c>
      <c r="G80" s="36" t="s">
        <v>46</v>
      </c>
      <c r="H80" s="5">
        <v>0</v>
      </c>
      <c r="I80" s="36" t="s">
        <v>1014</v>
      </c>
      <c r="J80" s="36" t="s">
        <v>48</v>
      </c>
      <c r="K80" s="36" t="s">
        <v>1014</v>
      </c>
      <c r="L80" s="36" t="s">
        <v>1015</v>
      </c>
      <c r="M80" s="11">
        <v>45106.385416666664</v>
      </c>
      <c r="N80" s="36" t="s">
        <v>1311</v>
      </c>
      <c r="O80" s="52">
        <f>NETWORKDAYS.INTL(reporte3[[#This Row],[Fecha de
Registro]],reporte3[[#This Row],[Fecha de
Respuesta]],1)+IF(WEEKDAY(reporte3[[#This Row],[Fecha de
Registro]],2)&lt;6,-1,0)</f>
        <v>9</v>
      </c>
      <c r="P80" s="52" t="str">
        <f>_xlfn.IFS(reporte3[[#This Row],[Tiempo de Respuesta (días)]]&lt;16,"SI",reporte3[[#This Row],[Tiempo de Respuesta (días)]]&gt;15,"NO")</f>
        <v>SI</v>
      </c>
      <c r="Q80" s="83" t="s">
        <v>46</v>
      </c>
      <c r="R80" s="96">
        <v>45094.500520833331</v>
      </c>
      <c r="S80" s="52">
        <f>HOUR(reporte3[[#This Row],[
Hora]])</f>
        <v>12</v>
      </c>
    </row>
    <row r="81" spans="1:19" ht="17.399999999999999" customHeight="1" x14ac:dyDescent="0.25">
      <c r="A81" s="36" t="s">
        <v>36</v>
      </c>
      <c r="B81" s="36" t="s">
        <v>64</v>
      </c>
      <c r="C81" s="37" t="s">
        <v>1016</v>
      </c>
      <c r="D81" s="3">
        <v>45094.684618055559</v>
      </c>
      <c r="E81" s="37" t="s">
        <v>1017</v>
      </c>
      <c r="F81" s="36" t="s">
        <v>154</v>
      </c>
      <c r="G81" s="36" t="s">
        <v>105</v>
      </c>
      <c r="H81" s="5">
        <v>0</v>
      </c>
      <c r="I81" s="36" t="s">
        <v>1024</v>
      </c>
      <c r="J81" s="36" t="s">
        <v>62</v>
      </c>
      <c r="K81" s="36" t="s">
        <v>1025</v>
      </c>
      <c r="L81" s="36" t="s">
        <v>1026</v>
      </c>
      <c r="M81" s="11">
        <v>45106.385416666664</v>
      </c>
      <c r="N81" s="36" t="s">
        <v>803</v>
      </c>
      <c r="O81" s="52">
        <f>NETWORKDAYS.INTL(reporte3[[#This Row],[Fecha de
Registro]],reporte3[[#This Row],[Fecha de
Respuesta]],1)+IF(WEEKDAY(reporte3[[#This Row],[Fecha de
Registro]],2)&lt;6,-1,0)</f>
        <v>9</v>
      </c>
      <c r="P81" s="52" t="str">
        <f>_xlfn.IFS(reporte3[[#This Row],[Tiempo de Respuesta (días)]]&lt;16,"SI",reporte3[[#This Row],[Tiempo de Respuesta (días)]]&gt;15,"NO")</f>
        <v>SI</v>
      </c>
      <c r="Q81" s="83" t="s">
        <v>105</v>
      </c>
      <c r="R81" s="96">
        <v>45094.684618055559</v>
      </c>
      <c r="S81" s="52">
        <f>HOUR(reporte3[[#This Row],[
Hora]])</f>
        <v>16</v>
      </c>
    </row>
    <row r="82" spans="1:19" ht="17.399999999999999" customHeight="1" x14ac:dyDescent="0.25">
      <c r="A82" s="38" t="s">
        <v>36</v>
      </c>
      <c r="B82" s="38" t="s">
        <v>159</v>
      </c>
      <c r="C82" s="39" t="s">
        <v>1027</v>
      </c>
      <c r="D82" s="25">
        <v>45095.586574074077</v>
      </c>
      <c r="E82" s="39" t="s">
        <v>1028</v>
      </c>
      <c r="F82" s="38" t="s">
        <v>45</v>
      </c>
      <c r="G82" s="38" t="s">
        <v>46</v>
      </c>
      <c r="H82" s="26">
        <v>0</v>
      </c>
      <c r="I82" s="38" t="s">
        <v>1035</v>
      </c>
      <c r="J82" s="38" t="s">
        <v>62</v>
      </c>
      <c r="K82" s="38" t="s">
        <v>1036</v>
      </c>
      <c r="L82" s="38" t="s">
        <v>1037</v>
      </c>
      <c r="M82" s="27">
        <v>45106.385416666664</v>
      </c>
      <c r="N82" s="38" t="s">
        <v>1312</v>
      </c>
      <c r="O82" s="52">
        <f>NETWORKDAYS.INTL(reporte3[[#This Row],[Fecha de
Registro]],reporte3[[#This Row],[Fecha de
Respuesta]],1)+IF(WEEKDAY(reporte3[[#This Row],[Fecha de
Registro]],2)&lt;6,-1,0)</f>
        <v>9</v>
      </c>
      <c r="P82" s="52" t="str">
        <f>_xlfn.IFS(reporte3[[#This Row],[Tiempo de Respuesta (días)]]&lt;16,"SI",reporte3[[#This Row],[Tiempo de Respuesta (días)]]&gt;15,"NO")</f>
        <v>SI</v>
      </c>
      <c r="Q82" s="83" t="s">
        <v>46</v>
      </c>
      <c r="R82" s="96">
        <v>45095.586574074077</v>
      </c>
      <c r="S82" s="52">
        <f>HOUR(reporte3[[#This Row],[
Hora]])</f>
        <v>14</v>
      </c>
    </row>
    <row r="83" spans="1:19" ht="17.399999999999999" customHeight="1" x14ac:dyDescent="0.25">
      <c r="A83" s="36" t="s">
        <v>36</v>
      </c>
      <c r="B83" s="36" t="s">
        <v>64</v>
      </c>
      <c r="C83" s="37" t="s">
        <v>1039</v>
      </c>
      <c r="D83" s="3">
        <v>45096.622870370367</v>
      </c>
      <c r="E83" s="37" t="s">
        <v>1040</v>
      </c>
      <c r="F83" s="36" t="s">
        <v>45</v>
      </c>
      <c r="G83" s="36" t="s">
        <v>46</v>
      </c>
      <c r="H83" s="5">
        <v>5</v>
      </c>
      <c r="I83" s="36" t="s">
        <v>1048</v>
      </c>
      <c r="J83" s="36" t="s">
        <v>48</v>
      </c>
      <c r="K83" s="36" t="s">
        <v>1048</v>
      </c>
      <c r="L83" s="36" t="s">
        <v>1049</v>
      </c>
      <c r="M83" s="11">
        <v>45108.454861111109</v>
      </c>
      <c r="N83" s="36" t="s">
        <v>1313</v>
      </c>
      <c r="O83" s="67">
        <f>NETWORKDAYS.INTL(reporte3[[#This Row],[Fecha de
Registro]],reporte3[[#This Row],[Fecha de
Respuesta]],1)+IF(WEEKDAY(reporte3[[#This Row],[Fecha de
Registro]],2)&lt;6,-1,0)</f>
        <v>9</v>
      </c>
      <c r="P83" s="52" t="str">
        <f>_xlfn.IFS(reporte3[[#This Row],[Tiempo de Respuesta (días)]]&lt;16,"SI",reporte3[[#This Row],[Tiempo de Respuesta (días)]]&gt;15,"NO")</f>
        <v>SI</v>
      </c>
      <c r="Q83" s="67" t="s">
        <v>46</v>
      </c>
      <c r="R83" s="96">
        <v>45096.622870370367</v>
      </c>
      <c r="S83" s="67">
        <f>HOUR(reporte3[[#This Row],[
Hora]])</f>
        <v>14</v>
      </c>
    </row>
    <row r="84" spans="1:19" ht="17.399999999999999" customHeight="1" x14ac:dyDescent="0.25">
      <c r="A84" s="36" t="s">
        <v>36</v>
      </c>
      <c r="B84" s="36" t="s">
        <v>64</v>
      </c>
      <c r="C84" s="37" t="s">
        <v>1050</v>
      </c>
      <c r="D84" s="3">
        <v>45097.678472222222</v>
      </c>
      <c r="E84" s="37" t="s">
        <v>1051</v>
      </c>
      <c r="F84" s="36" t="s">
        <v>45</v>
      </c>
      <c r="G84" s="36" t="s">
        <v>46</v>
      </c>
      <c r="H84" s="5">
        <v>0</v>
      </c>
      <c r="I84" s="36" t="s">
        <v>1058</v>
      </c>
      <c r="J84" s="36" t="s">
        <v>62</v>
      </c>
      <c r="K84" s="36" t="s">
        <v>1059</v>
      </c>
      <c r="L84" s="36" t="s">
        <v>1060</v>
      </c>
      <c r="M84" s="11">
        <v>45108.479861111111</v>
      </c>
      <c r="N84" s="36" t="s">
        <v>1314</v>
      </c>
      <c r="O84" s="67">
        <f>NETWORKDAYS.INTL(reporte3[[#This Row],[Fecha de
Registro]],reporte3[[#This Row],[Fecha de
Respuesta]],1)+IF(WEEKDAY(reporte3[[#This Row],[Fecha de
Registro]],2)&lt;6,-1,0)</f>
        <v>8</v>
      </c>
      <c r="P84" s="52" t="str">
        <f>_xlfn.IFS(reporte3[[#This Row],[Tiempo de Respuesta (días)]]&lt;16,"SI",reporte3[[#This Row],[Tiempo de Respuesta (días)]]&gt;15,"NO")</f>
        <v>SI</v>
      </c>
      <c r="Q84" s="67" t="s">
        <v>46</v>
      </c>
      <c r="R84" s="96">
        <v>45097.678472222222</v>
      </c>
      <c r="S84" s="67">
        <f>HOUR(reporte3[[#This Row],[
Hora]])</f>
        <v>16</v>
      </c>
    </row>
    <row r="85" spans="1:19" ht="17.399999999999999" customHeight="1" x14ac:dyDescent="0.25">
      <c r="A85" s="36" t="s">
        <v>36</v>
      </c>
      <c r="B85" s="36" t="s">
        <v>159</v>
      </c>
      <c r="C85" s="37" t="s">
        <v>1061</v>
      </c>
      <c r="D85" s="3">
        <v>45099.495150462964</v>
      </c>
      <c r="E85" s="37" t="s">
        <v>1062</v>
      </c>
      <c r="F85" s="36" t="s">
        <v>45</v>
      </c>
      <c r="G85" s="36" t="s">
        <v>105</v>
      </c>
      <c r="H85" s="5">
        <v>0</v>
      </c>
      <c r="I85" s="36" t="s">
        <v>1069</v>
      </c>
      <c r="J85" s="36" t="s">
        <v>48</v>
      </c>
      <c r="K85" s="36" t="s">
        <v>1070</v>
      </c>
      <c r="L85" s="36" t="s">
        <v>1071</v>
      </c>
      <c r="M85" s="11">
        <v>45108.487500000003</v>
      </c>
      <c r="N85" s="36" t="s">
        <v>1315</v>
      </c>
      <c r="O85" s="67">
        <f>NETWORKDAYS.INTL(reporte3[[#This Row],[Fecha de
Registro]],reporte3[[#This Row],[Fecha de
Respuesta]],1)+IF(WEEKDAY(reporte3[[#This Row],[Fecha de
Registro]],2)&lt;6,-1,0)</f>
        <v>6</v>
      </c>
      <c r="P85" s="52" t="str">
        <f>_xlfn.IFS(reporte3[[#This Row],[Tiempo de Respuesta (días)]]&lt;16,"SI",reporte3[[#This Row],[Tiempo de Respuesta (días)]]&gt;15,"NO")</f>
        <v>SI</v>
      </c>
      <c r="Q85" s="67" t="s">
        <v>105</v>
      </c>
      <c r="R85" s="96">
        <v>45099.495150462964</v>
      </c>
      <c r="S85" s="67">
        <f>HOUR(reporte3[[#This Row],[
Hora]])</f>
        <v>11</v>
      </c>
    </row>
    <row r="86" spans="1:19" ht="17.399999999999999" customHeight="1" x14ac:dyDescent="0.25">
      <c r="A86" s="36" t="s">
        <v>36</v>
      </c>
      <c r="B86" s="36" t="s">
        <v>64</v>
      </c>
      <c r="C86" s="37" t="s">
        <v>1072</v>
      </c>
      <c r="D86" s="3">
        <v>45102.509756944448</v>
      </c>
      <c r="E86" s="37" t="s">
        <v>1073</v>
      </c>
      <c r="F86" s="36" t="s">
        <v>45</v>
      </c>
      <c r="G86" s="36" t="s">
        <v>105</v>
      </c>
      <c r="H86" s="5">
        <v>0</v>
      </c>
      <c r="I86" s="36" t="s">
        <v>1080</v>
      </c>
      <c r="J86" s="36" t="s">
        <v>62</v>
      </c>
      <c r="K86" s="36" t="s">
        <v>1081</v>
      </c>
      <c r="L86" s="36" t="s">
        <v>1082</v>
      </c>
      <c r="M86" s="11">
        <v>45117.498611111114</v>
      </c>
      <c r="N86" s="36" t="s">
        <v>1316</v>
      </c>
      <c r="O86" s="67">
        <f>NETWORKDAYS.INTL(reporte3[[#This Row],[Fecha de
Registro]],reporte3[[#This Row],[Fecha de
Respuesta]],1)+IF(WEEKDAY(reporte3[[#This Row],[Fecha de
Registro]],2)&lt;6,-1,0)</f>
        <v>11</v>
      </c>
      <c r="P86" s="52" t="str">
        <f>_xlfn.IFS(reporte3[[#This Row],[Tiempo de Respuesta (días)]]&lt;16,"SI",reporte3[[#This Row],[Tiempo de Respuesta (días)]]&gt;15,"NO")</f>
        <v>SI</v>
      </c>
      <c r="Q86" s="67" t="s">
        <v>105</v>
      </c>
      <c r="R86" s="96">
        <v>45102.509756944448</v>
      </c>
      <c r="S86" s="67">
        <f>HOUR(reporte3[[#This Row],[
Hora]])</f>
        <v>12</v>
      </c>
    </row>
    <row r="87" spans="1:19" ht="17.399999999999999" customHeight="1" x14ac:dyDescent="0.25">
      <c r="A87" s="36" t="s">
        <v>36</v>
      </c>
      <c r="B87" s="36" t="s">
        <v>64</v>
      </c>
      <c r="C87" s="37" t="s">
        <v>1083</v>
      </c>
      <c r="D87" s="3">
        <v>45105.388668981483</v>
      </c>
      <c r="E87" s="37" t="s">
        <v>1084</v>
      </c>
      <c r="F87" s="36" t="s">
        <v>45</v>
      </c>
      <c r="G87" s="36" t="s">
        <v>105</v>
      </c>
      <c r="H87" s="5">
        <v>0</v>
      </c>
      <c r="I87" s="36" t="s">
        <v>1091</v>
      </c>
      <c r="J87" s="36" t="s">
        <v>62</v>
      </c>
      <c r="K87" s="36" t="s">
        <v>1091</v>
      </c>
      <c r="L87" s="36" t="s">
        <v>1092</v>
      </c>
      <c r="M87" s="11">
        <v>45117.501388888886</v>
      </c>
      <c r="N87" s="36" t="s">
        <v>386</v>
      </c>
      <c r="O87" s="67">
        <f>NETWORKDAYS.INTL(reporte3[[#This Row],[Fecha de
Registro]],reporte3[[#This Row],[Fecha de
Respuesta]],1)+IF(WEEKDAY(reporte3[[#This Row],[Fecha de
Registro]],2)&lt;6,-1,0)</f>
        <v>8</v>
      </c>
      <c r="P87" s="52" t="str">
        <f>_xlfn.IFS(reporte3[[#This Row],[Tiempo de Respuesta (días)]]&lt;16,"SI",reporte3[[#This Row],[Tiempo de Respuesta (días)]]&gt;15,"NO")</f>
        <v>SI</v>
      </c>
      <c r="Q87" s="67" t="s">
        <v>105</v>
      </c>
      <c r="R87" s="96">
        <v>45105.388668981483</v>
      </c>
      <c r="S87" s="67">
        <f>HOUR(reporte3[[#This Row],[
Hora]])</f>
        <v>9</v>
      </c>
    </row>
    <row r="88" spans="1:19" ht="17.399999999999999" customHeight="1" x14ac:dyDescent="0.25">
      <c r="A88" s="36" t="s">
        <v>36</v>
      </c>
      <c r="B88" s="36" t="s">
        <v>109</v>
      </c>
      <c r="C88" s="37" t="s">
        <v>1093</v>
      </c>
      <c r="D88" s="3">
        <v>45105.949675925927</v>
      </c>
      <c r="E88" s="37" t="s">
        <v>1094</v>
      </c>
      <c r="F88" s="36" t="s">
        <v>45</v>
      </c>
      <c r="G88" s="36" t="s">
        <v>70</v>
      </c>
      <c r="H88" s="5">
        <v>2500</v>
      </c>
      <c r="I88" s="36" t="s">
        <v>1101</v>
      </c>
      <c r="J88" s="36" t="s">
        <v>62</v>
      </c>
      <c r="K88" s="36" t="s">
        <v>1102</v>
      </c>
      <c r="L88" s="36" t="s">
        <v>1103</v>
      </c>
      <c r="M88" s="11">
        <v>45114.413888888892</v>
      </c>
      <c r="N88" s="36" t="s">
        <v>1317</v>
      </c>
      <c r="O88" s="67">
        <f>NETWORKDAYS.INTL(reporte3[[#This Row],[Fecha de
Registro]],reporte3[[#This Row],[Fecha de
Respuesta]],1)+IF(WEEKDAY(reporte3[[#This Row],[Fecha de
Registro]],2)&lt;6,-1,0)</f>
        <v>7</v>
      </c>
      <c r="P88" s="52" t="str">
        <f>_xlfn.IFS(reporte3[[#This Row],[Tiempo de Respuesta (días)]]&lt;16,"SI",reporte3[[#This Row],[Tiempo de Respuesta (días)]]&gt;15,"NO")</f>
        <v>SI</v>
      </c>
      <c r="Q88" s="67" t="s">
        <v>70</v>
      </c>
      <c r="R88" s="96">
        <v>45105.949675925927</v>
      </c>
      <c r="S88" s="67">
        <f>HOUR(reporte3[[#This Row],[
Hora]])</f>
        <v>22</v>
      </c>
    </row>
    <row r="89" spans="1:19" ht="17.399999999999999" customHeight="1" x14ac:dyDescent="0.25">
      <c r="A89" s="36" t="s">
        <v>36</v>
      </c>
      <c r="B89" s="36" t="s">
        <v>64</v>
      </c>
      <c r="C89" s="37" t="s">
        <v>1104</v>
      </c>
      <c r="D89" s="3">
        <v>45106.544120370374</v>
      </c>
      <c r="E89" s="37" t="s">
        <v>1105</v>
      </c>
      <c r="F89" s="36" t="s">
        <v>45</v>
      </c>
      <c r="G89" s="36" t="s">
        <v>46</v>
      </c>
      <c r="H89" s="5">
        <v>0</v>
      </c>
      <c r="I89" s="36" t="s">
        <v>1111</v>
      </c>
      <c r="J89" s="36" t="s">
        <v>48</v>
      </c>
      <c r="K89" s="36" t="s">
        <v>1112</v>
      </c>
      <c r="L89" s="36" t="s">
        <v>1113</v>
      </c>
      <c r="M89" s="11">
        <v>45117.609722222223</v>
      </c>
      <c r="N89" s="36" t="s">
        <v>386</v>
      </c>
      <c r="O89" s="67">
        <f>NETWORKDAYS.INTL(reporte3[[#This Row],[Fecha de
Registro]],reporte3[[#This Row],[Fecha de
Respuesta]],1)+IF(WEEKDAY(reporte3[[#This Row],[Fecha de
Registro]],2)&lt;6,-1,0)</f>
        <v>7</v>
      </c>
      <c r="P89" s="52" t="str">
        <f>_xlfn.IFS(reporte3[[#This Row],[Tiempo de Respuesta (días)]]&lt;16,"SI",reporte3[[#This Row],[Tiempo de Respuesta (días)]]&gt;15,"NO")</f>
        <v>SI</v>
      </c>
      <c r="Q89" s="67" t="s">
        <v>46</v>
      </c>
      <c r="R89" s="96">
        <v>45106.544120370374</v>
      </c>
      <c r="S89" s="67">
        <f>HOUR(reporte3[[#This Row],[
Hora]])</f>
        <v>13</v>
      </c>
    </row>
    <row r="90" spans="1:19" ht="17.399999999999999" customHeight="1" x14ac:dyDescent="0.25">
      <c r="A90" s="36" t="s">
        <v>36</v>
      </c>
      <c r="B90" s="36" t="s">
        <v>64</v>
      </c>
      <c r="C90" s="37" t="s">
        <v>1114</v>
      </c>
      <c r="D90" s="3">
        <v>45108.644548611112</v>
      </c>
      <c r="E90" s="37" t="s">
        <v>1115</v>
      </c>
      <c r="F90" s="36" t="s">
        <v>154</v>
      </c>
      <c r="G90" s="36" t="s">
        <v>105</v>
      </c>
      <c r="H90" s="5">
        <v>0</v>
      </c>
      <c r="I90" s="36" t="s">
        <v>1121</v>
      </c>
      <c r="J90" s="36" t="s">
        <v>62</v>
      </c>
      <c r="K90" s="36" t="s">
        <v>1122</v>
      </c>
      <c r="L90" s="36" t="s">
        <v>1123</v>
      </c>
      <c r="M90" s="11">
        <v>45125.705555555556</v>
      </c>
      <c r="N90" s="36" t="s">
        <v>386</v>
      </c>
      <c r="O90" s="67">
        <f>NETWORKDAYS.INTL(reporte3[[#This Row],[Fecha de
Registro]],reporte3[[#This Row],[Fecha de
Respuesta]],1)+IF(WEEKDAY(reporte3[[#This Row],[Fecha de
Registro]],2)&lt;6,-1,0)</f>
        <v>12</v>
      </c>
      <c r="P90" s="52" t="str">
        <f>_xlfn.IFS(reporte3[[#This Row],[Tiempo de Respuesta (días)]]&lt;16,"SI",reporte3[[#This Row],[Tiempo de Respuesta (días)]]&gt;15,"NO")</f>
        <v>SI</v>
      </c>
      <c r="Q90" s="67" t="s">
        <v>105</v>
      </c>
      <c r="R90" s="96">
        <v>45108.644548611112</v>
      </c>
      <c r="S90" s="67">
        <f>HOUR(reporte3[[#This Row],[
Hora]])</f>
        <v>15</v>
      </c>
    </row>
    <row r="91" spans="1:19" ht="17.399999999999999" customHeight="1" x14ac:dyDescent="0.25">
      <c r="A91" s="38" t="s">
        <v>36</v>
      </c>
      <c r="B91" s="38" t="s">
        <v>64</v>
      </c>
      <c r="C91" s="39" t="s">
        <v>1124</v>
      </c>
      <c r="D91" s="25">
        <v>45109.649421296293</v>
      </c>
      <c r="E91" s="39" t="s">
        <v>1125</v>
      </c>
      <c r="F91" s="38" t="s">
        <v>45</v>
      </c>
      <c r="G91" s="38" t="s">
        <v>46</v>
      </c>
      <c r="H91" s="26">
        <v>580</v>
      </c>
      <c r="I91" s="38" t="s">
        <v>1131</v>
      </c>
      <c r="J91" s="38" t="s">
        <v>62</v>
      </c>
      <c r="K91" s="38" t="s">
        <v>1132</v>
      </c>
      <c r="L91" s="38" t="s">
        <v>1133</v>
      </c>
      <c r="M91" s="27">
        <v>45117.501388888886</v>
      </c>
      <c r="N91" s="38" t="s">
        <v>386</v>
      </c>
      <c r="O91" s="67">
        <f>NETWORKDAYS.INTL(reporte3[[#This Row],[Fecha de
Registro]],reporte3[[#This Row],[Fecha de
Respuesta]],1)+IF(WEEKDAY(reporte3[[#This Row],[Fecha de
Registro]],2)&lt;6,-1,0)</f>
        <v>6</v>
      </c>
      <c r="P91" s="52" t="str">
        <f>_xlfn.IFS(reporte3[[#This Row],[Tiempo de Respuesta (días)]]&lt;16,"SI",reporte3[[#This Row],[Tiempo de Respuesta (días)]]&gt;15,"NO")</f>
        <v>SI</v>
      </c>
      <c r="Q91" s="67" t="s">
        <v>46</v>
      </c>
      <c r="R91" s="96">
        <v>45109.649421296293</v>
      </c>
      <c r="S91" s="67">
        <f>HOUR(reporte3[[#This Row],[
Hora]])</f>
        <v>15</v>
      </c>
    </row>
    <row r="92" spans="1:19" ht="17.399999999999999" customHeight="1" x14ac:dyDescent="0.25">
      <c r="A92" s="36" t="s">
        <v>36</v>
      </c>
      <c r="B92" s="36" t="s">
        <v>64</v>
      </c>
      <c r="C92" s="37" t="s">
        <v>1134</v>
      </c>
      <c r="D92" s="3">
        <v>45115.526956018519</v>
      </c>
      <c r="E92" s="37" t="s">
        <v>1135</v>
      </c>
      <c r="F92" s="36" t="s">
        <v>154</v>
      </c>
      <c r="G92" s="36" t="s">
        <v>105</v>
      </c>
      <c r="H92" s="5">
        <v>0</v>
      </c>
      <c r="I92" s="36" t="s">
        <v>1143</v>
      </c>
      <c r="J92" s="36" t="s">
        <v>62</v>
      </c>
      <c r="K92" s="36" t="s">
        <v>1144</v>
      </c>
      <c r="L92" s="36" t="s">
        <v>1144</v>
      </c>
      <c r="M92" s="11">
        <v>45124.506944444445</v>
      </c>
      <c r="N92" s="40" t="s">
        <v>1318</v>
      </c>
      <c r="O92" s="67">
        <f>NETWORKDAYS.INTL(reporte3[[#This Row],[Fecha de
Registro]],reporte3[[#This Row],[Fecha de
Respuesta]],1)+IF(WEEKDAY(reporte3[[#This Row],[Fecha de
Registro]],2)&lt;6,-1,0)</f>
        <v>6</v>
      </c>
      <c r="P92" s="52" t="str">
        <f>_xlfn.IFS(reporte3[[#This Row],[Tiempo de Respuesta (días)]]&lt;16,"SI",reporte3[[#This Row],[Tiempo de Respuesta (días)]]&gt;15,"NO")</f>
        <v>SI</v>
      </c>
      <c r="Q92" s="67" t="s">
        <v>105</v>
      </c>
      <c r="R92" s="96">
        <v>45115.526956018519</v>
      </c>
      <c r="S92" s="67">
        <f>HOUR(reporte3[[#This Row],[
Hora]])</f>
        <v>12</v>
      </c>
    </row>
    <row r="93" spans="1:19" ht="17.399999999999999" customHeight="1" x14ac:dyDescent="0.25">
      <c r="A93" s="36" t="s">
        <v>36</v>
      </c>
      <c r="B93" s="36" t="s">
        <v>64</v>
      </c>
      <c r="C93" s="37" t="s">
        <v>1145</v>
      </c>
      <c r="D93" s="3">
        <v>45115.551655092589</v>
      </c>
      <c r="E93" s="37" t="s">
        <v>1146</v>
      </c>
      <c r="F93" s="36" t="s">
        <v>45</v>
      </c>
      <c r="G93" s="36" t="s">
        <v>46</v>
      </c>
      <c r="H93" s="5">
        <v>0</v>
      </c>
      <c r="I93" s="36" t="s">
        <v>1153</v>
      </c>
      <c r="J93" s="36" t="s">
        <v>48</v>
      </c>
      <c r="K93" s="36" t="s">
        <v>1154</v>
      </c>
      <c r="L93" s="36" t="s">
        <v>1155</v>
      </c>
      <c r="M93" s="11">
        <v>45125.549305555556</v>
      </c>
      <c r="N93" s="40" t="s">
        <v>386</v>
      </c>
      <c r="O93" s="67">
        <f>NETWORKDAYS.INTL(reporte3[[#This Row],[Fecha de
Registro]],reporte3[[#This Row],[Fecha de
Respuesta]],1)+IF(WEEKDAY(reporte3[[#This Row],[Fecha de
Registro]],2)&lt;6,-1,0)</f>
        <v>7</v>
      </c>
      <c r="P93" s="52" t="str">
        <f>_xlfn.IFS(reporte3[[#This Row],[Tiempo de Respuesta (días)]]&lt;16,"SI",reporte3[[#This Row],[Tiempo de Respuesta (días)]]&gt;15,"NO")</f>
        <v>SI</v>
      </c>
      <c r="Q93" s="67" t="s">
        <v>46</v>
      </c>
      <c r="R93" s="96">
        <v>45115.551655092589</v>
      </c>
      <c r="S93" s="67">
        <f>HOUR(reporte3[[#This Row],[
Hora]])</f>
        <v>13</v>
      </c>
    </row>
    <row r="94" spans="1:19" ht="17.399999999999999" customHeight="1" x14ac:dyDescent="0.25">
      <c r="A94" s="36" t="s">
        <v>36</v>
      </c>
      <c r="B94" s="36" t="s">
        <v>64</v>
      </c>
      <c r="C94" s="37" t="s">
        <v>1156</v>
      </c>
      <c r="D94" s="3">
        <v>45121.418900462966</v>
      </c>
      <c r="E94" s="37" t="s">
        <v>1157</v>
      </c>
      <c r="F94" s="36" t="s">
        <v>45</v>
      </c>
      <c r="G94" s="36" t="s">
        <v>46</v>
      </c>
      <c r="H94" s="5">
        <v>0</v>
      </c>
      <c r="I94" s="36" t="s">
        <v>1165</v>
      </c>
      <c r="J94" s="36" t="s">
        <v>48</v>
      </c>
      <c r="K94" s="36" t="s">
        <v>1165</v>
      </c>
      <c r="L94" s="36" t="s">
        <v>1166</v>
      </c>
      <c r="M94" s="11">
        <v>45132.56527777778</v>
      </c>
      <c r="N94" s="40" t="s">
        <v>386</v>
      </c>
      <c r="O94" s="67">
        <f>NETWORKDAYS.INTL(reporte3[[#This Row],[Fecha de
Registro]],reporte3[[#This Row],[Fecha de
Respuesta]],1)+IF(WEEKDAY(reporte3[[#This Row],[Fecha de
Registro]],2)&lt;6,-1,0)</f>
        <v>7</v>
      </c>
      <c r="P94" s="52" t="str">
        <f>_xlfn.IFS(reporte3[[#This Row],[Tiempo de Respuesta (días)]]&lt;16,"SI",reporte3[[#This Row],[Tiempo de Respuesta (días)]]&gt;15,"NO")</f>
        <v>SI</v>
      </c>
      <c r="Q94" s="67" t="s">
        <v>46</v>
      </c>
      <c r="R94" s="96">
        <v>45121.418900462966</v>
      </c>
      <c r="S94" s="67">
        <f>HOUR(reporte3[[#This Row],[
Hora]])</f>
        <v>10</v>
      </c>
    </row>
    <row r="95" spans="1:19" ht="17.399999999999999" customHeight="1" x14ac:dyDescent="0.25">
      <c r="A95" s="36" t="s">
        <v>36</v>
      </c>
      <c r="B95" s="36" t="s">
        <v>64</v>
      </c>
      <c r="C95" s="37" t="s">
        <v>1167</v>
      </c>
      <c r="D95" s="3">
        <v>45121.730983796297</v>
      </c>
      <c r="E95" s="37" t="s">
        <v>1168</v>
      </c>
      <c r="F95" s="36" t="s">
        <v>45</v>
      </c>
      <c r="G95" s="36" t="s">
        <v>46</v>
      </c>
      <c r="H95" s="5">
        <v>100</v>
      </c>
      <c r="I95" s="36" t="s">
        <v>1175</v>
      </c>
      <c r="J95" s="36" t="s">
        <v>48</v>
      </c>
      <c r="K95" s="36" t="s">
        <v>1175</v>
      </c>
      <c r="L95" s="36" t="s">
        <v>1176</v>
      </c>
      <c r="M95" s="11">
        <v>45132.570138888892</v>
      </c>
      <c r="N95" s="40" t="s">
        <v>386</v>
      </c>
      <c r="O95" s="67">
        <f>NETWORKDAYS.INTL(reporte3[[#This Row],[Fecha de
Registro]],reporte3[[#This Row],[Fecha de
Respuesta]],1)+IF(WEEKDAY(reporte3[[#This Row],[Fecha de
Registro]],2)&lt;6,-1,0)</f>
        <v>7</v>
      </c>
      <c r="P95" s="52" t="str">
        <f>_xlfn.IFS(reporte3[[#This Row],[Tiempo de Respuesta (días)]]&lt;16,"SI",reporte3[[#This Row],[Tiempo de Respuesta (días)]]&gt;15,"NO")</f>
        <v>SI</v>
      </c>
      <c r="Q95" s="67" t="s">
        <v>46</v>
      </c>
      <c r="R95" s="96">
        <v>45121.730983796297</v>
      </c>
      <c r="S95" s="67">
        <f>HOUR(reporte3[[#This Row],[
Hora]])</f>
        <v>17</v>
      </c>
    </row>
    <row r="96" spans="1:19" ht="17.399999999999999" customHeight="1" x14ac:dyDescent="0.25">
      <c r="A96" s="36" t="s">
        <v>36</v>
      </c>
      <c r="B96" s="36" t="s">
        <v>64</v>
      </c>
      <c r="C96" s="37" t="s">
        <v>1177</v>
      </c>
      <c r="D96" s="3">
        <v>45122.454618055555</v>
      </c>
      <c r="E96" s="37" t="s">
        <v>1178</v>
      </c>
      <c r="F96" s="36" t="s">
        <v>154</v>
      </c>
      <c r="G96" s="36" t="s">
        <v>105</v>
      </c>
      <c r="H96" s="5">
        <v>0</v>
      </c>
      <c r="I96" s="36" t="s">
        <v>1185</v>
      </c>
      <c r="J96" s="36" t="s">
        <v>62</v>
      </c>
      <c r="K96" s="36" t="s">
        <v>1186</v>
      </c>
      <c r="L96" s="36" t="s">
        <v>1187</v>
      </c>
      <c r="M96" s="11">
        <v>45132.577777777777</v>
      </c>
      <c r="N96" s="40" t="s">
        <v>1319</v>
      </c>
      <c r="O96" s="67">
        <f>NETWORKDAYS.INTL(reporte3[[#This Row],[Fecha de
Registro]],reporte3[[#This Row],[Fecha de
Respuesta]],1)+IF(WEEKDAY(reporte3[[#This Row],[Fecha de
Registro]],2)&lt;6,-1,0)</f>
        <v>7</v>
      </c>
      <c r="P96" s="52" t="str">
        <f>_xlfn.IFS(reporte3[[#This Row],[Tiempo de Respuesta (días)]]&lt;16,"SI",reporte3[[#This Row],[Tiempo de Respuesta (días)]]&gt;15,"NO")</f>
        <v>SI</v>
      </c>
      <c r="Q96" s="67" t="s">
        <v>105</v>
      </c>
      <c r="R96" s="96">
        <v>45122.454618055555</v>
      </c>
      <c r="S96" s="67">
        <f>HOUR(reporte3[[#This Row],[
Hora]])</f>
        <v>10</v>
      </c>
    </row>
    <row r="97" spans="1:19" ht="17.399999999999999" customHeight="1" x14ac:dyDescent="0.25">
      <c r="A97" s="36" t="s">
        <v>36</v>
      </c>
      <c r="B97" s="36" t="s">
        <v>64</v>
      </c>
      <c r="C97" s="37" t="s">
        <v>1188</v>
      </c>
      <c r="D97" s="3">
        <v>45122.504756944443</v>
      </c>
      <c r="E97" s="37" t="s">
        <v>1189</v>
      </c>
      <c r="F97" s="36" t="s">
        <v>45</v>
      </c>
      <c r="G97" s="36" t="s">
        <v>46</v>
      </c>
      <c r="H97" s="5">
        <v>0</v>
      </c>
      <c r="I97" s="36" t="s">
        <v>1196</v>
      </c>
      <c r="J97" s="36" t="s">
        <v>62</v>
      </c>
      <c r="K97" s="36" t="s">
        <v>1197</v>
      </c>
      <c r="L97" s="36" t="s">
        <v>1198</v>
      </c>
      <c r="M97" s="11">
        <v>45139.394444444442</v>
      </c>
      <c r="N97" s="40" t="s">
        <v>1320</v>
      </c>
      <c r="O97" s="67">
        <f>NETWORKDAYS.INTL(reporte3[[#This Row],[Fecha de
Registro]],reporte3[[#This Row],[Fecha de
Respuesta]],1)+IF(WEEKDAY(reporte3[[#This Row],[Fecha de
Registro]],2)&lt;6,-1,0)</f>
        <v>12</v>
      </c>
      <c r="P97" s="52" t="str">
        <f>_xlfn.IFS(reporte3[[#This Row],[Tiempo de Respuesta (días)]]&lt;16,"SI",reporte3[[#This Row],[Tiempo de Respuesta (días)]]&gt;15,"NO")</f>
        <v>SI</v>
      </c>
      <c r="Q97" s="67" t="s">
        <v>46</v>
      </c>
      <c r="R97" s="96">
        <v>45122.504756944443</v>
      </c>
      <c r="S97" s="67">
        <f>HOUR(reporte3[[#This Row],[
Hora]])</f>
        <v>12</v>
      </c>
    </row>
    <row r="98" spans="1:19" ht="17.399999999999999" customHeight="1" x14ac:dyDescent="0.25">
      <c r="A98" s="36" t="s">
        <v>36</v>
      </c>
      <c r="B98" s="36" t="s">
        <v>64</v>
      </c>
      <c r="C98" s="37" t="s">
        <v>1199</v>
      </c>
      <c r="D98" s="3">
        <v>45123.458368055559</v>
      </c>
      <c r="E98" s="37" t="s">
        <v>1200</v>
      </c>
      <c r="F98" s="36" t="s">
        <v>45</v>
      </c>
      <c r="G98" s="36" t="s">
        <v>46</v>
      </c>
      <c r="H98" s="5">
        <v>0</v>
      </c>
      <c r="I98" s="36" t="s">
        <v>1206</v>
      </c>
      <c r="J98" s="36" t="s">
        <v>62</v>
      </c>
      <c r="K98" s="36" t="s">
        <v>1207</v>
      </c>
      <c r="L98" s="36" t="s">
        <v>1208</v>
      </c>
      <c r="M98" s="11">
        <v>45139.40347222222</v>
      </c>
      <c r="N98" s="40" t="s">
        <v>1321</v>
      </c>
      <c r="O98" s="67">
        <f>NETWORKDAYS.INTL(reporte3[[#This Row],[Fecha de
Registro]],reporte3[[#This Row],[Fecha de
Respuesta]],1)+IF(WEEKDAY(reporte3[[#This Row],[Fecha de
Registro]],2)&lt;6,-1,0)</f>
        <v>12</v>
      </c>
      <c r="P98" s="52" t="str">
        <f>_xlfn.IFS(reporte3[[#This Row],[Tiempo de Respuesta (días)]]&lt;16,"SI",reporte3[[#This Row],[Tiempo de Respuesta (días)]]&gt;15,"NO")</f>
        <v>SI</v>
      </c>
      <c r="Q98" s="67" t="s">
        <v>46</v>
      </c>
      <c r="R98" s="96">
        <v>45123.458368055559</v>
      </c>
      <c r="S98" s="67">
        <f>HOUR(reporte3[[#This Row],[
Hora]])</f>
        <v>11</v>
      </c>
    </row>
    <row r="99" spans="1:19" ht="17.399999999999999" customHeight="1" x14ac:dyDescent="0.25">
      <c r="A99" s="36" t="s">
        <v>36</v>
      </c>
      <c r="B99" s="36" t="s">
        <v>64</v>
      </c>
      <c r="C99" s="37" t="s">
        <v>1209</v>
      </c>
      <c r="D99" s="3">
        <v>45123.665775462963</v>
      </c>
      <c r="E99" s="37" t="s">
        <v>1210</v>
      </c>
      <c r="F99" s="36" t="s">
        <v>45</v>
      </c>
      <c r="G99" s="36" t="s">
        <v>46</v>
      </c>
      <c r="H99" s="5">
        <v>0</v>
      </c>
      <c r="I99" s="36" t="s">
        <v>1218</v>
      </c>
      <c r="J99" s="36" t="s">
        <v>48</v>
      </c>
      <c r="K99" s="36" t="s">
        <v>1219</v>
      </c>
      <c r="L99" s="36" t="s">
        <v>1220</v>
      </c>
      <c r="M99" s="11">
        <v>45139.408333333333</v>
      </c>
      <c r="N99" s="40" t="s">
        <v>386</v>
      </c>
      <c r="O99" s="67">
        <f>NETWORKDAYS.INTL(reporte3[[#This Row],[Fecha de
Registro]],reporte3[[#This Row],[Fecha de
Respuesta]],1)+IF(WEEKDAY(reporte3[[#This Row],[Fecha de
Registro]],2)&lt;6,-1,0)</f>
        <v>12</v>
      </c>
      <c r="P99" s="52" t="str">
        <f>_xlfn.IFS(reporte3[[#This Row],[Tiempo de Respuesta (días)]]&lt;16,"SI",reporte3[[#This Row],[Tiempo de Respuesta (días)]]&gt;15,"NO")</f>
        <v>SI</v>
      </c>
      <c r="Q99" s="67" t="s">
        <v>46</v>
      </c>
      <c r="R99" s="96">
        <v>45123.665775462963</v>
      </c>
      <c r="S99" s="67">
        <f>HOUR(reporte3[[#This Row],[
Hora]])</f>
        <v>15</v>
      </c>
    </row>
    <row r="100" spans="1:19" ht="17.399999999999999" customHeight="1" x14ac:dyDescent="0.25">
      <c r="A100" s="38" t="s">
        <v>36</v>
      </c>
      <c r="B100" s="38" t="s">
        <v>64</v>
      </c>
      <c r="C100" s="39" t="s">
        <v>1221</v>
      </c>
      <c r="D100" s="25">
        <v>45123.668368055558</v>
      </c>
      <c r="E100" s="39" t="s">
        <v>1222</v>
      </c>
      <c r="F100" s="38" t="s">
        <v>45</v>
      </c>
      <c r="G100" s="38" t="s">
        <v>46</v>
      </c>
      <c r="H100" s="26">
        <v>0</v>
      </c>
      <c r="I100" s="38" t="s">
        <v>1229</v>
      </c>
      <c r="J100" s="38" t="s">
        <v>48</v>
      </c>
      <c r="K100" s="38" t="s">
        <v>1230</v>
      </c>
      <c r="L100" s="38" t="s">
        <v>1231</v>
      </c>
      <c r="M100" s="27">
        <v>45139</v>
      </c>
      <c r="N100" s="41" t="s">
        <v>386</v>
      </c>
      <c r="O100" s="67">
        <f>NETWORKDAYS.INTL(reporte3[[#This Row],[Fecha de
Registro]],reporte3[[#This Row],[Fecha de
Respuesta]],1)+IF(WEEKDAY(reporte3[[#This Row],[Fecha de
Registro]],2)&lt;6,-1,0)</f>
        <v>12</v>
      </c>
      <c r="P100" s="52" t="str">
        <f>_xlfn.IFS(reporte3[[#This Row],[Tiempo de Respuesta (días)]]&lt;16,"SI",reporte3[[#This Row],[Tiempo de Respuesta (días)]]&gt;15,"NO")</f>
        <v>SI</v>
      </c>
      <c r="Q100" s="67" t="s">
        <v>46</v>
      </c>
      <c r="R100" s="96">
        <v>45123.668368055558</v>
      </c>
      <c r="S100" s="67">
        <f>HOUR(reporte3[[#This Row],[
Hora]])</f>
        <v>16</v>
      </c>
    </row>
    <row r="101" spans="1:19" ht="17.399999999999999" customHeight="1" x14ac:dyDescent="0.25">
      <c r="A101" s="36" t="s">
        <v>36</v>
      </c>
      <c r="B101" s="36" t="s">
        <v>64</v>
      </c>
      <c r="C101" s="37" t="s">
        <v>1240</v>
      </c>
      <c r="D101" s="3">
        <v>45127.829328703701</v>
      </c>
      <c r="E101" s="37" t="s">
        <v>1241</v>
      </c>
      <c r="F101" s="36" t="s">
        <v>154</v>
      </c>
      <c r="G101" s="36" t="s">
        <v>46</v>
      </c>
      <c r="H101" s="5">
        <v>0</v>
      </c>
      <c r="I101" s="36" t="s">
        <v>1247</v>
      </c>
      <c r="J101" s="36" t="s">
        <v>62</v>
      </c>
      <c r="K101" s="36" t="s">
        <v>1247</v>
      </c>
      <c r="L101" s="36" t="s">
        <v>1247</v>
      </c>
      <c r="M101" s="11">
        <v>45139.429861111108</v>
      </c>
      <c r="N101" s="40" t="s">
        <v>1322</v>
      </c>
      <c r="O101" s="67">
        <f>NETWORKDAYS.INTL(reporte3[[#This Row],[Fecha de
Registro]],reporte3[[#This Row],[Fecha de
Respuesta]],1)+IF(WEEKDAY(reporte3[[#This Row],[Fecha de
Registro]],2)&lt;6,-1,0)</f>
        <v>8</v>
      </c>
      <c r="P101" s="52" t="str">
        <f>_xlfn.IFS(reporte3[[#This Row],[Tiempo de Respuesta (días)]]&lt;16,"SI",reporte3[[#This Row],[Tiempo de Respuesta (días)]]&gt;15,"NO")</f>
        <v>SI</v>
      </c>
      <c r="Q101" s="67" t="s">
        <v>46</v>
      </c>
      <c r="R101" s="96">
        <v>45127.829328703701</v>
      </c>
      <c r="S101" s="67">
        <f>HOUR(reporte3[[#This Row],[
Hora]])</f>
        <v>19</v>
      </c>
    </row>
    <row r="102" spans="1:19" ht="17.399999999999999" customHeight="1" x14ac:dyDescent="0.25">
      <c r="A102" s="36" t="s">
        <v>36</v>
      </c>
      <c r="B102" s="36" t="s">
        <v>64</v>
      </c>
      <c r="C102" s="37" t="s">
        <v>1248</v>
      </c>
      <c r="D102" s="3">
        <v>45129.675821759258</v>
      </c>
      <c r="E102" s="37" t="s">
        <v>1249</v>
      </c>
      <c r="F102" s="36" t="s">
        <v>154</v>
      </c>
      <c r="G102" s="36" t="s">
        <v>105</v>
      </c>
      <c r="H102" s="5">
        <v>340</v>
      </c>
      <c r="I102" s="36" t="s">
        <v>1256</v>
      </c>
      <c r="J102" s="36" t="s">
        <v>62</v>
      </c>
      <c r="K102" s="36" t="s">
        <v>1257</v>
      </c>
      <c r="L102" s="36" t="s">
        <v>1256</v>
      </c>
      <c r="M102" s="11">
        <v>45139.438194444447</v>
      </c>
      <c r="N102" s="40" t="s">
        <v>1323</v>
      </c>
      <c r="O102" s="67">
        <f>NETWORKDAYS.INTL(reporte3[[#This Row],[Fecha de
Registro]],reporte3[[#This Row],[Fecha de
Respuesta]],1)+IF(WEEKDAY(reporte3[[#This Row],[Fecha de
Registro]],2)&lt;6,-1,0)</f>
        <v>7</v>
      </c>
      <c r="P102" s="52" t="str">
        <f>_xlfn.IFS(reporte3[[#This Row],[Tiempo de Respuesta (días)]]&lt;16,"SI",reporte3[[#This Row],[Tiempo de Respuesta (días)]]&gt;15,"NO")</f>
        <v>SI</v>
      </c>
      <c r="Q102" s="67" t="s">
        <v>105</v>
      </c>
      <c r="R102" s="96">
        <v>45129.675821759258</v>
      </c>
      <c r="S102" s="67">
        <f>HOUR(reporte3[[#This Row],[
Hora]])</f>
        <v>16</v>
      </c>
    </row>
    <row r="103" spans="1:19" ht="17.399999999999999" customHeight="1" x14ac:dyDescent="0.25">
      <c r="A103" s="36" t="s">
        <v>36</v>
      </c>
      <c r="B103" s="36" t="s">
        <v>83</v>
      </c>
      <c r="C103" s="37" t="s">
        <v>1258</v>
      </c>
      <c r="D103" s="3">
        <v>45130.445335648146</v>
      </c>
      <c r="E103" s="37" t="s">
        <v>1259</v>
      </c>
      <c r="F103" s="36" t="s">
        <v>45</v>
      </c>
      <c r="G103" s="36" t="s">
        <v>105</v>
      </c>
      <c r="H103" s="5">
        <v>0</v>
      </c>
      <c r="I103" s="36" t="s">
        <v>1266</v>
      </c>
      <c r="J103" s="36" t="s">
        <v>62</v>
      </c>
      <c r="K103" s="36" t="s">
        <v>1267</v>
      </c>
      <c r="L103" s="36" t="s">
        <v>1268</v>
      </c>
      <c r="M103" s="11">
        <v>45139.444444444445</v>
      </c>
      <c r="N103" s="40" t="s">
        <v>1324</v>
      </c>
      <c r="O103" s="67">
        <f>NETWORKDAYS.INTL(reporte3[[#This Row],[Fecha de
Registro]],reporte3[[#This Row],[Fecha de
Respuesta]],1)+IF(WEEKDAY(reporte3[[#This Row],[Fecha de
Registro]],2)&lt;6,-1,0)</f>
        <v>7</v>
      </c>
      <c r="P103" s="52" t="str">
        <f>_xlfn.IFS(reporte3[[#This Row],[Tiempo de Respuesta (días)]]&lt;16,"SI",reporte3[[#This Row],[Tiempo de Respuesta (días)]]&gt;15,"NO")</f>
        <v>SI</v>
      </c>
      <c r="Q103" s="67" t="s">
        <v>105</v>
      </c>
      <c r="R103" s="96">
        <v>45130.445335648146</v>
      </c>
      <c r="S103" s="67">
        <f>HOUR(reporte3[[#This Row],[
Hora]])</f>
        <v>10</v>
      </c>
    </row>
    <row r="104" spans="1:19" ht="17.399999999999999" customHeight="1" x14ac:dyDescent="0.25">
      <c r="A104" s="36" t="s">
        <v>36</v>
      </c>
      <c r="B104" s="36" t="s">
        <v>64</v>
      </c>
      <c r="C104" s="37" t="s">
        <v>1269</v>
      </c>
      <c r="D104" s="3">
        <v>45130.666412037041</v>
      </c>
      <c r="E104" s="37" t="s">
        <v>1270</v>
      </c>
      <c r="F104" s="36" t="s">
        <v>45</v>
      </c>
      <c r="G104" s="36" t="s">
        <v>688</v>
      </c>
      <c r="H104" s="5">
        <v>0</v>
      </c>
      <c r="I104" s="36" t="s">
        <v>1276</v>
      </c>
      <c r="J104" s="36" t="s">
        <v>62</v>
      </c>
      <c r="K104" s="36" t="s">
        <v>1277</v>
      </c>
      <c r="L104" s="36" t="s">
        <v>1278</v>
      </c>
      <c r="M104" s="11">
        <v>45140.465277777781</v>
      </c>
      <c r="N104" s="40" t="s">
        <v>1325</v>
      </c>
      <c r="O104" s="67">
        <f>NETWORKDAYS.INTL(reporte3[[#This Row],[Fecha de
Registro]],reporte3[[#This Row],[Fecha de
Respuesta]],1)+IF(WEEKDAY(reporte3[[#This Row],[Fecha de
Registro]],2)&lt;6,-1,0)</f>
        <v>8</v>
      </c>
      <c r="P104" s="52" t="str">
        <f>_xlfn.IFS(reporte3[[#This Row],[Tiempo de Respuesta (días)]]&lt;16,"SI",reporte3[[#This Row],[Tiempo de Respuesta (días)]]&gt;15,"NO")</f>
        <v>SI</v>
      </c>
      <c r="Q104" s="67" t="s">
        <v>688</v>
      </c>
      <c r="R104" s="96">
        <v>45130.666412037041</v>
      </c>
      <c r="S104" s="67">
        <f>HOUR(reporte3[[#This Row],[
Hora]])</f>
        <v>15</v>
      </c>
    </row>
    <row r="105" spans="1:19" ht="17.399999999999999" customHeight="1" x14ac:dyDescent="0.25">
      <c r="A105" s="36" t="s">
        <v>36</v>
      </c>
      <c r="B105" s="36" t="s">
        <v>64</v>
      </c>
      <c r="C105" s="37" t="s">
        <v>1279</v>
      </c>
      <c r="D105" s="3">
        <v>45131.586701388886</v>
      </c>
      <c r="E105" s="37" t="s">
        <v>1280</v>
      </c>
      <c r="F105" s="36" t="s">
        <v>45</v>
      </c>
      <c r="G105" s="36" t="s">
        <v>46</v>
      </c>
      <c r="H105" s="5">
        <v>0</v>
      </c>
      <c r="I105" s="36" t="s">
        <v>1284</v>
      </c>
      <c r="J105" s="36" t="s">
        <v>48</v>
      </c>
      <c r="K105" s="36" t="s">
        <v>1285</v>
      </c>
      <c r="L105" s="36" t="s">
        <v>1286</v>
      </c>
      <c r="M105" s="11">
        <v>45140.475694444445</v>
      </c>
      <c r="N105" s="40" t="s">
        <v>386</v>
      </c>
      <c r="O105" s="67">
        <f>NETWORKDAYS.INTL(reporte3[[#This Row],[Fecha de
Registro]],reporte3[[#This Row],[Fecha de
Respuesta]],1)+IF(WEEKDAY(reporte3[[#This Row],[Fecha de
Registro]],2)&lt;6,-1,0)</f>
        <v>7</v>
      </c>
      <c r="P105" s="52" t="str">
        <f>_xlfn.IFS(reporte3[[#This Row],[Tiempo de Respuesta (días)]]&lt;16,"SI",reporte3[[#This Row],[Tiempo de Respuesta (días)]]&gt;15,"NO")</f>
        <v>SI</v>
      </c>
      <c r="Q105" s="67" t="s">
        <v>46</v>
      </c>
      <c r="R105" s="96">
        <v>45131.586701388886</v>
      </c>
      <c r="S105" s="67">
        <f>HOUR(reporte3[[#This Row],[
Hora]])</f>
        <v>14</v>
      </c>
    </row>
    <row r="106" spans="1:19" ht="17.399999999999999" customHeight="1" x14ac:dyDescent="0.25">
      <c r="A106" s="38" t="s">
        <v>36</v>
      </c>
      <c r="B106" s="38" t="s">
        <v>64</v>
      </c>
      <c r="C106" s="39" t="s">
        <v>1287</v>
      </c>
      <c r="D106" s="25">
        <v>45132.572824074072</v>
      </c>
      <c r="E106" s="39" t="s">
        <v>1288</v>
      </c>
      <c r="F106" s="38" t="s">
        <v>45</v>
      </c>
      <c r="G106" s="38" t="s">
        <v>105</v>
      </c>
      <c r="H106" s="26">
        <v>0</v>
      </c>
      <c r="I106" s="38" t="s">
        <v>1295</v>
      </c>
      <c r="J106" s="38" t="s">
        <v>62</v>
      </c>
      <c r="K106" s="38" t="s">
        <v>1296</v>
      </c>
      <c r="L106" s="38" t="s">
        <v>1297</v>
      </c>
      <c r="M106" s="27">
        <v>45142.571527777778</v>
      </c>
      <c r="N106" s="41" t="s">
        <v>1326</v>
      </c>
      <c r="O106" s="67">
        <f>NETWORKDAYS.INTL(reporte3[[#This Row],[Fecha de
Registro]],reporte3[[#This Row],[Fecha de
Respuesta]],1)+IF(WEEKDAY(reporte3[[#This Row],[Fecha de
Registro]],2)&lt;6,-1,0)</f>
        <v>8</v>
      </c>
      <c r="P106" s="52" t="str">
        <f>_xlfn.IFS(reporte3[[#This Row],[Tiempo de Respuesta (días)]]&lt;16,"SI",reporte3[[#This Row],[Tiempo de Respuesta (días)]]&gt;15,"NO")</f>
        <v>SI</v>
      </c>
      <c r="Q106" s="67" t="s">
        <v>105</v>
      </c>
      <c r="R106" s="96">
        <v>45132.572824074072</v>
      </c>
      <c r="S106" s="67">
        <f>HOUR(reporte3[[#This Row],[
Hora]])</f>
        <v>13</v>
      </c>
    </row>
    <row r="107" spans="1:19" ht="17.399999999999999" customHeight="1" x14ac:dyDescent="0.25">
      <c r="A107" s="36" t="s">
        <v>36</v>
      </c>
      <c r="B107" s="36" t="s">
        <v>64</v>
      </c>
      <c r="C107" s="37" t="s">
        <v>1335</v>
      </c>
      <c r="D107" s="3">
        <v>45146.658865740741</v>
      </c>
      <c r="E107" s="37" t="s">
        <v>1336</v>
      </c>
      <c r="F107" s="36" t="s">
        <v>45</v>
      </c>
      <c r="G107" s="36" t="s">
        <v>46</v>
      </c>
      <c r="H107" s="5">
        <v>0</v>
      </c>
      <c r="I107" s="36" t="s">
        <v>1342</v>
      </c>
      <c r="J107" s="36" t="s">
        <v>62</v>
      </c>
      <c r="K107" s="36" t="s">
        <v>1342</v>
      </c>
      <c r="L107" s="36" t="s">
        <v>1343</v>
      </c>
      <c r="M107" s="11">
        <v>45166.564583333333</v>
      </c>
      <c r="N107" s="40" t="s">
        <v>1328</v>
      </c>
      <c r="O107" s="67">
        <f>NETWORKDAYS.INTL(reporte3[[#This Row],[Fecha de
Registro]],reporte3[[#This Row],[Fecha de
Respuesta]],1)+IF(WEEKDAY(reporte3[[#This Row],[Fecha de
Registro]],2)&lt;6,-1,0)</f>
        <v>14</v>
      </c>
      <c r="P107" s="52" t="str">
        <f>_xlfn.IFS(reporte3[[#This Row],[Tiempo de Respuesta (días)]]&lt;16,"SI",reporte3[[#This Row],[Tiempo de Respuesta (días)]]&gt;15,"NO")</f>
        <v>SI</v>
      </c>
      <c r="Q107" s="67" t="s">
        <v>46</v>
      </c>
      <c r="R107" s="96">
        <v>45146.658865740741</v>
      </c>
      <c r="S107" s="67">
        <f>HOUR(reporte3[[#This Row],[
Hora]])</f>
        <v>15</v>
      </c>
    </row>
    <row r="108" spans="1:19" ht="17.399999999999999" customHeight="1" x14ac:dyDescent="0.25">
      <c r="A108" s="36" t="s">
        <v>36</v>
      </c>
      <c r="B108" s="36" t="s">
        <v>53</v>
      </c>
      <c r="C108" s="37" t="s">
        <v>1344</v>
      </c>
      <c r="D108" s="3">
        <v>45147.850092592591</v>
      </c>
      <c r="E108" s="37" t="s">
        <v>1345</v>
      </c>
      <c r="F108" s="36" t="s">
        <v>45</v>
      </c>
      <c r="G108" s="36" t="s">
        <v>105</v>
      </c>
      <c r="H108" s="5">
        <v>90</v>
      </c>
      <c r="I108" s="36" t="s">
        <v>1353</v>
      </c>
      <c r="J108" s="36" t="s">
        <v>48</v>
      </c>
      <c r="K108" s="36" t="s">
        <v>1354</v>
      </c>
      <c r="L108" s="36" t="s">
        <v>1355</v>
      </c>
      <c r="M108" s="11">
        <v>45166.617361111108</v>
      </c>
      <c r="N108" s="40" t="s">
        <v>1329</v>
      </c>
      <c r="O108" s="67">
        <f>NETWORKDAYS.INTL(reporte3[[#This Row],[Fecha de
Registro]],reporte3[[#This Row],[Fecha de
Respuesta]],1)+IF(WEEKDAY(reporte3[[#This Row],[Fecha de
Registro]],2)&lt;6,-1,0)</f>
        <v>13</v>
      </c>
      <c r="P108" s="52" t="str">
        <f>_xlfn.IFS(reporte3[[#This Row],[Tiempo de Respuesta (días)]]&lt;16,"SI",reporte3[[#This Row],[Tiempo de Respuesta (días)]]&gt;15,"NO")</f>
        <v>SI</v>
      </c>
      <c r="Q108" s="67" t="s">
        <v>105</v>
      </c>
      <c r="R108" s="96">
        <v>45147.850092592591</v>
      </c>
      <c r="S108" s="67">
        <f>HOUR(reporte3[[#This Row],[
Hora]])</f>
        <v>20</v>
      </c>
    </row>
    <row r="109" spans="1:19" ht="17.399999999999999" customHeight="1" x14ac:dyDescent="0.25">
      <c r="A109" s="36" t="s">
        <v>36</v>
      </c>
      <c r="B109" s="36" t="s">
        <v>159</v>
      </c>
      <c r="C109" s="37" t="s">
        <v>1356</v>
      </c>
      <c r="D109" s="3">
        <v>45153.685752314814</v>
      </c>
      <c r="E109" s="37" t="s">
        <v>1357</v>
      </c>
      <c r="F109" s="36" t="s">
        <v>45</v>
      </c>
      <c r="G109" s="36" t="s">
        <v>46</v>
      </c>
      <c r="H109" s="5">
        <v>0</v>
      </c>
      <c r="I109" s="36" t="s">
        <v>1364</v>
      </c>
      <c r="J109" s="36" t="s">
        <v>62</v>
      </c>
      <c r="K109" s="36" t="s">
        <v>1365</v>
      </c>
      <c r="L109" s="36" t="s">
        <v>1366</v>
      </c>
      <c r="M109" s="11">
        <v>45170.418055555558</v>
      </c>
      <c r="N109" s="40" t="s">
        <v>386</v>
      </c>
      <c r="O109" s="67">
        <f>NETWORKDAYS.INTL(reporte3[[#This Row],[Fecha de
Registro]],reporte3[[#This Row],[Fecha de
Respuesta]],1)+IF(WEEKDAY(reporte3[[#This Row],[Fecha de
Registro]],2)&lt;6,-1,0)</f>
        <v>13</v>
      </c>
      <c r="P109" s="52" t="str">
        <f>_xlfn.IFS(reporte3[[#This Row],[Tiempo de Respuesta (días)]]&lt;16,"SI",reporte3[[#This Row],[Tiempo de Respuesta (días)]]&gt;15,"NO")</f>
        <v>SI</v>
      </c>
      <c r="Q109" s="67" t="s">
        <v>46</v>
      </c>
      <c r="R109" s="96">
        <v>45153.685752314814</v>
      </c>
      <c r="S109" s="67">
        <f>HOUR(reporte3[[#This Row],[
Hora]])</f>
        <v>16</v>
      </c>
    </row>
    <row r="110" spans="1:19" ht="17.399999999999999" customHeight="1" x14ac:dyDescent="0.25">
      <c r="A110" s="36" t="s">
        <v>36</v>
      </c>
      <c r="B110" s="36" t="s">
        <v>64</v>
      </c>
      <c r="C110" s="37" t="s">
        <v>1367</v>
      </c>
      <c r="D110" s="3">
        <v>45155.564988425926</v>
      </c>
      <c r="E110" s="37" t="s">
        <v>1368</v>
      </c>
      <c r="F110" s="36" t="s">
        <v>45</v>
      </c>
      <c r="G110" s="36" t="s">
        <v>46</v>
      </c>
      <c r="H110" s="5">
        <v>0</v>
      </c>
      <c r="I110" s="36" t="s">
        <v>1376</v>
      </c>
      <c r="J110" s="36" t="s">
        <v>62</v>
      </c>
      <c r="K110" s="36" t="s">
        <v>1377</v>
      </c>
      <c r="L110" s="36" t="s">
        <v>1378</v>
      </c>
      <c r="M110" s="11">
        <v>45170.422222222223</v>
      </c>
      <c r="N110" s="40" t="s">
        <v>1330</v>
      </c>
      <c r="O110" s="67">
        <f>NETWORKDAYS.INTL(reporte3[[#This Row],[Fecha de
Registro]],reporte3[[#This Row],[Fecha de
Respuesta]],1)+IF(WEEKDAY(reporte3[[#This Row],[Fecha de
Registro]],2)&lt;6,-1,0)</f>
        <v>11</v>
      </c>
      <c r="P110" s="52" t="str">
        <f>_xlfn.IFS(reporte3[[#This Row],[Tiempo de Respuesta (días)]]&lt;16,"SI",reporte3[[#This Row],[Tiempo de Respuesta (días)]]&gt;15,"NO")</f>
        <v>SI</v>
      </c>
      <c r="Q110" s="67" t="s">
        <v>46</v>
      </c>
      <c r="R110" s="96">
        <v>45155.564988425926</v>
      </c>
      <c r="S110" s="67">
        <f>HOUR(reporte3[[#This Row],[
Hora]])</f>
        <v>13</v>
      </c>
    </row>
    <row r="111" spans="1:19" ht="17.399999999999999" customHeight="1" x14ac:dyDescent="0.25">
      <c r="A111" s="36" t="s">
        <v>36</v>
      </c>
      <c r="B111" s="36" t="s">
        <v>64</v>
      </c>
      <c r="C111" s="37" t="s">
        <v>1379</v>
      </c>
      <c r="D111" s="3">
        <v>45161.498136574075</v>
      </c>
      <c r="E111" s="37" t="s">
        <v>1380</v>
      </c>
      <c r="F111" s="36" t="s">
        <v>45</v>
      </c>
      <c r="G111" s="36" t="s">
        <v>105</v>
      </c>
      <c r="H111" s="5">
        <v>0</v>
      </c>
      <c r="I111" s="36" t="s">
        <v>1387</v>
      </c>
      <c r="J111" s="36" t="s">
        <v>62</v>
      </c>
      <c r="K111" s="36" t="s">
        <v>1388</v>
      </c>
      <c r="L111" s="36" t="s">
        <v>1389</v>
      </c>
      <c r="M111" s="11">
        <v>45174.01</v>
      </c>
      <c r="N111" s="40" t="s">
        <v>1720</v>
      </c>
      <c r="O111" s="67">
        <f>NETWORKDAYS.INTL(reporte3[[#This Row],[Fecha de
Registro]],reporte3[[#This Row],[Fecha de
Respuesta]],1)+IF(WEEKDAY(reporte3[[#This Row],[Fecha de
Registro]],2)&lt;6,-1,0)</f>
        <v>9</v>
      </c>
      <c r="P111" s="52" t="str">
        <f>_xlfn.IFS(reporte3[[#This Row],[Tiempo de Respuesta (días)]]&lt;16,"SI",reporte3[[#This Row],[Tiempo de Respuesta (días)]]&gt;15,"NO")</f>
        <v>SI</v>
      </c>
      <c r="Q111" s="67" t="s">
        <v>105</v>
      </c>
      <c r="R111" s="96">
        <v>45161.498136574075</v>
      </c>
      <c r="S111" s="67">
        <f>HOUR(reporte3[[#This Row],[
Hora]])</f>
        <v>11</v>
      </c>
    </row>
    <row r="112" spans="1:19" ht="17.399999999999999" customHeight="1" x14ac:dyDescent="0.25">
      <c r="A112" s="36" t="s">
        <v>36</v>
      </c>
      <c r="B112" s="36" t="s">
        <v>64</v>
      </c>
      <c r="C112" s="37" t="s">
        <v>1390</v>
      </c>
      <c r="D112" s="3">
        <v>45168.744479166664</v>
      </c>
      <c r="E112" s="37" t="s">
        <v>1391</v>
      </c>
      <c r="F112" s="36" t="s">
        <v>45</v>
      </c>
      <c r="G112" s="36" t="s">
        <v>46</v>
      </c>
      <c r="H112" s="5">
        <v>0</v>
      </c>
      <c r="I112" s="36" t="s">
        <v>1399</v>
      </c>
      <c r="J112" s="36" t="s">
        <v>48</v>
      </c>
      <c r="K112" s="36" t="s">
        <v>1400</v>
      </c>
      <c r="L112" s="36" t="s">
        <v>1401</v>
      </c>
      <c r="M112" s="11">
        <v>45186.42291666667</v>
      </c>
      <c r="N112" s="40" t="s">
        <v>1711</v>
      </c>
      <c r="O112" s="67">
        <f>NETWORKDAYS.INTL(reporte3[[#This Row],[Fecha de
Registro]],reporte3[[#This Row],[Fecha de
Respuesta]],1)+IF(WEEKDAY(reporte3[[#This Row],[Fecha de
Registro]],2)&lt;6,-1,0)</f>
        <v>12</v>
      </c>
      <c r="P112" s="52" t="str">
        <f>_xlfn.IFS(reporte3[[#This Row],[Tiempo de Respuesta (días)]]&lt;16,"SI",reporte3[[#This Row],[Tiempo de Respuesta (días)]]&gt;15,"NO")</f>
        <v>SI</v>
      </c>
      <c r="Q112" s="67" t="s">
        <v>46</v>
      </c>
      <c r="R112" s="96">
        <v>45168.744479166664</v>
      </c>
      <c r="S112" s="67">
        <f>HOUR(reporte3[[#This Row],[
Hora]])</f>
        <v>17</v>
      </c>
    </row>
    <row r="113" spans="1:19" ht="17.399999999999999" customHeight="1" x14ac:dyDescent="0.25">
      <c r="A113" s="36" t="s">
        <v>36</v>
      </c>
      <c r="B113" s="36" t="s">
        <v>64</v>
      </c>
      <c r="C113" s="37" t="s">
        <v>1402</v>
      </c>
      <c r="D113" s="3">
        <v>45169.651076388887</v>
      </c>
      <c r="E113" s="37" t="s">
        <v>1403</v>
      </c>
      <c r="F113" s="36" t="s">
        <v>45</v>
      </c>
      <c r="G113" s="36" t="s">
        <v>46</v>
      </c>
      <c r="H113" s="5">
        <v>0</v>
      </c>
      <c r="I113" s="36" t="s">
        <v>1411</v>
      </c>
      <c r="J113" s="36" t="s">
        <v>62</v>
      </c>
      <c r="K113" s="36" t="s">
        <v>1412</v>
      </c>
      <c r="L113" s="36" t="s">
        <v>1413</v>
      </c>
      <c r="M113" s="11">
        <v>45186.427083333336</v>
      </c>
      <c r="N113" s="40" t="s">
        <v>386</v>
      </c>
      <c r="O113" s="67">
        <f>NETWORKDAYS.INTL(reporte3[[#This Row],[Fecha de
Registro]],reporte3[[#This Row],[Fecha de
Respuesta]],1)+IF(WEEKDAY(reporte3[[#This Row],[Fecha de
Registro]],2)&lt;6,-1,0)</f>
        <v>11</v>
      </c>
      <c r="P113" s="52" t="str">
        <f>_xlfn.IFS(reporte3[[#This Row],[Tiempo de Respuesta (días)]]&lt;16,"SI",reporte3[[#This Row],[Tiempo de Respuesta (días)]]&gt;15,"NO")</f>
        <v>SI</v>
      </c>
      <c r="Q113" s="67" t="s">
        <v>46</v>
      </c>
      <c r="R113" s="96">
        <v>45169.651076388887</v>
      </c>
      <c r="S113" s="67">
        <f>HOUR(reporte3[[#This Row],[
Hora]])</f>
        <v>15</v>
      </c>
    </row>
    <row r="114" spans="1:19" ht="17.399999999999999" customHeight="1" x14ac:dyDescent="0.25">
      <c r="A114" s="38" t="s">
        <v>36</v>
      </c>
      <c r="B114" s="38" t="s">
        <v>64</v>
      </c>
      <c r="C114" s="39" t="s">
        <v>1414</v>
      </c>
      <c r="D114" s="25">
        <v>45172.537777777776</v>
      </c>
      <c r="E114" s="39" t="s">
        <v>1415</v>
      </c>
      <c r="F114" s="38" t="s">
        <v>45</v>
      </c>
      <c r="G114" s="38" t="s">
        <v>46</v>
      </c>
      <c r="H114" s="26">
        <v>0</v>
      </c>
      <c r="I114" s="38" t="s">
        <v>1421</v>
      </c>
      <c r="J114" s="38" t="s">
        <v>62</v>
      </c>
      <c r="K114" s="38" t="s">
        <v>1422</v>
      </c>
      <c r="L114" s="38" t="s">
        <v>1421</v>
      </c>
      <c r="M114" s="27">
        <v>45191.435416666667</v>
      </c>
      <c r="N114" s="41" t="s">
        <v>1712</v>
      </c>
      <c r="O114" s="67">
        <f>NETWORKDAYS.INTL(reporte3[[#This Row],[Fecha de
Registro]],reporte3[[#This Row],[Fecha de
Respuesta]],1)+IF(WEEKDAY(reporte3[[#This Row],[Fecha de
Registro]],2)&lt;6,-1,0)</f>
        <v>15</v>
      </c>
      <c r="P114" s="52" t="str">
        <f>_xlfn.IFS(reporte3[[#This Row],[Tiempo de Respuesta (días)]]&lt;16,"SI",reporte3[[#This Row],[Tiempo de Respuesta (días)]]&gt;15,"NO")</f>
        <v>SI</v>
      </c>
      <c r="Q114" s="67" t="s">
        <v>46</v>
      </c>
      <c r="R114" s="96">
        <v>45172.537777777776</v>
      </c>
      <c r="S114" s="67">
        <f>HOUR(reporte3[[#This Row],[
Hora]])</f>
        <v>12</v>
      </c>
    </row>
    <row r="115" spans="1:19" ht="17.399999999999999" customHeight="1" x14ac:dyDescent="0.25">
      <c r="A115" s="36" t="s">
        <v>36</v>
      </c>
      <c r="B115" s="36" t="s">
        <v>159</v>
      </c>
      <c r="C115" s="37" t="s">
        <v>1424</v>
      </c>
      <c r="D115" s="3">
        <v>45178.526192129626</v>
      </c>
      <c r="E115" s="37" t="s">
        <v>1425</v>
      </c>
      <c r="F115" s="36" t="s">
        <v>45</v>
      </c>
      <c r="G115" s="36" t="s">
        <v>46</v>
      </c>
      <c r="H115" s="5">
        <v>0</v>
      </c>
      <c r="I115" s="36" t="s">
        <v>1431</v>
      </c>
      <c r="J115" s="36" t="s">
        <v>48</v>
      </c>
      <c r="K115" s="36" t="s">
        <v>1432</v>
      </c>
      <c r="L115" s="36" t="s">
        <v>1433</v>
      </c>
      <c r="M115" s="11">
        <v>45196.508333333331</v>
      </c>
      <c r="N115" s="40" t="s">
        <v>1713</v>
      </c>
      <c r="O115" s="67">
        <f>NETWORKDAYS.INTL(reporte3[[#This Row],[Fecha de
Registro]],reporte3[[#This Row],[Fecha de
Respuesta]],1)+IF(WEEKDAY(reporte3[[#This Row],[Fecha de
Registro]],2)&lt;6,-1,0)</f>
        <v>13</v>
      </c>
      <c r="P115" s="52" t="str">
        <f>_xlfn.IFS(reporte3[[#This Row],[Tiempo de Respuesta (días)]]&lt;16,"SI",reporte3[[#This Row],[Tiempo de Respuesta (días)]]&gt;15,"NO")</f>
        <v>SI</v>
      </c>
      <c r="Q115" s="67" t="s">
        <v>46</v>
      </c>
      <c r="R115" s="96">
        <v>45178.526192129626</v>
      </c>
      <c r="S115" s="67">
        <f>HOUR(reporte3[[#This Row],[
Hora]])</f>
        <v>12</v>
      </c>
    </row>
    <row r="116" spans="1:19" ht="17.399999999999999" customHeight="1" x14ac:dyDescent="0.25">
      <c r="A116" s="36" t="s">
        <v>36</v>
      </c>
      <c r="B116" s="36" t="s">
        <v>64</v>
      </c>
      <c r="C116" s="37" t="s">
        <v>1434</v>
      </c>
      <c r="D116" s="3">
        <v>45178.642789351848</v>
      </c>
      <c r="E116" s="37" t="s">
        <v>1435</v>
      </c>
      <c r="F116" s="36" t="s">
        <v>45</v>
      </c>
      <c r="G116" s="36" t="s">
        <v>46</v>
      </c>
      <c r="H116" s="5">
        <v>0</v>
      </c>
      <c r="I116" s="36" t="s">
        <v>1431</v>
      </c>
      <c r="J116" s="36" t="s">
        <v>48</v>
      </c>
      <c r="K116" s="36" t="s">
        <v>1440</v>
      </c>
      <c r="L116" s="36" t="s">
        <v>1441</v>
      </c>
      <c r="M116" s="11">
        <v>45196.513888888891</v>
      </c>
      <c r="N116" s="40" t="s">
        <v>1714</v>
      </c>
      <c r="O116" s="67">
        <f>NETWORKDAYS.INTL(reporte3[[#This Row],[Fecha de
Registro]],reporte3[[#This Row],[Fecha de
Respuesta]],1)+IF(WEEKDAY(reporte3[[#This Row],[Fecha de
Registro]],2)&lt;6,-1,0)</f>
        <v>13</v>
      </c>
      <c r="P116" s="52" t="str">
        <f>_xlfn.IFS(reporte3[[#This Row],[Tiempo de Respuesta (días)]]&lt;16,"SI",reporte3[[#This Row],[Tiempo de Respuesta (días)]]&gt;15,"NO")</f>
        <v>SI</v>
      </c>
      <c r="Q116" s="67" t="s">
        <v>46</v>
      </c>
      <c r="R116" s="96">
        <v>45178.642789351848</v>
      </c>
      <c r="S116" s="67">
        <f>HOUR(reporte3[[#This Row],[
Hora]])</f>
        <v>15</v>
      </c>
    </row>
    <row r="117" spans="1:19" ht="17.399999999999999" customHeight="1" x14ac:dyDescent="0.25">
      <c r="A117" s="36" t="s">
        <v>36</v>
      </c>
      <c r="B117" s="36" t="s">
        <v>159</v>
      </c>
      <c r="C117" s="37" t="s">
        <v>1442</v>
      </c>
      <c r="D117" s="3">
        <v>45182.506157407406</v>
      </c>
      <c r="E117" s="37" t="s">
        <v>1443</v>
      </c>
      <c r="F117" s="36" t="s">
        <v>45</v>
      </c>
      <c r="G117" s="36" t="s">
        <v>46</v>
      </c>
      <c r="H117" s="5">
        <v>0</v>
      </c>
      <c r="I117" s="36" t="s">
        <v>1450</v>
      </c>
      <c r="J117" s="36" t="s">
        <v>48</v>
      </c>
      <c r="K117" s="36" t="s">
        <v>1451</v>
      </c>
      <c r="L117" s="36" t="s">
        <v>1452</v>
      </c>
      <c r="M117" s="11">
        <v>45200.695833333331</v>
      </c>
      <c r="N117" s="40" t="s">
        <v>1715</v>
      </c>
      <c r="O117" s="67">
        <f>NETWORKDAYS.INTL(reporte3[[#This Row],[Fecha de
Registro]],reporte3[[#This Row],[Fecha de
Respuesta]],1)+IF(WEEKDAY(reporte3[[#This Row],[Fecha de
Registro]],2)&lt;6,-1,0)</f>
        <v>12</v>
      </c>
      <c r="P117" s="52" t="str">
        <f>_xlfn.IFS(reporte3[[#This Row],[Tiempo de Respuesta (días)]]&lt;16,"SI",reporte3[[#This Row],[Tiempo de Respuesta (días)]]&gt;15,"NO")</f>
        <v>SI</v>
      </c>
      <c r="Q117" s="67" t="s">
        <v>46</v>
      </c>
      <c r="R117" s="96">
        <v>45182.506157407406</v>
      </c>
      <c r="S117" s="67">
        <f>HOUR(reporte3[[#This Row],[
Hora]])</f>
        <v>12</v>
      </c>
    </row>
    <row r="118" spans="1:19" s="19" customFormat="1" ht="17.399999999999999" customHeight="1" x14ac:dyDescent="0.25">
      <c r="A118" s="53" t="s">
        <v>36</v>
      </c>
      <c r="B118" s="53" t="s">
        <v>64</v>
      </c>
      <c r="C118" s="54" t="s">
        <v>1464</v>
      </c>
      <c r="D118" s="20">
        <v>45186.435289351852</v>
      </c>
      <c r="E118" s="54" t="s">
        <v>1454</v>
      </c>
      <c r="F118" s="53" t="s">
        <v>45</v>
      </c>
      <c r="G118" s="53" t="s">
        <v>105</v>
      </c>
      <c r="H118" s="21">
        <v>0</v>
      </c>
      <c r="I118" s="53" t="s">
        <v>1461</v>
      </c>
      <c r="J118" s="53" t="s">
        <v>62</v>
      </c>
      <c r="K118" s="53" t="s">
        <v>1462</v>
      </c>
      <c r="L118" s="53" t="s">
        <v>1463</v>
      </c>
      <c r="M118" s="57">
        <v>45201.424305555556</v>
      </c>
      <c r="N118" s="58" t="s">
        <v>1716</v>
      </c>
      <c r="O118" s="68">
        <f>NETWORKDAYS.INTL(reporte3[[#This Row],[Fecha de
Registro]],reporte3[[#This Row],[Fecha de
Respuesta]],1)+IF(WEEKDAY(reporte3[[#This Row],[Fecha de
Registro]],2)&lt;6,-1,0)</f>
        <v>11</v>
      </c>
      <c r="P118" s="59" t="str">
        <f>_xlfn.IFS(reporte3[[#This Row],[Tiempo de Respuesta (días)]]&lt;16,"SI",reporte3[[#This Row],[Tiempo de Respuesta (días)]]&gt;15,"NO")</f>
        <v>SI</v>
      </c>
      <c r="Q118" s="68" t="s">
        <v>105</v>
      </c>
      <c r="R118" s="96">
        <v>45186.435289351852</v>
      </c>
      <c r="S118" s="68">
        <f>HOUR(reporte3[[#This Row],[
Hora]])</f>
        <v>10</v>
      </c>
    </row>
    <row r="119" spans="1:19" s="19" customFormat="1" ht="17.399999999999999" customHeight="1" x14ac:dyDescent="0.25">
      <c r="A119" s="53" t="s">
        <v>36</v>
      </c>
      <c r="B119" s="53" t="s">
        <v>64</v>
      </c>
      <c r="C119" s="54" t="s">
        <v>1465</v>
      </c>
      <c r="D119" s="20">
        <v>45194.711701388886</v>
      </c>
      <c r="E119" s="54" t="s">
        <v>1466</v>
      </c>
      <c r="F119" s="53" t="s">
        <v>45</v>
      </c>
      <c r="G119" s="53" t="s">
        <v>688</v>
      </c>
      <c r="H119" s="21">
        <v>200</v>
      </c>
      <c r="I119" s="53" t="s">
        <v>1474</v>
      </c>
      <c r="J119" s="53" t="s">
        <v>62</v>
      </c>
      <c r="K119" s="53" t="s">
        <v>1474</v>
      </c>
      <c r="L119" s="53" t="s">
        <v>1474</v>
      </c>
      <c r="M119" s="57">
        <v>45212.444444444445</v>
      </c>
      <c r="N119" s="58" t="s">
        <v>1716</v>
      </c>
      <c r="O119" s="68">
        <f>NETWORKDAYS.INTL(reporte3[[#This Row],[Fecha de
Registro]],reporte3[[#This Row],[Fecha de
Respuesta]],1)+IF(WEEKDAY(reporte3[[#This Row],[Fecha de
Registro]],2)&lt;6,-1,0)</f>
        <v>14</v>
      </c>
      <c r="P119" s="59" t="str">
        <f>_xlfn.IFS(reporte3[[#This Row],[Tiempo de Respuesta (días)]]&lt;16,"SI",reporte3[[#This Row],[Tiempo de Respuesta (días)]]&gt;15,"NO")</f>
        <v>SI</v>
      </c>
      <c r="Q119" s="68" t="s">
        <v>688</v>
      </c>
      <c r="R119" s="96">
        <v>45194.711701388886</v>
      </c>
      <c r="S119" s="68">
        <f>HOUR(reporte3[[#This Row],[
Hora]])</f>
        <v>17</v>
      </c>
    </row>
    <row r="120" spans="1:19" ht="17.399999999999999" customHeight="1" x14ac:dyDescent="0.25">
      <c r="A120" s="36" t="s">
        <v>36</v>
      </c>
      <c r="B120" s="36" t="s">
        <v>64</v>
      </c>
      <c r="C120" s="37" t="s">
        <v>1482</v>
      </c>
      <c r="D120" s="3">
        <v>45194.719849537039</v>
      </c>
      <c r="E120" s="37" t="s">
        <v>1466</v>
      </c>
      <c r="F120" s="36" t="s">
        <v>45</v>
      </c>
      <c r="G120" s="36" t="s">
        <v>105</v>
      </c>
      <c r="H120" s="5">
        <v>0</v>
      </c>
      <c r="I120" s="36" t="s">
        <v>1483</v>
      </c>
      <c r="J120" s="36" t="s">
        <v>48</v>
      </c>
      <c r="K120" s="36" t="s">
        <v>1483</v>
      </c>
      <c r="L120" s="36" t="s">
        <v>1483</v>
      </c>
      <c r="M120" s="6">
        <v>45212.444444444445</v>
      </c>
      <c r="N120" s="32" t="s">
        <v>1717</v>
      </c>
      <c r="O120" s="67">
        <f>NETWORKDAYS.INTL(reporte3[[#This Row],[Fecha de
Registro]],reporte3[[#This Row],[Fecha de
Respuesta]],1)+IF(WEEKDAY(reporte3[[#This Row],[Fecha de
Registro]],2)&lt;6,-1,0)</f>
        <v>14</v>
      </c>
      <c r="P120" s="52" t="str">
        <f>_xlfn.IFS(reporte3[[#This Row],[Tiempo de Respuesta (días)]]&lt;16,"SI",reporte3[[#This Row],[Tiempo de Respuesta (días)]]&gt;15,"NO")</f>
        <v>SI</v>
      </c>
      <c r="Q120" s="67" t="s">
        <v>105</v>
      </c>
      <c r="R120" s="96">
        <v>45194.719849537039</v>
      </c>
      <c r="S120" s="67">
        <f>HOUR(reporte3[[#This Row],[
Hora]])</f>
        <v>17</v>
      </c>
    </row>
    <row r="121" spans="1:19" ht="17.399999999999999" customHeight="1" x14ac:dyDescent="0.25">
      <c r="A121" s="36" t="s">
        <v>36</v>
      </c>
      <c r="B121" s="36" t="s">
        <v>83</v>
      </c>
      <c r="C121" s="37" t="s">
        <v>1484</v>
      </c>
      <c r="D121" s="3">
        <v>45198.765914351854</v>
      </c>
      <c r="E121" s="37" t="s">
        <v>1485</v>
      </c>
      <c r="F121" s="36" t="s">
        <v>45</v>
      </c>
      <c r="G121" s="36" t="s">
        <v>46</v>
      </c>
      <c r="H121" s="5">
        <v>0</v>
      </c>
      <c r="I121" s="36" t="s">
        <v>1491</v>
      </c>
      <c r="J121" s="36" t="s">
        <v>48</v>
      </c>
      <c r="K121" s="36" t="s">
        <v>1492</v>
      </c>
      <c r="L121" s="36" t="s">
        <v>1493</v>
      </c>
      <c r="M121" s="6">
        <v>45201.569444444445</v>
      </c>
      <c r="N121" s="32" t="s">
        <v>1718</v>
      </c>
      <c r="O121" s="67">
        <f>NETWORKDAYS.INTL(reporte3[[#This Row],[Fecha de
Registro]],reporte3[[#This Row],[Fecha de
Respuesta]],1)+IF(WEEKDAY(reporte3[[#This Row],[Fecha de
Registro]],2)&lt;6,-1,0)</f>
        <v>1</v>
      </c>
      <c r="P121" s="52" t="str">
        <f>_xlfn.IFS(reporte3[[#This Row],[Tiempo de Respuesta (días)]]&lt;16,"SI",reporte3[[#This Row],[Tiempo de Respuesta (días)]]&gt;15,"NO")</f>
        <v>SI</v>
      </c>
      <c r="Q121" s="67" t="s">
        <v>46</v>
      </c>
      <c r="R121" s="96">
        <v>45198.765914351854</v>
      </c>
      <c r="S121" s="67">
        <f>HOUR(reporte3[[#This Row],[
Hora]])</f>
        <v>18</v>
      </c>
    </row>
    <row r="122" spans="1:19" ht="17.399999999999999" customHeight="1" x14ac:dyDescent="0.25">
      <c r="A122" s="38" t="s">
        <v>36</v>
      </c>
      <c r="B122" s="38" t="s">
        <v>64</v>
      </c>
      <c r="C122" s="39" t="s">
        <v>1494</v>
      </c>
      <c r="D122" s="25">
        <v>45206.461157407408</v>
      </c>
      <c r="E122" s="39" t="s">
        <v>1495</v>
      </c>
      <c r="F122" s="38" t="s">
        <v>154</v>
      </c>
      <c r="G122" s="38" t="s">
        <v>105</v>
      </c>
      <c r="H122" s="26">
        <v>2.5</v>
      </c>
      <c r="I122" s="38" t="s">
        <v>1503</v>
      </c>
      <c r="J122" s="38" t="s">
        <v>62</v>
      </c>
      <c r="K122" s="38" t="s">
        <v>1503</v>
      </c>
      <c r="L122" s="38" t="s">
        <v>1504</v>
      </c>
      <c r="M122" s="27">
        <v>45219.711805555555</v>
      </c>
      <c r="N122" s="41" t="s">
        <v>1719</v>
      </c>
      <c r="O122" s="67">
        <f>NETWORKDAYS.INTL(reporte3[[#This Row],[Fecha de
Registro]],reporte3[[#This Row],[Fecha de
Respuesta]],1)+IF(WEEKDAY(reporte3[[#This Row],[Fecha de
Registro]],2)&lt;6,-1,0)</f>
        <v>10</v>
      </c>
      <c r="P122" s="52" t="str">
        <f>_xlfn.IFS(reporte3[[#This Row],[Tiempo de Respuesta (días)]]&lt;16,"SI",reporte3[[#This Row],[Tiempo de Respuesta (días)]]&gt;15,"NO")</f>
        <v>SI</v>
      </c>
      <c r="Q122" s="67" t="s">
        <v>105</v>
      </c>
      <c r="R122" s="96">
        <v>45206.461157407408</v>
      </c>
      <c r="S122" s="67">
        <f>HOUR(reporte3[[#This Row],[
Hora]])</f>
        <v>11</v>
      </c>
    </row>
    <row r="123" spans="1:19" ht="17.399999999999999" customHeight="1" x14ac:dyDescent="0.25">
      <c r="A123" s="36" t="s">
        <v>36</v>
      </c>
      <c r="B123" s="36" t="s">
        <v>109</v>
      </c>
      <c r="C123" s="37" t="s">
        <v>1505</v>
      </c>
      <c r="D123" s="3">
        <v>45222.508761574078</v>
      </c>
      <c r="E123" s="37" t="s">
        <v>1506</v>
      </c>
      <c r="F123" s="36" t="s">
        <v>154</v>
      </c>
      <c r="G123" s="36" t="s">
        <v>105</v>
      </c>
      <c r="H123" s="5">
        <v>2500</v>
      </c>
      <c r="I123" s="36" t="s">
        <v>1514</v>
      </c>
      <c r="J123" s="36" t="s">
        <v>62</v>
      </c>
      <c r="K123" s="36" t="s">
        <v>1515</v>
      </c>
      <c r="L123" s="36" t="s">
        <v>1516</v>
      </c>
      <c r="M123" s="11">
        <v>45244.654861111114</v>
      </c>
      <c r="N123" s="32" t="s">
        <v>1895</v>
      </c>
      <c r="O123" s="67">
        <f>NETWORKDAYS.INTL(reporte3[[#This Row],[Fecha de
Registro]],reporte3[[#This Row],[Fecha de
Respuesta]],1)+IF(WEEKDAY(reporte3[[#This Row],[Fecha de
Registro]],2)&lt;6,-1,0)-1</f>
        <v>15</v>
      </c>
      <c r="P123" s="52" t="str">
        <f>_xlfn.IFS(reporte3[[#This Row],[Tiempo de Respuesta (días)]]&lt;16,"SI",reporte3[[#This Row],[Tiempo de Respuesta (días)]]&gt;15,"NO")</f>
        <v>SI</v>
      </c>
      <c r="Q123" s="82" t="s">
        <v>105</v>
      </c>
      <c r="R123" s="96">
        <v>45222.508761574078</v>
      </c>
      <c r="S123" s="67">
        <f>HOUR(reporte3[[#This Row],[
Hora]])</f>
        <v>12</v>
      </c>
    </row>
    <row r="124" spans="1:19" ht="17.399999999999999" customHeight="1" x14ac:dyDescent="0.25">
      <c r="A124" s="36" t="s">
        <v>36</v>
      </c>
      <c r="B124" s="36" t="s">
        <v>64</v>
      </c>
      <c r="C124" s="37" t="s">
        <v>1517</v>
      </c>
      <c r="D124" s="3">
        <v>45225.453773148147</v>
      </c>
      <c r="E124" s="37" t="s">
        <v>1518</v>
      </c>
      <c r="F124" s="36" t="s">
        <v>154</v>
      </c>
      <c r="G124" s="36" t="s">
        <v>46</v>
      </c>
      <c r="H124" s="5"/>
      <c r="I124" s="36" t="s">
        <v>1524</v>
      </c>
      <c r="J124" s="36" t="s">
        <v>48</v>
      </c>
      <c r="K124" s="36" t="s">
        <v>1525</v>
      </c>
      <c r="L124" s="36" t="s">
        <v>1526</v>
      </c>
      <c r="M124" s="11">
        <v>45243.445833333331</v>
      </c>
      <c r="N124" s="32" t="s">
        <v>1896</v>
      </c>
      <c r="O124" s="67">
        <f>NETWORKDAYS.INTL(reporte3[[#This Row],[Fecha de
Registro]],reporte3[[#This Row],[Fecha de
Respuesta]],1)+IF(WEEKDAY(reporte3[[#This Row],[Fecha de
Registro]],2)&lt;6,-1,0)</f>
        <v>12</v>
      </c>
      <c r="P124" s="52" t="str">
        <f>_xlfn.IFS(reporte3[[#This Row],[Tiempo de Respuesta (días)]]&lt;16,"SI",reporte3[[#This Row],[Tiempo de Respuesta (días)]]&gt;15,"NO")</f>
        <v>SI</v>
      </c>
      <c r="Q124" s="67" t="s">
        <v>46</v>
      </c>
      <c r="R124" s="96">
        <v>45225.453773148147</v>
      </c>
      <c r="S124" s="67">
        <f>HOUR(reporte3[[#This Row],[
Hora]])</f>
        <v>10</v>
      </c>
    </row>
    <row r="125" spans="1:19" ht="17.399999999999999" customHeight="1" x14ac:dyDescent="0.25">
      <c r="A125" s="38" t="s">
        <v>36</v>
      </c>
      <c r="B125" s="38" t="s">
        <v>306</v>
      </c>
      <c r="C125" s="39" t="s">
        <v>1527</v>
      </c>
      <c r="D125" s="25">
        <v>45225.622199074074</v>
      </c>
      <c r="E125" s="39" t="s">
        <v>1528</v>
      </c>
      <c r="F125" s="38" t="s">
        <v>154</v>
      </c>
      <c r="G125" s="38" t="s">
        <v>688</v>
      </c>
      <c r="H125" s="26"/>
      <c r="I125" s="38" t="s">
        <v>1536</v>
      </c>
      <c r="J125" s="38" t="s">
        <v>62</v>
      </c>
      <c r="K125" s="38" t="s">
        <v>1537</v>
      </c>
      <c r="L125" s="38" t="s">
        <v>1538</v>
      </c>
      <c r="M125" s="27">
        <v>45243.45416666667</v>
      </c>
      <c r="N125" s="51" t="s">
        <v>1897</v>
      </c>
      <c r="O125" s="67">
        <f>NETWORKDAYS.INTL(reporte3[[#This Row],[Fecha de
Registro]],reporte3[[#This Row],[Fecha de
Respuesta]],1)+IF(WEEKDAY(reporte3[[#This Row],[Fecha de
Registro]],2)&lt;6,-1,0)</f>
        <v>12</v>
      </c>
      <c r="P125" s="52" t="str">
        <f>_xlfn.IFS(reporte3[[#This Row],[Tiempo de Respuesta (días)]]&lt;16,"SI",reporte3[[#This Row],[Tiempo de Respuesta (días)]]&gt;15,"NO")</f>
        <v>SI</v>
      </c>
      <c r="Q125" s="67" t="s">
        <v>688</v>
      </c>
      <c r="R125" s="96">
        <v>45225.622199074074</v>
      </c>
      <c r="S125" s="67">
        <f>HOUR(reporte3[[#This Row],[
Hora]])</f>
        <v>14</v>
      </c>
    </row>
    <row r="126" spans="1:19" ht="17.399999999999999" customHeight="1" x14ac:dyDescent="0.25">
      <c r="A126" s="36" t="s">
        <v>36</v>
      </c>
      <c r="B126" s="36" t="s">
        <v>64</v>
      </c>
      <c r="C126" s="37" t="s">
        <v>1539</v>
      </c>
      <c r="D126" s="3">
        <v>45228.471238425926</v>
      </c>
      <c r="E126" s="37" t="s">
        <v>1540</v>
      </c>
      <c r="F126" s="36" t="s">
        <v>45</v>
      </c>
      <c r="G126" s="36" t="s">
        <v>105</v>
      </c>
      <c r="H126" s="5">
        <v>1500</v>
      </c>
      <c r="I126" s="36" t="s">
        <v>1546</v>
      </c>
      <c r="J126" s="36" t="s">
        <v>62</v>
      </c>
      <c r="K126" s="36" t="s">
        <v>1547</v>
      </c>
      <c r="L126" s="36" t="s">
        <v>1548</v>
      </c>
      <c r="M126" s="11">
        <v>45244.440972222219</v>
      </c>
      <c r="N126" s="36" t="s">
        <v>1898</v>
      </c>
      <c r="O126" s="67">
        <f>NETWORKDAYS.INTL(reporte3[[#This Row],[Fecha de
Registro]],reporte3[[#This Row],[Fecha de
Respuesta]],1)+IF(WEEKDAY(reporte3[[#This Row],[Fecha de
Registro]],2)&lt;6,-1,0)</f>
        <v>12</v>
      </c>
      <c r="P126" s="52" t="str">
        <f>_xlfn.IFS(reporte3[[#This Row],[Tiempo de Respuesta (días)]]&lt;16,"SI",reporte3[[#This Row],[Tiempo de Respuesta (días)]]&gt;15,"NO")</f>
        <v>SI</v>
      </c>
      <c r="Q126" s="67" t="s">
        <v>105</v>
      </c>
      <c r="R126" s="96">
        <v>45228.471238425926</v>
      </c>
      <c r="S126" s="67">
        <f>HOUR(reporte3[[#This Row],[
Hora]])</f>
        <v>11</v>
      </c>
    </row>
    <row r="127" spans="1:19" ht="17.399999999999999" customHeight="1" x14ac:dyDescent="0.25">
      <c r="A127" s="38" t="s">
        <v>36</v>
      </c>
      <c r="B127" s="38" t="s">
        <v>64</v>
      </c>
      <c r="C127" s="39" t="s">
        <v>1549</v>
      </c>
      <c r="D127" s="25">
        <v>45228.659398148149</v>
      </c>
      <c r="E127" s="39" t="s">
        <v>1550</v>
      </c>
      <c r="F127" s="38" t="s">
        <v>45</v>
      </c>
      <c r="G127" s="38" t="s">
        <v>70</v>
      </c>
      <c r="H127" s="26">
        <v>0</v>
      </c>
      <c r="I127" s="38" t="s">
        <v>1557</v>
      </c>
      <c r="J127" s="38" t="s">
        <v>62</v>
      </c>
      <c r="K127" s="38" t="s">
        <v>1557</v>
      </c>
      <c r="L127" s="38" t="s">
        <v>1558</v>
      </c>
      <c r="M127" s="27">
        <v>45244.440972222219</v>
      </c>
      <c r="N127" s="38" t="s">
        <v>1899</v>
      </c>
      <c r="O127" s="67">
        <f>NETWORKDAYS.INTL(reporte3[[#This Row],[Fecha de
Registro]],reporte3[[#This Row],[Fecha de
Respuesta]],1)+IF(WEEKDAY(reporte3[[#This Row],[Fecha de
Registro]],2)&lt;6,-1,0)</f>
        <v>12</v>
      </c>
      <c r="P127" s="52" t="str">
        <f>_xlfn.IFS(reporte3[[#This Row],[Tiempo de Respuesta (días)]]&lt;16,"SI",reporte3[[#This Row],[Tiempo de Respuesta (días)]]&gt;15,"NO")</f>
        <v>SI</v>
      </c>
      <c r="Q127" s="67" t="s">
        <v>70</v>
      </c>
      <c r="R127" s="96">
        <v>45228.659398148149</v>
      </c>
      <c r="S127" s="67">
        <f>HOUR(reporte3[[#This Row],[
Hora]])</f>
        <v>15</v>
      </c>
    </row>
    <row r="128" spans="1:19" ht="17.399999999999999" customHeight="1" x14ac:dyDescent="0.25">
      <c r="A128" s="36" t="s">
        <v>36</v>
      </c>
      <c r="B128" s="36" t="s">
        <v>64</v>
      </c>
      <c r="C128" s="37" t="s">
        <v>1559</v>
      </c>
      <c r="D128" s="3">
        <v>45230.503159722219</v>
      </c>
      <c r="E128" s="37" t="s">
        <v>1560</v>
      </c>
      <c r="F128" s="36" t="s">
        <v>154</v>
      </c>
      <c r="G128" s="36" t="s">
        <v>105</v>
      </c>
      <c r="H128" s="5"/>
      <c r="I128" s="36" t="s">
        <v>1567</v>
      </c>
      <c r="J128" s="36" t="s">
        <v>62</v>
      </c>
      <c r="K128" s="36" t="s">
        <v>1568</v>
      </c>
      <c r="L128" s="36" t="s">
        <v>1569</v>
      </c>
      <c r="M128" s="11">
        <v>45244.474305555559</v>
      </c>
      <c r="N128" s="36" t="s">
        <v>1900</v>
      </c>
      <c r="O128" s="67">
        <f>NETWORKDAYS.INTL(reporte3[[#This Row],[Fecha de
Registro]],reporte3[[#This Row],[Fecha de
Respuesta]],1)+IF(WEEKDAY(reporte3[[#This Row],[Fecha de
Registro]],2)&lt;6,-1,0)</f>
        <v>10</v>
      </c>
      <c r="P128" s="52" t="str">
        <f>_xlfn.IFS(reporte3[[#This Row],[Tiempo de Respuesta (días)]]&lt;16,"SI",reporte3[[#This Row],[Tiempo de Respuesta (días)]]&gt;15,"NO")</f>
        <v>SI</v>
      </c>
      <c r="Q128" s="67" t="s">
        <v>105</v>
      </c>
      <c r="R128" s="96">
        <v>45230.503159722219</v>
      </c>
      <c r="S128" s="67">
        <f>HOUR(reporte3[[#This Row],[
Hora]])</f>
        <v>12</v>
      </c>
    </row>
    <row r="129" spans="1:19" ht="17.399999999999999" customHeight="1" x14ac:dyDescent="0.25">
      <c r="A129" s="36" t="s">
        <v>36</v>
      </c>
      <c r="B129" s="36" t="s">
        <v>64</v>
      </c>
      <c r="C129" s="37" t="s">
        <v>1570</v>
      </c>
      <c r="D129" s="3">
        <v>45231.405416666668</v>
      </c>
      <c r="E129" s="37" t="s">
        <v>1571</v>
      </c>
      <c r="F129" s="36" t="s">
        <v>45</v>
      </c>
      <c r="G129" s="36" t="s">
        <v>105</v>
      </c>
      <c r="H129" s="5">
        <v>2000</v>
      </c>
      <c r="I129" s="36" t="s">
        <v>1579</v>
      </c>
      <c r="J129" s="36" t="s">
        <v>62</v>
      </c>
      <c r="K129" s="36" t="s">
        <v>1580</v>
      </c>
      <c r="L129" s="36" t="s">
        <v>1581</v>
      </c>
      <c r="M129" s="11">
        <v>45244.473611111112</v>
      </c>
      <c r="N129" s="36" t="s">
        <v>1901</v>
      </c>
      <c r="O129" s="67">
        <f>NETWORKDAYS.INTL(reporte3[[#This Row],[Fecha de
Registro]],reporte3[[#This Row],[Fecha de
Respuesta]],1)+IF(WEEKDAY(reporte3[[#This Row],[Fecha de
Registro]],2)&lt;6,-1,0)</f>
        <v>9</v>
      </c>
      <c r="P129" s="52" t="str">
        <f>_xlfn.IFS(reporte3[[#This Row],[Tiempo de Respuesta (días)]]&lt;16,"SI",reporte3[[#This Row],[Tiempo de Respuesta (días)]]&gt;15,"NO")</f>
        <v>SI</v>
      </c>
      <c r="Q129" s="67" t="s">
        <v>105</v>
      </c>
      <c r="R129" s="96">
        <v>45231.405416666668</v>
      </c>
      <c r="S129" s="67">
        <f>HOUR(reporte3[[#This Row],[
Hora]])</f>
        <v>9</v>
      </c>
    </row>
    <row r="130" spans="1:19" ht="17.399999999999999" customHeight="1" x14ac:dyDescent="0.25">
      <c r="A130" s="36" t="s">
        <v>36</v>
      </c>
      <c r="B130" s="36" t="s">
        <v>64</v>
      </c>
      <c r="C130" s="37" t="s">
        <v>1582</v>
      </c>
      <c r="D130" s="3">
        <v>45231.689351851855</v>
      </c>
      <c r="E130" s="37" t="s">
        <v>1583</v>
      </c>
      <c r="F130" s="36" t="s">
        <v>45</v>
      </c>
      <c r="G130" s="36" t="s">
        <v>105</v>
      </c>
      <c r="H130" s="5"/>
      <c r="I130" s="36" t="s">
        <v>1589</v>
      </c>
      <c r="J130" s="36" t="s">
        <v>48</v>
      </c>
      <c r="K130" s="36" t="s">
        <v>1590</v>
      </c>
      <c r="L130" s="36" t="s">
        <v>1591</v>
      </c>
      <c r="M130" s="11">
        <v>45244.488194444442</v>
      </c>
      <c r="N130" s="36" t="s">
        <v>1902</v>
      </c>
      <c r="O130" s="67">
        <f>NETWORKDAYS.INTL(reporte3[[#This Row],[Fecha de
Registro]],reporte3[[#This Row],[Fecha de
Respuesta]],1)+IF(WEEKDAY(reporte3[[#This Row],[Fecha de
Registro]],2)&lt;6,-1,0)</f>
        <v>9</v>
      </c>
      <c r="P130" s="52" t="str">
        <f>_xlfn.IFS(reporte3[[#This Row],[Tiempo de Respuesta (días)]]&lt;16,"SI",reporte3[[#This Row],[Tiempo de Respuesta (días)]]&gt;15,"NO")</f>
        <v>SI</v>
      </c>
      <c r="Q130" s="67" t="s">
        <v>105</v>
      </c>
      <c r="R130" s="96">
        <v>45231.689351851855</v>
      </c>
      <c r="S130" s="67">
        <f>HOUR(reporte3[[#This Row],[
Hora]])</f>
        <v>16</v>
      </c>
    </row>
    <row r="131" spans="1:19" ht="17.399999999999999" customHeight="1" x14ac:dyDescent="0.25">
      <c r="A131" s="36" t="s">
        <v>36</v>
      </c>
      <c r="B131" s="36" t="s">
        <v>64</v>
      </c>
      <c r="C131" s="37" t="s">
        <v>1592</v>
      </c>
      <c r="D131" s="3">
        <v>45232.513159722221</v>
      </c>
      <c r="E131" s="37" t="s">
        <v>1593</v>
      </c>
      <c r="F131" s="36" t="s">
        <v>154</v>
      </c>
      <c r="G131" s="36" t="s">
        <v>46</v>
      </c>
      <c r="H131" s="5"/>
      <c r="I131" s="36" t="s">
        <v>1601</v>
      </c>
      <c r="J131" s="36" t="s">
        <v>62</v>
      </c>
      <c r="K131" s="36" t="s">
        <v>1601</v>
      </c>
      <c r="L131" s="36" t="s">
        <v>1602</v>
      </c>
      <c r="M131" s="11">
        <v>45245.534722222219</v>
      </c>
      <c r="N131" s="36" t="s">
        <v>1903</v>
      </c>
      <c r="O131" s="67">
        <f>NETWORKDAYS.INTL(reporte3[[#This Row],[Fecha de
Registro]],reporte3[[#This Row],[Fecha de
Respuesta]],1)+IF(WEEKDAY(reporte3[[#This Row],[Fecha de
Registro]],2)&lt;6,-1,0)</f>
        <v>9</v>
      </c>
      <c r="P131" s="52" t="str">
        <f>_xlfn.IFS(reporte3[[#This Row],[Tiempo de Respuesta (días)]]&lt;16,"SI",reporte3[[#This Row],[Tiempo de Respuesta (días)]]&gt;15,"NO")</f>
        <v>SI</v>
      </c>
      <c r="Q131" s="67" t="s">
        <v>46</v>
      </c>
      <c r="R131" s="96">
        <v>45232.513159722221</v>
      </c>
      <c r="S131" s="67">
        <f>HOUR(reporte3[[#This Row],[
Hora]])</f>
        <v>12</v>
      </c>
    </row>
    <row r="132" spans="1:19" ht="17.399999999999999" customHeight="1" x14ac:dyDescent="0.25">
      <c r="A132" s="36" t="s">
        <v>36</v>
      </c>
      <c r="B132" s="36" t="s">
        <v>64</v>
      </c>
      <c r="C132" s="37" t="s">
        <v>1603</v>
      </c>
      <c r="D132" s="3">
        <v>45237.896527777775</v>
      </c>
      <c r="E132" s="37" t="s">
        <v>1604</v>
      </c>
      <c r="F132" s="36" t="s">
        <v>154</v>
      </c>
      <c r="G132" s="36" t="s">
        <v>105</v>
      </c>
      <c r="H132" s="5"/>
      <c r="I132" s="36" t="s">
        <v>1612</v>
      </c>
      <c r="J132" s="36" t="s">
        <v>62</v>
      </c>
      <c r="K132" s="36" t="s">
        <v>1613</v>
      </c>
      <c r="L132" s="36" t="s">
        <v>1614</v>
      </c>
      <c r="M132" s="11">
        <v>45245.538888888892</v>
      </c>
      <c r="N132" s="36" t="s">
        <v>1904</v>
      </c>
      <c r="O132" s="67">
        <f>NETWORKDAYS.INTL(reporte3[[#This Row],[Fecha de
Registro]],reporte3[[#This Row],[Fecha de
Respuesta]],1)+IF(WEEKDAY(reporte3[[#This Row],[Fecha de
Registro]],2)&lt;6,-1,0)</f>
        <v>6</v>
      </c>
      <c r="P132" s="52" t="str">
        <f>_xlfn.IFS(reporte3[[#This Row],[Tiempo de Respuesta (días)]]&lt;16,"SI",reporte3[[#This Row],[Tiempo de Respuesta (días)]]&gt;15,"NO")</f>
        <v>SI</v>
      </c>
      <c r="Q132" s="67" t="s">
        <v>105</v>
      </c>
      <c r="R132" s="96">
        <v>45237.896527777775</v>
      </c>
      <c r="S132" s="67">
        <f>HOUR(reporte3[[#This Row],[
Hora]])</f>
        <v>21</v>
      </c>
    </row>
    <row r="133" spans="1:19" ht="17.399999999999999" customHeight="1" x14ac:dyDescent="0.25">
      <c r="A133" s="36" t="s">
        <v>36</v>
      </c>
      <c r="B133" s="36" t="s">
        <v>64</v>
      </c>
      <c r="C133" s="37" t="s">
        <v>1615</v>
      </c>
      <c r="D133" s="3">
        <v>45240.67328703704</v>
      </c>
      <c r="E133" s="37" t="s">
        <v>1616</v>
      </c>
      <c r="F133" s="36" t="s">
        <v>45</v>
      </c>
      <c r="G133" s="36" t="s">
        <v>46</v>
      </c>
      <c r="H133" s="5"/>
      <c r="I133" s="36" t="s">
        <v>1624</v>
      </c>
      <c r="J133" s="36" t="s">
        <v>48</v>
      </c>
      <c r="K133" s="36" t="s">
        <v>1625</v>
      </c>
      <c r="L133" s="36" t="s">
        <v>1626</v>
      </c>
      <c r="M133" s="11">
        <v>45261.715277777781</v>
      </c>
      <c r="N133" s="36" t="s">
        <v>1905</v>
      </c>
      <c r="O133" s="67">
        <f>NETWORKDAYS.INTL(reporte3[[#This Row],[Fecha de
Registro]],reporte3[[#This Row],[Fecha de
Respuesta]],1)+IF(WEEKDAY(reporte3[[#This Row],[Fecha de
Registro]],2)&lt;6,-1,0)</f>
        <v>15</v>
      </c>
      <c r="P133" s="52" t="str">
        <f>_xlfn.IFS(reporte3[[#This Row],[Tiempo de Respuesta (días)]]&lt;16,"SI",reporte3[[#This Row],[Tiempo de Respuesta (días)]]&gt;15,"NO")</f>
        <v>SI</v>
      </c>
      <c r="Q133" s="67" t="s">
        <v>46</v>
      </c>
      <c r="R133" s="96">
        <v>45240.67328703704</v>
      </c>
      <c r="S133" s="67">
        <f>HOUR(reporte3[[#This Row],[
Hora]])</f>
        <v>16</v>
      </c>
    </row>
    <row r="134" spans="1:19" ht="17.399999999999999" customHeight="1" x14ac:dyDescent="0.25">
      <c r="A134" s="36" t="s">
        <v>36</v>
      </c>
      <c r="B134" s="36" t="s">
        <v>109</v>
      </c>
      <c r="C134" s="37" t="s">
        <v>1627</v>
      </c>
      <c r="D134" s="3">
        <v>45246.577569444446</v>
      </c>
      <c r="E134" s="37" t="s">
        <v>1506</v>
      </c>
      <c r="F134" s="36" t="s">
        <v>154</v>
      </c>
      <c r="G134" s="36" t="s">
        <v>688</v>
      </c>
      <c r="H134" s="5"/>
      <c r="I134" s="36" t="s">
        <v>1628</v>
      </c>
      <c r="J134" s="36" t="s">
        <v>48</v>
      </c>
      <c r="K134" s="36" t="s">
        <v>1628</v>
      </c>
      <c r="L134" s="36" t="s">
        <v>1629</v>
      </c>
      <c r="M134" s="11">
        <v>45261.51666666667</v>
      </c>
      <c r="N134" s="36" t="s">
        <v>1906</v>
      </c>
      <c r="O134" s="67">
        <f>NETWORKDAYS.INTL(reporte3[[#This Row],[Fecha de
Registro]],reporte3[[#This Row],[Fecha de
Respuesta]],1)+IF(WEEKDAY(reporte3[[#This Row],[Fecha de
Registro]],2)&lt;6,-1,0)</f>
        <v>11</v>
      </c>
      <c r="P134" s="52" t="str">
        <f>_xlfn.IFS(reporte3[[#This Row],[Tiempo de Respuesta (días)]]&lt;16,"SI",reporte3[[#This Row],[Tiempo de Respuesta (días)]]&gt;15,"NO")</f>
        <v>SI</v>
      </c>
      <c r="Q134" s="67" t="s">
        <v>688</v>
      </c>
      <c r="R134" s="96">
        <v>45246.577569444446</v>
      </c>
      <c r="S134" s="67">
        <f>HOUR(reporte3[[#This Row],[
Hora]])</f>
        <v>13</v>
      </c>
    </row>
    <row r="135" spans="1:19" ht="17.399999999999999" customHeight="1" x14ac:dyDescent="0.25">
      <c r="A135" s="36" t="s">
        <v>36</v>
      </c>
      <c r="B135" s="36" t="s">
        <v>64</v>
      </c>
      <c r="C135" s="37" t="s">
        <v>1630</v>
      </c>
      <c r="D135" s="3">
        <v>45246.705497685187</v>
      </c>
      <c r="E135" s="37" t="s">
        <v>1631</v>
      </c>
      <c r="F135" s="36" t="s">
        <v>45</v>
      </c>
      <c r="G135" s="36" t="s">
        <v>70</v>
      </c>
      <c r="H135" s="5">
        <v>404</v>
      </c>
      <c r="I135" s="36" t="s">
        <v>1638</v>
      </c>
      <c r="J135" s="36" t="s">
        <v>62</v>
      </c>
      <c r="K135" s="36" t="s">
        <v>1638</v>
      </c>
      <c r="L135" s="36" t="s">
        <v>1639</v>
      </c>
      <c r="M135" s="11">
        <v>45261.525694444441</v>
      </c>
      <c r="N135" s="36" t="s">
        <v>1907</v>
      </c>
      <c r="O135" s="67">
        <f>NETWORKDAYS.INTL(reporte3[[#This Row],[Fecha de
Registro]],reporte3[[#This Row],[Fecha de
Respuesta]],1)+IF(WEEKDAY(reporte3[[#This Row],[Fecha de
Registro]],2)&lt;6,-1,0)</f>
        <v>11</v>
      </c>
      <c r="P135" s="52" t="str">
        <f>_xlfn.IFS(reporte3[[#This Row],[Tiempo de Respuesta (días)]]&lt;16,"SI",reporte3[[#This Row],[Tiempo de Respuesta (días)]]&gt;15,"NO")</f>
        <v>SI</v>
      </c>
      <c r="Q135" s="67" t="s">
        <v>70</v>
      </c>
      <c r="R135" s="96">
        <v>45246.705497685187</v>
      </c>
      <c r="S135" s="67">
        <f>HOUR(reporte3[[#This Row],[
Hora]])</f>
        <v>16</v>
      </c>
    </row>
    <row r="136" spans="1:19" ht="17.399999999999999" customHeight="1" x14ac:dyDescent="0.25">
      <c r="A136" s="36" t="s">
        <v>36</v>
      </c>
      <c r="B136" s="36" t="s">
        <v>64</v>
      </c>
      <c r="C136" s="37" t="s">
        <v>1640</v>
      </c>
      <c r="D136" s="3">
        <v>45249.447604166664</v>
      </c>
      <c r="E136" s="37" t="s">
        <v>1641</v>
      </c>
      <c r="F136" s="36" t="s">
        <v>45</v>
      </c>
      <c r="G136" s="36" t="s">
        <v>46</v>
      </c>
      <c r="H136" s="5"/>
      <c r="I136" s="36" t="s">
        <v>1647</v>
      </c>
      <c r="J136" s="36" t="s">
        <v>62</v>
      </c>
      <c r="K136" s="36" t="s">
        <v>1638</v>
      </c>
      <c r="L136" s="36" t="s">
        <v>1639</v>
      </c>
      <c r="M136" s="11">
        <v>45262.567361111112</v>
      </c>
      <c r="N136" s="36" t="s">
        <v>1907</v>
      </c>
      <c r="O136" s="67">
        <f>NETWORKDAYS.INTL(reporte3[[#This Row],[Fecha de
Registro]],reporte3[[#This Row],[Fecha de
Respuesta]],1)+IF(WEEKDAY(reporte3[[#This Row],[Fecha de
Registro]],2)&lt;6,-1,0)</f>
        <v>10</v>
      </c>
      <c r="P136" s="52" t="str">
        <f>_xlfn.IFS(reporte3[[#This Row],[Tiempo de Respuesta (días)]]&lt;16,"SI",reporte3[[#This Row],[Tiempo de Respuesta (días)]]&gt;15,"NO")</f>
        <v>SI</v>
      </c>
      <c r="Q136" s="67" t="s">
        <v>46</v>
      </c>
      <c r="R136" s="96">
        <v>45249.447604166664</v>
      </c>
      <c r="S136" s="67">
        <f>HOUR(reporte3[[#This Row],[
Hora]])</f>
        <v>10</v>
      </c>
    </row>
    <row r="137" spans="1:19" ht="17.399999999999999" customHeight="1" x14ac:dyDescent="0.25">
      <c r="A137" s="38" t="s">
        <v>36</v>
      </c>
      <c r="B137" s="38" t="s">
        <v>64</v>
      </c>
      <c r="C137" s="39" t="s">
        <v>1648</v>
      </c>
      <c r="D137" s="25">
        <v>45250.604502314818</v>
      </c>
      <c r="E137" s="39" t="s">
        <v>1649</v>
      </c>
      <c r="F137" s="38" t="s">
        <v>45</v>
      </c>
      <c r="G137" s="38" t="s">
        <v>105</v>
      </c>
      <c r="H137" s="26"/>
      <c r="I137" s="38" t="s">
        <v>906</v>
      </c>
      <c r="J137" s="38" t="s">
        <v>48</v>
      </c>
      <c r="K137" s="38" t="s">
        <v>1657</v>
      </c>
      <c r="L137" s="38" t="s">
        <v>1657</v>
      </c>
      <c r="M137" s="27">
        <v>45265.540972222225</v>
      </c>
      <c r="N137" s="38" t="s">
        <v>1908</v>
      </c>
      <c r="O137" s="67">
        <f>NETWORKDAYS.INTL(reporte3[[#This Row],[Fecha de
Registro]],reporte3[[#This Row],[Fecha de
Respuesta]],1)+IF(WEEKDAY(reporte3[[#This Row],[Fecha de
Registro]],2)&lt;6,-1,0)</f>
        <v>11</v>
      </c>
      <c r="P137" s="52" t="str">
        <f>_xlfn.IFS(reporte3[[#This Row],[Tiempo de Respuesta (días)]]&lt;16,"SI",reporte3[[#This Row],[Tiempo de Respuesta (días)]]&gt;15,"NO")</f>
        <v>SI</v>
      </c>
      <c r="Q137" s="86" t="s">
        <v>105</v>
      </c>
      <c r="R137" s="96">
        <v>45250.604502314818</v>
      </c>
      <c r="S137" s="67">
        <f>HOUR(reporte3[[#This Row],[
Hora]])</f>
        <v>14</v>
      </c>
    </row>
    <row r="138" spans="1:19" ht="17.399999999999999" customHeight="1" x14ac:dyDescent="0.25">
      <c r="A138" s="36" t="s">
        <v>36</v>
      </c>
      <c r="B138" s="36" t="s">
        <v>64</v>
      </c>
      <c r="C138" s="37" t="s">
        <v>1658</v>
      </c>
      <c r="D138" s="3">
        <v>45257.454965277779</v>
      </c>
      <c r="E138" s="37" t="s">
        <v>1659</v>
      </c>
      <c r="F138" s="36" t="s">
        <v>45</v>
      </c>
      <c r="G138" s="36" t="s">
        <v>60</v>
      </c>
      <c r="H138" s="5"/>
      <c r="I138" s="36" t="s">
        <v>1666</v>
      </c>
      <c r="J138" s="36" t="s">
        <v>62</v>
      </c>
      <c r="K138" s="36" t="s">
        <v>1667</v>
      </c>
      <c r="L138" s="36" t="s">
        <v>1668</v>
      </c>
      <c r="M138" s="11">
        <v>45271.583333333336</v>
      </c>
      <c r="N138" s="36" t="s">
        <v>1909</v>
      </c>
      <c r="O138" s="67">
        <f>NETWORKDAYS.INTL(reporte3[[#This Row],[Fecha de
Registro]],reporte3[[#This Row],[Fecha de
Respuesta]],1)+IF(WEEKDAY(reporte3[[#This Row],[Fecha de
Registro]],2)&lt;6,-1,0)</f>
        <v>10</v>
      </c>
      <c r="P138" s="52" t="str">
        <f>_xlfn.IFS(reporte3[[#This Row],[Tiempo de Respuesta (días)]]&lt;16,"SI",reporte3[[#This Row],[Tiempo de Respuesta (días)]]&gt;15,"NO")</f>
        <v>SI</v>
      </c>
      <c r="Q138" s="67" t="s">
        <v>60</v>
      </c>
      <c r="R138" s="96">
        <v>45257.454965277779</v>
      </c>
      <c r="S138" s="67">
        <f>HOUR(reporte3[[#This Row],[
Hora]])</f>
        <v>10</v>
      </c>
    </row>
    <row r="139" spans="1:19" ht="17.399999999999999" customHeight="1" x14ac:dyDescent="0.25">
      <c r="A139" s="38" t="s">
        <v>36</v>
      </c>
      <c r="B139" s="38" t="s">
        <v>64</v>
      </c>
      <c r="C139" s="39" t="s">
        <v>1669</v>
      </c>
      <c r="D139" s="25">
        <v>45260.646423611113</v>
      </c>
      <c r="E139" s="39" t="s">
        <v>1670</v>
      </c>
      <c r="F139" s="38" t="s">
        <v>45</v>
      </c>
      <c r="G139" s="38" t="s">
        <v>105</v>
      </c>
      <c r="H139" s="26"/>
      <c r="I139" s="38" t="s">
        <v>1677</v>
      </c>
      <c r="J139" s="38" t="s">
        <v>48</v>
      </c>
      <c r="K139" s="38" t="s">
        <v>1678</v>
      </c>
      <c r="L139" s="38" t="s">
        <v>1679</v>
      </c>
      <c r="M139" s="27">
        <v>45271.669444444444</v>
      </c>
      <c r="N139" s="38" t="s">
        <v>1910</v>
      </c>
      <c r="O139" s="67">
        <f>NETWORKDAYS.INTL(reporte3[[#This Row],[Fecha de
Registro]],reporte3[[#This Row],[Fecha de
Respuesta]],1)+IF(WEEKDAY(reporte3[[#This Row],[Fecha de
Registro]],2)&lt;6,-1,0)</f>
        <v>7</v>
      </c>
      <c r="P139" s="52" t="str">
        <f>_xlfn.IFS(reporte3[[#This Row],[Tiempo de Respuesta (días)]]&lt;16,"SI",reporte3[[#This Row],[Tiempo de Respuesta (días)]]&gt;15,"NO")</f>
        <v>SI</v>
      </c>
      <c r="Q139" s="67" t="s">
        <v>46</v>
      </c>
      <c r="R139" s="96">
        <v>45260.646423611113</v>
      </c>
      <c r="S139" s="67">
        <f>HOUR(reporte3[[#This Row],[
Hora]])</f>
        <v>15</v>
      </c>
    </row>
    <row r="140" spans="1:19" ht="17.399999999999999" customHeight="1" x14ac:dyDescent="0.25">
      <c r="A140" s="38" t="s">
        <v>36</v>
      </c>
      <c r="B140" s="38" t="s">
        <v>64</v>
      </c>
      <c r="C140" s="39" t="s">
        <v>1680</v>
      </c>
      <c r="D140" s="25">
        <v>45271.611215277779</v>
      </c>
      <c r="E140" s="39" t="s">
        <v>1681</v>
      </c>
      <c r="F140" s="38" t="s">
        <v>154</v>
      </c>
      <c r="G140" s="38" t="s">
        <v>105</v>
      </c>
      <c r="H140" s="26"/>
      <c r="I140" s="38" t="s">
        <v>1688</v>
      </c>
      <c r="J140" s="38" t="s">
        <v>62</v>
      </c>
      <c r="K140" s="38" t="s">
        <v>1689</v>
      </c>
      <c r="L140" s="38" t="s">
        <v>1690</v>
      </c>
      <c r="M140" s="27">
        <v>45286.525694444441</v>
      </c>
      <c r="N140" s="38" t="s">
        <v>1911</v>
      </c>
      <c r="O140" s="67">
        <f>NETWORKDAYS.INTL(reporte3[[#This Row],[Fecha de
Registro]],reporte3[[#This Row],[Fecha de
Respuesta]],1)+IF(WEEKDAY(reporte3[[#This Row],[Fecha de
Registro]],2)&lt;6,-1,0)</f>
        <v>11</v>
      </c>
      <c r="P140" s="52" t="str">
        <f>_xlfn.IFS(reporte3[[#This Row],[Tiempo de Respuesta (días)]]&lt;16,"SI",reporte3[[#This Row],[Tiempo de Respuesta (días)]]&gt;15,"NO")</f>
        <v>SI</v>
      </c>
      <c r="Q140" s="110" t="s">
        <v>2548</v>
      </c>
      <c r="R140" s="96">
        <v>45271.611215277779</v>
      </c>
      <c r="S140" s="67">
        <f>HOUR(reporte3[[#This Row],[
Hora]])</f>
        <v>14</v>
      </c>
    </row>
    <row r="141" spans="1:19" ht="17.399999999999999" customHeight="1" x14ac:dyDescent="0.25">
      <c r="A141" s="36" t="s">
        <v>36</v>
      </c>
      <c r="B141" s="36" t="s">
        <v>64</v>
      </c>
      <c r="C141" s="37" t="s">
        <v>1691</v>
      </c>
      <c r="D141" s="3">
        <v>45272.620671296296</v>
      </c>
      <c r="E141" s="37" t="s">
        <v>1692</v>
      </c>
      <c r="F141" s="36" t="s">
        <v>45</v>
      </c>
      <c r="G141" s="36" t="s">
        <v>46</v>
      </c>
      <c r="H141" s="5"/>
      <c r="I141" s="36" t="s">
        <v>1697</v>
      </c>
      <c r="J141" s="36" t="s">
        <v>48</v>
      </c>
      <c r="K141" s="36" t="s">
        <v>1697</v>
      </c>
      <c r="L141" s="36" t="s">
        <v>1698</v>
      </c>
      <c r="M141" s="11">
        <v>45293.538888888892</v>
      </c>
      <c r="N141" s="36" t="s">
        <v>1912</v>
      </c>
      <c r="O141" s="67">
        <f>NETWORKDAYS.INTL(reporte3[[#This Row],[Fecha de
Registro]],reporte3[[#This Row],[Fecha de
Respuesta]],1)+IF(WEEKDAY(reporte3[[#This Row],[Fecha de
Registro]],2)&lt;6,-1,0)</f>
        <v>15</v>
      </c>
      <c r="P141" s="52" t="str">
        <f>_xlfn.IFS(reporte3[[#This Row],[Tiempo de Respuesta (días)]]&lt;16,"SI",reporte3[[#This Row],[Tiempo de Respuesta (días)]]&gt;15,"NO")</f>
        <v>SI</v>
      </c>
      <c r="Q141" s="67" t="s">
        <v>46</v>
      </c>
      <c r="R141" s="96">
        <v>45272.620671296296</v>
      </c>
      <c r="S141" s="67">
        <f>HOUR(reporte3[[#This Row],[
Hora]])</f>
        <v>14</v>
      </c>
    </row>
    <row r="142" spans="1:19" ht="17.399999999999999" customHeight="1" x14ac:dyDescent="0.25">
      <c r="A142" s="38" t="s">
        <v>36</v>
      </c>
      <c r="B142" s="38" t="s">
        <v>64</v>
      </c>
      <c r="C142" s="39" t="s">
        <v>1699</v>
      </c>
      <c r="D142" s="25">
        <v>45275.795891203707</v>
      </c>
      <c r="E142" s="39" t="s">
        <v>1700</v>
      </c>
      <c r="F142" s="38" t="s">
        <v>45</v>
      </c>
      <c r="G142" s="38" t="s">
        <v>105</v>
      </c>
      <c r="H142" s="26">
        <v>1400</v>
      </c>
      <c r="I142" s="38" t="s">
        <v>1708</v>
      </c>
      <c r="J142" s="38" t="s">
        <v>62</v>
      </c>
      <c r="K142" s="38" t="s">
        <v>1709</v>
      </c>
      <c r="L142" s="38" t="s">
        <v>1710</v>
      </c>
      <c r="M142" s="27">
        <v>45293.4375</v>
      </c>
      <c r="N142" s="38" t="s">
        <v>1913</v>
      </c>
      <c r="O142" s="67">
        <f>NETWORKDAYS.INTL(reporte3[[#This Row],[Fecha de
Registro]],reporte3[[#This Row],[Fecha de
Respuesta]],1)+IF(WEEKDAY(reporte3[[#This Row],[Fecha de
Registro]],2)&lt;6,-1,0)</f>
        <v>12</v>
      </c>
      <c r="P142" s="52" t="str">
        <f>_xlfn.IFS(reporte3[[#This Row],[Tiempo de Respuesta (días)]]&lt;16,"SI",reporte3[[#This Row],[Tiempo de Respuesta (días)]]&gt;15,"NO")</f>
        <v>SI</v>
      </c>
      <c r="Q142" s="67" t="s">
        <v>46</v>
      </c>
      <c r="R142" s="96">
        <v>45275.795891203707</v>
      </c>
      <c r="S142" s="67">
        <f>HOUR(reporte3[[#This Row],[
Hora]])</f>
        <v>19</v>
      </c>
    </row>
    <row r="143" spans="1:19" s="19" customFormat="1" ht="17.399999999999999" customHeight="1" x14ac:dyDescent="0.25">
      <c r="A143" s="49" t="s">
        <v>36</v>
      </c>
      <c r="B143" s="49" t="s">
        <v>159</v>
      </c>
      <c r="C143" s="50" t="s">
        <v>1732</v>
      </c>
      <c r="D143" s="16">
        <v>45279.489594907405</v>
      </c>
      <c r="E143" s="50" t="s">
        <v>1722</v>
      </c>
      <c r="F143" s="49" t="s">
        <v>154</v>
      </c>
      <c r="G143" s="49" t="s">
        <v>105</v>
      </c>
      <c r="H143" s="17"/>
      <c r="I143" s="49" t="s">
        <v>1729</v>
      </c>
      <c r="J143" s="49" t="s">
        <v>62</v>
      </c>
      <c r="K143" s="49" t="s">
        <v>1730</v>
      </c>
      <c r="L143" s="49" t="s">
        <v>1731</v>
      </c>
      <c r="M143" s="18">
        <v>45296.398611111108</v>
      </c>
      <c r="N143" s="60" t="s">
        <v>1914</v>
      </c>
      <c r="O143" s="68">
        <f>NETWORKDAYS.INTL(reporte3[[#This Row],[Fecha de
Registro]],reporte3[[#This Row],[Fecha de
Respuesta]],1)+IF(WEEKDAY(reporte3[[#This Row],[Fecha de
Registro]],2)&lt;6,-1,0)</f>
        <v>13</v>
      </c>
      <c r="P143" s="59" t="str">
        <f>_xlfn.IFS(reporte3[[#This Row],[Tiempo de Respuesta (días)]]&lt;16,"SI",reporte3[[#This Row],[Tiempo de Respuesta (días)]]&gt;15,"NO")</f>
        <v>SI</v>
      </c>
      <c r="Q143" s="110" t="s">
        <v>2548</v>
      </c>
      <c r="R143" s="96">
        <v>45279.489594907405</v>
      </c>
      <c r="S143" s="68">
        <f>HOUR(reporte3[[#This Row],[
Hora]])</f>
        <v>11</v>
      </c>
    </row>
    <row r="144" spans="1:19" ht="17.399999999999999" customHeight="1" x14ac:dyDescent="0.25">
      <c r="A144" s="36" t="s">
        <v>36</v>
      </c>
      <c r="B144" s="36" t="s">
        <v>64</v>
      </c>
      <c r="C144" s="37" t="s">
        <v>1733</v>
      </c>
      <c r="D144" s="3">
        <v>45294.707361111112</v>
      </c>
      <c r="E144" s="37" t="s">
        <v>1734</v>
      </c>
      <c r="F144" s="36" t="s">
        <v>154</v>
      </c>
      <c r="G144" s="36" t="s">
        <v>46</v>
      </c>
      <c r="H144" s="5">
        <v>0</v>
      </c>
      <c r="I144" s="36" t="s">
        <v>1795</v>
      </c>
      <c r="J144" s="36" t="s">
        <v>48</v>
      </c>
      <c r="K144" s="36" t="s">
        <v>1796</v>
      </c>
      <c r="L144" s="36" t="s">
        <v>1813</v>
      </c>
      <c r="M144" s="11">
        <v>45312.476388888892</v>
      </c>
      <c r="N144" s="40" t="s">
        <v>1915</v>
      </c>
      <c r="O144" s="67">
        <f>NETWORKDAYS.INTL(reporte3[[#This Row],[Fecha de
Registro]],reporte3[[#This Row],[Fecha de
Respuesta]],1)+IF(WEEKDAY(reporte3[[#This Row],[Fecha de
Registro]],2)&lt;6,-1,0)</f>
        <v>12</v>
      </c>
      <c r="P144" s="52" t="str">
        <f>_xlfn.IFS(reporte3[[#This Row],[Tiempo de Respuesta (días)]]&lt;16,"SI",reporte3[[#This Row],[Tiempo de Respuesta (días)]]&gt;15,"NO")</f>
        <v>SI</v>
      </c>
      <c r="Q144" s="67" t="s">
        <v>46</v>
      </c>
      <c r="R144" s="96">
        <v>45294.707361111112</v>
      </c>
      <c r="S144" s="67">
        <f>HOUR(reporte3[[#This Row],[
Hora]])</f>
        <v>16</v>
      </c>
    </row>
    <row r="145" spans="1:19" ht="17.399999999999999" customHeight="1" x14ac:dyDescent="0.25">
      <c r="A145" s="36" t="s">
        <v>36</v>
      </c>
      <c r="B145" s="36" t="s">
        <v>64</v>
      </c>
      <c r="C145" s="37" t="s">
        <v>1736</v>
      </c>
      <c r="D145" s="3">
        <v>45298.698796296296</v>
      </c>
      <c r="E145" s="37" t="s">
        <v>1737</v>
      </c>
      <c r="F145" s="36" t="s">
        <v>45</v>
      </c>
      <c r="G145" s="36" t="s">
        <v>105</v>
      </c>
      <c r="H145" s="5">
        <v>0</v>
      </c>
      <c r="I145" s="36" t="s">
        <v>1797</v>
      </c>
      <c r="J145" s="36" t="s">
        <v>48</v>
      </c>
      <c r="K145" s="36" t="s">
        <v>1798</v>
      </c>
      <c r="L145" s="36" t="s">
        <v>1814</v>
      </c>
      <c r="M145" s="11">
        <v>45314.478472222225</v>
      </c>
      <c r="N145" s="40" t="s">
        <v>1916</v>
      </c>
      <c r="O145" s="67">
        <f>NETWORKDAYS.INTL(reporte3[[#This Row],[Fecha de
Registro]],reporte3[[#This Row],[Fecha de
Respuesta]],1)+IF(WEEKDAY(reporte3[[#This Row],[Fecha de
Registro]],2)&lt;6,-1,0)</f>
        <v>12</v>
      </c>
      <c r="P145" s="52" t="str">
        <f>_xlfn.IFS(reporte3[[#This Row],[Tiempo de Respuesta (días)]]&lt;16,"SI",reporte3[[#This Row],[Tiempo de Respuesta (días)]]&gt;15,"NO")</f>
        <v>SI</v>
      </c>
      <c r="Q145" s="110" t="s">
        <v>2548</v>
      </c>
      <c r="R145" s="96">
        <v>45298.698796296296</v>
      </c>
      <c r="S145" s="67">
        <f>HOUR(reporte3[[#This Row],[
Hora]])</f>
        <v>16</v>
      </c>
    </row>
    <row r="146" spans="1:19" ht="17.399999999999999" customHeight="1" x14ac:dyDescent="0.25">
      <c r="A146" s="36" t="s">
        <v>36</v>
      </c>
      <c r="B146" s="36" t="s">
        <v>64</v>
      </c>
      <c r="C146" s="37" t="s">
        <v>1738</v>
      </c>
      <c r="D146" s="3">
        <v>45299.613587962966</v>
      </c>
      <c r="E146" s="37" t="s">
        <v>1739</v>
      </c>
      <c r="F146" s="36" t="s">
        <v>45</v>
      </c>
      <c r="G146" s="36" t="s">
        <v>105</v>
      </c>
      <c r="H146" s="5">
        <v>300</v>
      </c>
      <c r="I146" s="36" t="s">
        <v>1799</v>
      </c>
      <c r="J146" s="36" t="s">
        <v>48</v>
      </c>
      <c r="K146" s="36" t="s">
        <v>1800</v>
      </c>
      <c r="L146" s="36" t="s">
        <v>1815</v>
      </c>
      <c r="M146" s="11">
        <v>45319.457638888889</v>
      </c>
      <c r="N146" s="40" t="s">
        <v>1917</v>
      </c>
      <c r="O146" s="67">
        <f>NETWORKDAYS.INTL(reporte3[[#This Row],[Fecha de
Registro]],reporte3[[#This Row],[Fecha de
Respuesta]],1)+IF(WEEKDAY(reporte3[[#This Row],[Fecha de
Registro]],2)&lt;6,-1,0)</f>
        <v>14</v>
      </c>
      <c r="P146" s="52" t="str">
        <f>_xlfn.IFS(reporte3[[#This Row],[Tiempo de Respuesta (días)]]&lt;16,"SI",reporte3[[#This Row],[Tiempo de Respuesta (días)]]&gt;15,"NO")</f>
        <v>SI</v>
      </c>
      <c r="Q146" s="110" t="s">
        <v>2548</v>
      </c>
      <c r="R146" s="96">
        <v>45299.613587962966</v>
      </c>
      <c r="S146" s="67">
        <f>HOUR(reporte3[[#This Row],[
Hora]])</f>
        <v>14</v>
      </c>
    </row>
    <row r="147" spans="1:19" ht="17.399999999999999" customHeight="1" x14ac:dyDescent="0.25">
      <c r="A147" s="36" t="s">
        <v>36</v>
      </c>
      <c r="B147" s="36" t="s">
        <v>64</v>
      </c>
      <c r="C147" s="37" t="s">
        <v>1741</v>
      </c>
      <c r="D147" s="3">
        <v>45305.50949074074</v>
      </c>
      <c r="E147" s="37" t="s">
        <v>779</v>
      </c>
      <c r="F147" s="36" t="s">
        <v>154</v>
      </c>
      <c r="G147" s="36" t="s">
        <v>105</v>
      </c>
      <c r="H147" s="5">
        <v>0</v>
      </c>
      <c r="I147" s="36" t="s">
        <v>1801</v>
      </c>
      <c r="J147" s="36" t="s">
        <v>62</v>
      </c>
      <c r="K147" s="36" t="s">
        <v>1802</v>
      </c>
      <c r="L147" s="36" t="s">
        <v>1816</v>
      </c>
      <c r="M147" s="11">
        <v>45323.465277777781</v>
      </c>
      <c r="N147" s="40" t="s">
        <v>1918</v>
      </c>
      <c r="O147" s="67">
        <f>NETWORKDAYS.INTL(reporte3[[#This Row],[Fecha de
Registro]],reporte3[[#This Row],[Fecha de
Respuesta]],1)+IF(WEEKDAY(reporte3[[#This Row],[Fecha de
Registro]],2)&lt;6,-1,0)</f>
        <v>14</v>
      </c>
      <c r="P147" s="52" t="str">
        <f>_xlfn.IFS(reporte3[[#This Row],[Tiempo de Respuesta (días)]]&lt;16,"SI",reporte3[[#This Row],[Tiempo de Respuesta (días)]]&gt;15,"NO")</f>
        <v>SI</v>
      </c>
      <c r="Q147" s="110" t="s">
        <v>2548</v>
      </c>
      <c r="R147" s="96">
        <v>45305.50949074074</v>
      </c>
      <c r="S147" s="67">
        <f>HOUR(reporte3[[#This Row],[
Hora]])</f>
        <v>12</v>
      </c>
    </row>
    <row r="148" spans="1:19" ht="17.399999999999999" customHeight="1" x14ac:dyDescent="0.25">
      <c r="A148" s="36" t="s">
        <v>36</v>
      </c>
      <c r="B148" s="36" t="s">
        <v>64</v>
      </c>
      <c r="C148" s="37" t="s">
        <v>1742</v>
      </c>
      <c r="D148" s="3">
        <v>45305.525358796294</v>
      </c>
      <c r="E148" s="37" t="s">
        <v>779</v>
      </c>
      <c r="F148" s="36" t="s">
        <v>45</v>
      </c>
      <c r="G148" s="36" t="s">
        <v>105</v>
      </c>
      <c r="H148" s="5">
        <v>0</v>
      </c>
      <c r="I148" s="36" t="s">
        <v>1801</v>
      </c>
      <c r="J148" s="36" t="s">
        <v>62</v>
      </c>
      <c r="K148" s="36" t="s">
        <v>1803</v>
      </c>
      <c r="L148" s="36" t="s">
        <v>1817</v>
      </c>
      <c r="M148" s="11">
        <v>45323.46875</v>
      </c>
      <c r="N148" s="40" t="s">
        <v>1919</v>
      </c>
      <c r="O148" s="67">
        <f>NETWORKDAYS.INTL(reporte3[[#This Row],[Fecha de
Registro]],reporte3[[#This Row],[Fecha de
Respuesta]],1)+IF(WEEKDAY(reporte3[[#This Row],[Fecha de
Registro]],2)&lt;6,-1,0)</f>
        <v>14</v>
      </c>
      <c r="P148" s="52" t="str">
        <f>_xlfn.IFS(reporte3[[#This Row],[Tiempo de Respuesta (días)]]&lt;16,"SI",reporte3[[#This Row],[Tiempo de Respuesta (días)]]&gt;15,"NO")</f>
        <v>SI</v>
      </c>
      <c r="Q148" s="67" t="s">
        <v>46</v>
      </c>
      <c r="R148" s="96">
        <v>45305.525358796294</v>
      </c>
      <c r="S148" s="67">
        <f>HOUR(reporte3[[#This Row],[
Hora]])</f>
        <v>12</v>
      </c>
    </row>
    <row r="149" spans="1:19" s="19" customFormat="1" ht="17.399999999999999" customHeight="1" x14ac:dyDescent="0.25">
      <c r="A149" s="49" t="s">
        <v>36</v>
      </c>
      <c r="B149" s="49" t="s">
        <v>306</v>
      </c>
      <c r="C149" s="50" t="s">
        <v>1743</v>
      </c>
      <c r="D149" s="16">
        <v>45306.464791666665</v>
      </c>
      <c r="E149" s="50" t="s">
        <v>1744</v>
      </c>
      <c r="F149" s="49" t="s">
        <v>45</v>
      </c>
      <c r="G149" s="49" t="s">
        <v>105</v>
      </c>
      <c r="H149" s="17">
        <v>0</v>
      </c>
      <c r="I149" s="49" t="s">
        <v>1804</v>
      </c>
      <c r="J149" s="49" t="s">
        <v>62</v>
      </c>
      <c r="K149" s="49" t="s">
        <v>1805</v>
      </c>
      <c r="L149" s="49" t="s">
        <v>1818</v>
      </c>
      <c r="M149" s="18">
        <v>45327</v>
      </c>
      <c r="N149" s="60" t="s">
        <v>2013</v>
      </c>
      <c r="O149" s="68">
        <f>NETWORKDAYS.INTL(reporte3[[#This Row],[Fecha de
Registro]],reporte3[[#This Row],[Fecha de
Respuesta]],1)+IF(WEEKDAY(reporte3[[#This Row],[Fecha de
Registro]],2)&lt;6,-1,0)</f>
        <v>15</v>
      </c>
      <c r="P149" s="59" t="str">
        <f>_xlfn.IFS(reporte3[[#This Row],[Tiempo de Respuesta (días)]]&lt;16,"SI",reporte3[[#This Row],[Tiempo de Respuesta (días)]]&gt;15,"NO")</f>
        <v>SI</v>
      </c>
      <c r="Q149" s="68" t="s">
        <v>46</v>
      </c>
      <c r="R149" s="96">
        <v>45306.464791666665</v>
      </c>
      <c r="S149" s="68">
        <f>HOUR(reporte3[[#This Row],[
Hora]])</f>
        <v>11</v>
      </c>
    </row>
    <row r="150" spans="1:19" ht="17.399999999999999" customHeight="1" x14ac:dyDescent="0.25">
      <c r="A150" s="36" t="s">
        <v>36</v>
      </c>
      <c r="B150" s="36" t="s">
        <v>159</v>
      </c>
      <c r="C150" s="37" t="s">
        <v>1746</v>
      </c>
      <c r="D150" s="3">
        <v>45308.002627314818</v>
      </c>
      <c r="E150" s="37" t="s">
        <v>1747</v>
      </c>
      <c r="F150" s="36" t="s">
        <v>45</v>
      </c>
      <c r="G150" s="36" t="s">
        <v>105</v>
      </c>
      <c r="H150" s="5">
        <v>0</v>
      </c>
      <c r="I150" s="36" t="s">
        <v>1806</v>
      </c>
      <c r="J150" s="36" t="s">
        <v>62</v>
      </c>
      <c r="K150" s="36" t="s">
        <v>1807</v>
      </c>
      <c r="L150" s="36" t="s">
        <v>1819</v>
      </c>
      <c r="M150" s="11">
        <v>45327</v>
      </c>
      <c r="N150" s="40" t="s">
        <v>2014</v>
      </c>
      <c r="O150" s="67">
        <f>NETWORKDAYS.INTL(reporte3[[#This Row],[Fecha de
Registro]],reporte3[[#This Row],[Fecha de
Respuesta]],1)+IF(WEEKDAY(reporte3[[#This Row],[Fecha de
Registro]],2)&lt;6,-1,0)</f>
        <v>13</v>
      </c>
      <c r="P150" s="52" t="str">
        <f>_xlfn.IFS(reporte3[[#This Row],[Tiempo de Respuesta (días)]]&lt;16,"SI",reporte3[[#This Row],[Tiempo de Respuesta (días)]]&gt;15,"NO")</f>
        <v>SI</v>
      </c>
      <c r="Q150" s="67" t="s">
        <v>46</v>
      </c>
      <c r="R150" s="96">
        <v>45308.002627314818</v>
      </c>
      <c r="S150" s="67">
        <f>HOUR(reporte3[[#This Row],[
Hora]])</f>
        <v>0</v>
      </c>
    </row>
    <row r="151" spans="1:19" ht="17.399999999999999" customHeight="1" x14ac:dyDescent="0.25">
      <c r="A151" s="36" t="s">
        <v>36</v>
      </c>
      <c r="B151" s="36" t="s">
        <v>64</v>
      </c>
      <c r="C151" s="37" t="s">
        <v>1749</v>
      </c>
      <c r="D151" s="3">
        <v>45310.927604166667</v>
      </c>
      <c r="E151" s="37" t="s">
        <v>1750</v>
      </c>
      <c r="F151" s="36" t="s">
        <v>154</v>
      </c>
      <c r="G151" s="36" t="s">
        <v>688</v>
      </c>
      <c r="H151" s="5">
        <v>0</v>
      </c>
      <c r="I151" s="36" t="s">
        <v>1808</v>
      </c>
      <c r="J151" s="36" t="s">
        <v>62</v>
      </c>
      <c r="K151" s="36" t="s">
        <v>1808</v>
      </c>
      <c r="L151" s="36" t="s">
        <v>1820</v>
      </c>
      <c r="M151" s="11">
        <v>45331</v>
      </c>
      <c r="N151" s="40" t="s">
        <v>2015</v>
      </c>
      <c r="O151" s="67">
        <f>NETWORKDAYS.INTL(reporte3[[#This Row],[Fecha de
Registro]],reporte3[[#This Row],[Fecha de
Respuesta]],1)+IF(WEEKDAY(reporte3[[#This Row],[Fecha de
Registro]],2)&lt;6,-1,0)</f>
        <v>15</v>
      </c>
      <c r="P151" s="52" t="str">
        <f>_xlfn.IFS(reporte3[[#This Row],[Tiempo de Respuesta (días)]]&lt;16,"SI",reporte3[[#This Row],[Tiempo de Respuesta (días)]]&gt;15,"NO")</f>
        <v>SI</v>
      </c>
      <c r="Q151" s="67" t="s">
        <v>688</v>
      </c>
      <c r="R151" s="96">
        <v>45310.927604166667</v>
      </c>
      <c r="S151" s="67">
        <f>HOUR(reporte3[[#This Row],[
Hora]])</f>
        <v>22</v>
      </c>
    </row>
    <row r="152" spans="1:19" x14ac:dyDescent="0.25">
      <c r="A152" s="36" t="s">
        <v>36</v>
      </c>
      <c r="B152" s="36" t="s">
        <v>64</v>
      </c>
      <c r="C152" s="37" t="s">
        <v>1752</v>
      </c>
      <c r="D152" s="3">
        <v>45311.457604166666</v>
      </c>
      <c r="E152" s="37" t="s">
        <v>1641</v>
      </c>
      <c r="F152" s="36" t="s">
        <v>154</v>
      </c>
      <c r="G152" s="36" t="s">
        <v>105</v>
      </c>
      <c r="H152" s="5">
        <v>0</v>
      </c>
      <c r="I152" s="36" t="s">
        <v>1809</v>
      </c>
      <c r="J152" s="36" t="s">
        <v>62</v>
      </c>
      <c r="K152" s="36" t="s">
        <v>1810</v>
      </c>
      <c r="L152" s="36" t="s">
        <v>1821</v>
      </c>
      <c r="M152" s="11">
        <v>45331</v>
      </c>
      <c r="N152" s="40" t="s">
        <v>2016</v>
      </c>
      <c r="O152" s="67">
        <f>NETWORKDAYS.INTL(reporte3[[#This Row],[Fecha de
Registro]],reporte3[[#This Row],[Fecha de
Respuesta]],1)+IF(WEEKDAY(reporte3[[#This Row],[Fecha de
Registro]],2)&lt;6,-1,0)</f>
        <v>15</v>
      </c>
      <c r="P152" s="52" t="str">
        <f>_xlfn.IFS(reporte3[[#This Row],[Tiempo de Respuesta (días)]]&lt;16,"SI",reporte3[[#This Row],[Tiempo de Respuesta (días)]]&gt;15,"NO")</f>
        <v>SI</v>
      </c>
      <c r="Q152" s="67" t="s">
        <v>46</v>
      </c>
      <c r="R152" s="96">
        <v>45311.457604166666</v>
      </c>
      <c r="S152" s="67">
        <f>HOUR(reporte3[[#This Row],[
Hora]])</f>
        <v>10</v>
      </c>
    </row>
    <row r="153" spans="1:19" x14ac:dyDescent="0.25">
      <c r="A153" s="38" t="s">
        <v>36</v>
      </c>
      <c r="B153" s="38" t="s">
        <v>159</v>
      </c>
      <c r="C153" s="39" t="s">
        <v>1753</v>
      </c>
      <c r="D153" s="25">
        <v>45312.517442129632</v>
      </c>
      <c r="E153" s="39" t="s">
        <v>1722</v>
      </c>
      <c r="F153" s="38" t="s">
        <v>154</v>
      </c>
      <c r="G153" s="38" t="s">
        <v>105</v>
      </c>
      <c r="H153" s="26">
        <v>0</v>
      </c>
      <c r="I153" s="38" t="s">
        <v>1811</v>
      </c>
      <c r="J153" s="38" t="s">
        <v>62</v>
      </c>
      <c r="K153" s="38" t="s">
        <v>1812</v>
      </c>
      <c r="L153" s="38" t="s">
        <v>1822</v>
      </c>
      <c r="M153" s="27">
        <v>45331</v>
      </c>
      <c r="N153" s="41" t="s">
        <v>2017</v>
      </c>
      <c r="O153" s="67">
        <f>NETWORKDAYS.INTL(reporte3[[#This Row],[Fecha de
Registro]],reporte3[[#This Row],[Fecha de
Respuesta]],1)+IF(WEEKDAY(reporte3[[#This Row],[Fecha de
Registro]],2)&lt;6,-1,0)</f>
        <v>15</v>
      </c>
      <c r="P153" s="52" t="str">
        <f>_xlfn.IFS(reporte3[[#This Row],[Tiempo de Respuesta (días)]]&lt;16,"SI",reporte3[[#This Row],[Tiempo de Respuesta (días)]]&gt;15,"NO")</f>
        <v>SI</v>
      </c>
      <c r="Q153" s="67" t="s">
        <v>46</v>
      </c>
      <c r="R153" s="96">
        <v>45312.517442129632</v>
      </c>
      <c r="S153" s="67">
        <f>HOUR(reporte3[[#This Row],[
Hora]])</f>
        <v>12</v>
      </c>
    </row>
    <row r="154" spans="1:19" s="19" customFormat="1" x14ac:dyDescent="0.25">
      <c r="A154" s="53" t="s">
        <v>36</v>
      </c>
      <c r="B154" s="53" t="s">
        <v>64</v>
      </c>
      <c r="C154" s="54" t="s">
        <v>1836</v>
      </c>
      <c r="D154" s="20">
        <v>45314.517893518518</v>
      </c>
      <c r="E154" s="54" t="s">
        <v>1827</v>
      </c>
      <c r="F154" s="53" t="s">
        <v>45</v>
      </c>
      <c r="G154" s="53" t="s">
        <v>46</v>
      </c>
      <c r="H154" s="21">
        <v>0</v>
      </c>
      <c r="I154" s="53" t="s">
        <v>1833</v>
      </c>
      <c r="J154" s="53" t="s">
        <v>62</v>
      </c>
      <c r="K154" s="53" t="s">
        <v>1834</v>
      </c>
      <c r="L154" s="53" t="s">
        <v>1835</v>
      </c>
      <c r="M154" s="57">
        <v>45331</v>
      </c>
      <c r="N154" s="58" t="s">
        <v>2018</v>
      </c>
      <c r="O154" s="68">
        <f>NETWORKDAYS.INTL(reporte3[[#This Row],[Fecha de
Registro]],reporte3[[#This Row],[Fecha de
Respuesta]],1)+IF(WEEKDAY(reporte3[[#This Row],[Fecha de
Registro]],2)&lt;6,-1,0)</f>
        <v>13</v>
      </c>
      <c r="P154" s="59" t="str">
        <f>_xlfn.IFS(reporte3[[#This Row],[Tiempo de Respuesta (días)]]&lt;16,"SI",reporte3[[#This Row],[Tiempo de Respuesta (días)]]&gt;15,"NO")</f>
        <v>SI</v>
      </c>
      <c r="Q154" s="68" t="s">
        <v>46</v>
      </c>
      <c r="R154" s="96">
        <v>45314.517893518518</v>
      </c>
      <c r="S154" s="68">
        <f>HOUR(reporte3[[#This Row],[
Hora]])</f>
        <v>12</v>
      </c>
    </row>
    <row r="155" spans="1:19" x14ac:dyDescent="0.25">
      <c r="A155" s="36" t="s">
        <v>36</v>
      </c>
      <c r="B155" s="36" t="s">
        <v>64</v>
      </c>
      <c r="C155" s="37" t="s">
        <v>1837</v>
      </c>
      <c r="D155" s="3">
        <v>45315.444965277777</v>
      </c>
      <c r="E155" s="37" t="s">
        <v>1838</v>
      </c>
      <c r="F155" s="36" t="s">
        <v>45</v>
      </c>
      <c r="G155" s="36" t="s">
        <v>46</v>
      </c>
      <c r="H155" s="5">
        <v>0</v>
      </c>
      <c r="I155" s="36" t="s">
        <v>1846</v>
      </c>
      <c r="J155" s="36" t="s">
        <v>62</v>
      </c>
      <c r="K155" s="36" t="s">
        <v>1847</v>
      </c>
      <c r="L155" s="36" t="s">
        <v>1848</v>
      </c>
      <c r="M155" s="11">
        <v>45334</v>
      </c>
      <c r="N155" s="40" t="s">
        <v>2019</v>
      </c>
      <c r="O155" s="67">
        <f>NETWORKDAYS.INTL(reporte3[[#This Row],[Fecha de
Registro]],reporte3[[#This Row],[Fecha de
Respuesta]],1)+IF(WEEKDAY(reporte3[[#This Row],[Fecha de
Registro]],2)&lt;6,-1,0)</f>
        <v>13</v>
      </c>
      <c r="P155" s="52" t="str">
        <f>_xlfn.IFS(reporte3[[#This Row],[Tiempo de Respuesta (días)]]&lt;16,"SI",reporte3[[#This Row],[Tiempo de Respuesta (días)]]&gt;15,"NO")</f>
        <v>SI</v>
      </c>
      <c r="Q155" s="67" t="s">
        <v>46</v>
      </c>
      <c r="R155" s="96">
        <v>45315.444965277777</v>
      </c>
      <c r="S155" s="67">
        <f>HOUR(reporte3[[#This Row],[
Hora]])</f>
        <v>10</v>
      </c>
    </row>
    <row r="156" spans="1:19" s="19" customFormat="1" x14ac:dyDescent="0.25">
      <c r="A156" s="49" t="s">
        <v>36</v>
      </c>
      <c r="B156" s="49" t="s">
        <v>64</v>
      </c>
      <c r="C156" s="50" t="s">
        <v>1849</v>
      </c>
      <c r="D156" s="16">
        <v>45316.588449074072</v>
      </c>
      <c r="E156" s="50" t="s">
        <v>1850</v>
      </c>
      <c r="F156" s="49" t="s">
        <v>154</v>
      </c>
      <c r="G156" s="49" t="s">
        <v>105</v>
      </c>
      <c r="H156" s="17">
        <v>0</v>
      </c>
      <c r="I156" s="49" t="s">
        <v>1857</v>
      </c>
      <c r="J156" s="49" t="s">
        <v>48</v>
      </c>
      <c r="K156" s="49" t="s">
        <v>1857</v>
      </c>
      <c r="L156" s="49" t="s">
        <v>1858</v>
      </c>
      <c r="M156" s="18">
        <v>45334</v>
      </c>
      <c r="N156" s="60" t="s">
        <v>2020</v>
      </c>
      <c r="O156" s="68">
        <f>NETWORKDAYS.INTL(reporte3[[#This Row],[Fecha de
Registro]],reporte3[[#This Row],[Fecha de
Respuesta]],1)+IF(WEEKDAY(reporte3[[#This Row],[Fecha de
Registro]],2)&lt;6,-1,0)</f>
        <v>12</v>
      </c>
      <c r="P156" s="59" t="str">
        <f>_xlfn.IFS(reporte3[[#This Row],[Tiempo de Respuesta (días)]]&lt;16,"SI",reporte3[[#This Row],[Tiempo de Respuesta (días)]]&gt;15,"NO")</f>
        <v>SI</v>
      </c>
      <c r="Q156" s="110" t="s">
        <v>2548</v>
      </c>
      <c r="R156" s="96">
        <v>45316.588449074072</v>
      </c>
      <c r="S156" s="68">
        <f>HOUR(reporte3[[#This Row],[
Hora]])</f>
        <v>14</v>
      </c>
    </row>
    <row r="157" spans="1:19" x14ac:dyDescent="0.25">
      <c r="A157" s="36" t="s">
        <v>36</v>
      </c>
      <c r="B157" s="36" t="s">
        <v>159</v>
      </c>
      <c r="C157" s="37" t="s">
        <v>1860</v>
      </c>
      <c r="D157" s="3">
        <v>45318.700844907406</v>
      </c>
      <c r="E157" s="37" t="s">
        <v>1861</v>
      </c>
      <c r="F157" s="36" t="s">
        <v>45</v>
      </c>
      <c r="G157" s="36" t="s">
        <v>105</v>
      </c>
      <c r="H157" s="5">
        <v>0</v>
      </c>
      <c r="I157" s="36" t="s">
        <v>1868</v>
      </c>
      <c r="J157" s="36" t="s">
        <v>62</v>
      </c>
      <c r="K157" s="36" t="s">
        <v>1869</v>
      </c>
      <c r="L157" s="36" t="s">
        <v>1870</v>
      </c>
      <c r="M157" s="11">
        <v>45338</v>
      </c>
      <c r="N157" s="40" t="s">
        <v>2021</v>
      </c>
      <c r="O157" s="67">
        <f>NETWORKDAYS.INTL(reporte3[[#This Row],[Fecha de
Registro]],reporte3[[#This Row],[Fecha de
Respuesta]],1)+IF(WEEKDAY(reporte3[[#This Row],[Fecha de
Registro]],2)&lt;6,-1,0)</f>
        <v>15</v>
      </c>
      <c r="P157" s="52" t="str">
        <f>_xlfn.IFS(reporte3[[#This Row],[Tiempo de Respuesta (días)]]&lt;16,"SI",reporte3[[#This Row],[Tiempo de Respuesta (días)]]&gt;15,"NO")</f>
        <v>SI</v>
      </c>
      <c r="Q157" s="110" t="s">
        <v>2548</v>
      </c>
      <c r="R157" s="96">
        <v>45318.700844907406</v>
      </c>
      <c r="S157" s="67">
        <f>HOUR(reporte3[[#This Row],[
Hora]])</f>
        <v>16</v>
      </c>
    </row>
    <row r="158" spans="1:19" x14ac:dyDescent="0.25">
      <c r="A158" s="36" t="s">
        <v>36</v>
      </c>
      <c r="B158" s="36" t="s">
        <v>64</v>
      </c>
      <c r="C158" s="37" t="s">
        <v>1871</v>
      </c>
      <c r="D158" s="3">
        <v>45319.556967592594</v>
      </c>
      <c r="E158" s="37" t="s">
        <v>1872</v>
      </c>
      <c r="F158" s="36" t="s">
        <v>154</v>
      </c>
      <c r="G158" s="36" t="s">
        <v>688</v>
      </c>
      <c r="H158" s="5">
        <v>0</v>
      </c>
      <c r="I158" s="36" t="s">
        <v>1878</v>
      </c>
      <c r="J158" s="36" t="s">
        <v>62</v>
      </c>
      <c r="K158" s="36" t="s">
        <v>1878</v>
      </c>
      <c r="L158" s="36" t="s">
        <v>1879</v>
      </c>
      <c r="M158" s="11">
        <v>45338</v>
      </c>
      <c r="N158" s="40" t="s">
        <v>2022</v>
      </c>
      <c r="O158" s="67">
        <f>NETWORKDAYS.INTL(reporte3[[#This Row],[Fecha de
Registro]],reporte3[[#This Row],[Fecha de
Respuesta]],1)+IF(WEEKDAY(reporte3[[#This Row],[Fecha de
Registro]],2)&lt;6,-1,0)</f>
        <v>15</v>
      </c>
      <c r="P158" s="52" t="str">
        <f>_xlfn.IFS(reporte3[[#This Row],[Tiempo de Respuesta (días)]]&lt;16,"SI",reporte3[[#This Row],[Tiempo de Respuesta (días)]]&gt;15,"NO")</f>
        <v>SI</v>
      </c>
      <c r="Q158" s="67" t="s">
        <v>688</v>
      </c>
      <c r="R158" s="96">
        <v>45319.556967592594</v>
      </c>
      <c r="S158" s="67">
        <f>HOUR(reporte3[[#This Row],[
Hora]])</f>
        <v>13</v>
      </c>
    </row>
    <row r="159" spans="1:19" x14ac:dyDescent="0.25">
      <c r="A159" s="36" t="s">
        <v>36</v>
      </c>
      <c r="B159" s="36" t="s">
        <v>53</v>
      </c>
      <c r="C159" s="37" t="s">
        <v>1880</v>
      </c>
      <c r="D159" s="3">
        <v>45320.734629629631</v>
      </c>
      <c r="E159" s="37" t="s">
        <v>38</v>
      </c>
      <c r="F159" s="36" t="s">
        <v>45</v>
      </c>
      <c r="G159" s="36" t="s">
        <v>46</v>
      </c>
      <c r="H159" s="5">
        <v>0</v>
      </c>
      <c r="I159" s="36" t="s">
        <v>1882</v>
      </c>
      <c r="J159" s="36" t="s">
        <v>62</v>
      </c>
      <c r="K159" s="36" t="s">
        <v>1883</v>
      </c>
      <c r="L159" s="36" t="s">
        <v>1884</v>
      </c>
      <c r="M159" s="11">
        <v>45338.03</v>
      </c>
      <c r="N159" s="40" t="s">
        <v>2110</v>
      </c>
      <c r="O159" s="67">
        <f>NETWORKDAYS.INTL(reporte3[[#This Row],[Fecha de
Registro]],reporte3[[#This Row],[Fecha de
Respuesta]],1)+IF(WEEKDAY(reporte3[[#This Row],[Fecha de
Registro]],2)&lt;6,-1,0)</f>
        <v>14</v>
      </c>
      <c r="P159" s="52" t="str">
        <f>_xlfn.IFS(reporte3[[#This Row],[Tiempo de Respuesta (días)]]&lt;16,"SI",reporte3[[#This Row],[Tiempo de Respuesta (días)]]&gt;15,"NO")</f>
        <v>SI</v>
      </c>
      <c r="Q159" s="67" t="s">
        <v>46</v>
      </c>
      <c r="R159" s="96">
        <v>45320.734629629631</v>
      </c>
      <c r="S159" s="67">
        <f>HOUR(reporte3[[#This Row],[
Hora]])</f>
        <v>17</v>
      </c>
    </row>
    <row r="160" spans="1:19" x14ac:dyDescent="0.25">
      <c r="A160" s="38" t="s">
        <v>36</v>
      </c>
      <c r="B160" s="38" t="s">
        <v>64</v>
      </c>
      <c r="C160" s="39" t="s">
        <v>1885</v>
      </c>
      <c r="D160" s="25">
        <v>45321.562199074076</v>
      </c>
      <c r="E160" s="39" t="s">
        <v>1886</v>
      </c>
      <c r="F160" s="38" t="s">
        <v>154</v>
      </c>
      <c r="G160" s="38" t="s">
        <v>105</v>
      </c>
      <c r="H160" s="26">
        <v>0</v>
      </c>
      <c r="I160" s="38" t="s">
        <v>1892</v>
      </c>
      <c r="J160" s="38" t="s">
        <v>62</v>
      </c>
      <c r="K160" s="38" t="s">
        <v>1893</v>
      </c>
      <c r="L160" s="38" t="s">
        <v>1894</v>
      </c>
      <c r="M160" s="27">
        <v>45337.630555555559</v>
      </c>
      <c r="N160" s="41" t="s">
        <v>2111</v>
      </c>
      <c r="O160" s="67">
        <f>NETWORKDAYS.INTL(reporte3[[#This Row],[Fecha de
Registro]],reporte3[[#This Row],[Fecha de
Respuesta]],1)+IF(WEEKDAY(reporte3[[#This Row],[Fecha de
Registro]],2)&lt;6,-1,0)</f>
        <v>12</v>
      </c>
      <c r="P160" s="52" t="str">
        <f>_xlfn.IFS(reporte3[[#This Row],[Tiempo de Respuesta (días)]]&lt;16,"SI",reporte3[[#This Row],[Tiempo de Respuesta (días)]]&gt;15,"NO")</f>
        <v>SI</v>
      </c>
      <c r="Q160" s="110" t="s">
        <v>2548</v>
      </c>
      <c r="R160" s="96">
        <v>45321.562199074076</v>
      </c>
      <c r="S160" s="67">
        <f>HOUR(reporte3[[#This Row],[
Hora]])</f>
        <v>13</v>
      </c>
    </row>
    <row r="161" spans="1:26" x14ac:dyDescent="0.25">
      <c r="A161" s="38" t="s">
        <v>36</v>
      </c>
      <c r="B161" s="38" t="s">
        <v>159</v>
      </c>
      <c r="C161" s="39" t="s">
        <v>1920</v>
      </c>
      <c r="D161" s="25">
        <v>45323.602442129632</v>
      </c>
      <c r="E161" s="39" t="s">
        <v>1921</v>
      </c>
      <c r="F161" s="38" t="s">
        <v>45</v>
      </c>
      <c r="G161" s="38" t="s">
        <v>46</v>
      </c>
      <c r="H161" s="26">
        <v>0</v>
      </c>
      <c r="I161" s="38" t="s">
        <v>1928</v>
      </c>
      <c r="J161" s="38" t="s">
        <v>62</v>
      </c>
      <c r="K161" s="38" t="s">
        <v>1928</v>
      </c>
      <c r="L161" s="38" t="s">
        <v>1929</v>
      </c>
      <c r="M161" s="27">
        <v>45344.659722222219</v>
      </c>
      <c r="N161" s="41" t="s">
        <v>2112</v>
      </c>
      <c r="O161" s="67">
        <f>NETWORKDAYS.INTL(reporte3[[#This Row],[Fecha de
Registro]],reporte3[[#This Row],[Fecha de
Respuesta]],1)+IF(WEEKDAY(reporte3[[#This Row],[Fecha de
Registro]],2)&lt;6,-1,0)</f>
        <v>15</v>
      </c>
      <c r="P161" s="52" t="str">
        <f>_xlfn.IFS(reporte3[[#This Row],[Tiempo de Respuesta (días)]]&lt;16,"SI",reporte3[[#This Row],[Tiempo de Respuesta (días)]]&gt;15,"NO")</f>
        <v>SI</v>
      </c>
      <c r="Q161" s="67" t="s">
        <v>46</v>
      </c>
      <c r="R161" s="96">
        <v>45323.602442129632</v>
      </c>
      <c r="S161" s="67">
        <f>HOUR(reporte3[[#This Row],[
Hora]])</f>
        <v>14</v>
      </c>
    </row>
    <row r="162" spans="1:26" x14ac:dyDescent="0.25">
      <c r="A162" s="36" t="s">
        <v>36</v>
      </c>
      <c r="B162" s="36" t="s">
        <v>64</v>
      </c>
      <c r="C162" s="37" t="s">
        <v>1930</v>
      </c>
      <c r="D162" s="3">
        <v>45328.553229166668</v>
      </c>
      <c r="E162" s="37" t="s">
        <v>1931</v>
      </c>
      <c r="F162" s="36" t="s">
        <v>45</v>
      </c>
      <c r="G162" s="36" t="s">
        <v>211</v>
      </c>
      <c r="H162" s="5">
        <v>225</v>
      </c>
      <c r="I162" s="36" t="s">
        <v>1937</v>
      </c>
      <c r="J162" s="36" t="s">
        <v>48</v>
      </c>
      <c r="K162" s="36" t="s">
        <v>1938</v>
      </c>
      <c r="L162" s="36" t="s">
        <v>1939</v>
      </c>
      <c r="M162" s="11">
        <v>45349.681250000001</v>
      </c>
      <c r="N162" s="40" t="s">
        <v>2113</v>
      </c>
      <c r="O162" s="67">
        <f>NETWORKDAYS.INTL(reporte3[[#This Row],[Fecha de
Registro]],reporte3[[#This Row],[Fecha de
Respuesta]],1)+IF(WEEKDAY(reporte3[[#This Row],[Fecha de
Registro]],2)&lt;6,-1,0)</f>
        <v>15</v>
      </c>
      <c r="P162" s="52" t="str">
        <f>_xlfn.IFS(reporte3[[#This Row],[Tiempo de Respuesta (días)]]&lt;16,"SI",reporte3[[#This Row],[Tiempo de Respuesta (días)]]&gt;15,"NO")</f>
        <v>SI</v>
      </c>
      <c r="Q162" s="67" t="s">
        <v>211</v>
      </c>
      <c r="R162" s="96">
        <v>45328.553229166668</v>
      </c>
      <c r="S162" s="67">
        <f>HOUR(reporte3[[#This Row],[
Hora]])</f>
        <v>13</v>
      </c>
    </row>
    <row r="163" spans="1:26" x14ac:dyDescent="0.25">
      <c r="A163" s="36" t="s">
        <v>36</v>
      </c>
      <c r="B163" s="36" t="s">
        <v>53</v>
      </c>
      <c r="C163" s="37" t="s">
        <v>1940</v>
      </c>
      <c r="D163" s="3">
        <v>45330.409039351849</v>
      </c>
      <c r="E163" s="37" t="s">
        <v>1941</v>
      </c>
      <c r="F163" s="36" t="s">
        <v>45</v>
      </c>
      <c r="G163" s="36" t="s">
        <v>688</v>
      </c>
      <c r="H163" s="5">
        <v>0</v>
      </c>
      <c r="I163" s="36" t="s">
        <v>1948</v>
      </c>
      <c r="J163" s="36" t="s">
        <v>62</v>
      </c>
      <c r="K163" s="36" t="s">
        <v>1949</v>
      </c>
      <c r="L163" s="36" t="s">
        <v>1950</v>
      </c>
      <c r="M163" s="11">
        <v>45349.695138888892</v>
      </c>
      <c r="N163" s="40" t="s">
        <v>2114</v>
      </c>
      <c r="O163" s="67">
        <f>NETWORKDAYS.INTL(reporte3[[#This Row],[Fecha de
Registro]],reporte3[[#This Row],[Fecha de
Respuesta]],1)+IF(WEEKDAY(reporte3[[#This Row],[Fecha de
Registro]],2)&lt;6,-1,0)</f>
        <v>13</v>
      </c>
      <c r="P163" s="52" t="str">
        <f>_xlfn.IFS(reporte3[[#This Row],[Tiempo de Respuesta (días)]]&lt;16,"SI",reporte3[[#This Row],[Tiempo de Respuesta (días)]]&gt;15,"NO")</f>
        <v>SI</v>
      </c>
      <c r="Q163" s="67" t="s">
        <v>688</v>
      </c>
      <c r="R163" s="96">
        <v>45330.409039351849</v>
      </c>
      <c r="S163" s="67">
        <f>HOUR(reporte3[[#This Row],[
Hora]])</f>
        <v>9</v>
      </c>
    </row>
    <row r="164" spans="1:26" x14ac:dyDescent="0.25">
      <c r="A164" s="36" t="s">
        <v>36</v>
      </c>
      <c r="B164" s="36" t="s">
        <v>64</v>
      </c>
      <c r="C164" s="37" t="s">
        <v>1951</v>
      </c>
      <c r="D164" s="3">
        <v>45332.629976851851</v>
      </c>
      <c r="E164" s="37" t="s">
        <v>1952</v>
      </c>
      <c r="F164" s="36" t="s">
        <v>45</v>
      </c>
      <c r="G164" s="36" t="s">
        <v>105</v>
      </c>
      <c r="H164" s="5">
        <v>0</v>
      </c>
      <c r="I164" s="36" t="s">
        <v>1960</v>
      </c>
      <c r="J164" s="36" t="s">
        <v>62</v>
      </c>
      <c r="K164" s="36" t="s">
        <v>1960</v>
      </c>
      <c r="L164" s="36" t="s">
        <v>1960</v>
      </c>
      <c r="M164" s="11">
        <v>45350.541666666664</v>
      </c>
      <c r="N164" s="40" t="s">
        <v>2115</v>
      </c>
      <c r="O164" s="67">
        <f>NETWORKDAYS.INTL(reporte3[[#This Row],[Fecha de
Registro]],reporte3[[#This Row],[Fecha de
Respuesta]],1)+IF(WEEKDAY(reporte3[[#This Row],[Fecha de
Registro]],2)&lt;6,-1,0)</f>
        <v>13</v>
      </c>
      <c r="P164" s="52" t="str">
        <f>_xlfn.IFS(reporte3[[#This Row],[Tiempo de Respuesta (días)]]&lt;16,"SI",reporte3[[#This Row],[Tiempo de Respuesta (días)]]&gt;15,"NO")</f>
        <v>SI</v>
      </c>
      <c r="Q164" s="67" t="s">
        <v>46</v>
      </c>
      <c r="R164" s="96">
        <v>45332.629976851851</v>
      </c>
      <c r="S164" s="67">
        <f>HOUR(reporte3[[#This Row],[
Hora]])</f>
        <v>15</v>
      </c>
      <c r="Z164" s="55"/>
    </row>
    <row r="165" spans="1:26" x14ac:dyDescent="0.25">
      <c r="A165" s="36" t="s">
        <v>36</v>
      </c>
      <c r="B165" s="36" t="s">
        <v>64</v>
      </c>
      <c r="C165" s="37" t="s">
        <v>1961</v>
      </c>
      <c r="D165" s="3">
        <v>45333.7028587963</v>
      </c>
      <c r="E165" s="37" t="s">
        <v>1962</v>
      </c>
      <c r="F165" s="36" t="s">
        <v>45</v>
      </c>
      <c r="G165" s="36" t="s">
        <v>46</v>
      </c>
      <c r="H165" s="5">
        <v>0</v>
      </c>
      <c r="I165" s="36" t="s">
        <v>1968</v>
      </c>
      <c r="J165" s="36" t="s">
        <v>62</v>
      </c>
      <c r="K165" s="36" t="s">
        <v>1968</v>
      </c>
      <c r="L165" s="36" t="s">
        <v>1969</v>
      </c>
      <c r="M165" s="11">
        <v>45350.495138888888</v>
      </c>
      <c r="N165" s="40" t="s">
        <v>2116</v>
      </c>
      <c r="O165" s="67">
        <f>NETWORKDAYS.INTL(reporte3[[#This Row],[Fecha de
Registro]],reporte3[[#This Row],[Fecha de
Respuesta]],1)+IF(WEEKDAY(reporte3[[#This Row],[Fecha de
Registro]],2)&lt;6,-1,0)</f>
        <v>13</v>
      </c>
      <c r="P165" s="52" t="str">
        <f>_xlfn.IFS(reporte3[[#This Row],[Tiempo de Respuesta (días)]]&lt;16,"SI",reporte3[[#This Row],[Tiempo de Respuesta (días)]]&gt;15,"NO")</f>
        <v>SI</v>
      </c>
      <c r="Q165" s="67" t="s">
        <v>46</v>
      </c>
      <c r="R165" s="96">
        <v>45333.7028587963</v>
      </c>
      <c r="S165" s="67">
        <f>HOUR(reporte3[[#This Row],[
Hora]])</f>
        <v>16</v>
      </c>
    </row>
    <row r="166" spans="1:26" x14ac:dyDescent="0.25">
      <c r="A166" s="36" t="s">
        <v>36</v>
      </c>
      <c r="B166" s="36" t="s">
        <v>53</v>
      </c>
      <c r="C166" s="37" t="s">
        <v>1970</v>
      </c>
      <c r="D166" s="3">
        <v>45333.775347222225</v>
      </c>
      <c r="E166" s="37" t="s">
        <v>1971</v>
      </c>
      <c r="F166" s="36" t="s">
        <v>45</v>
      </c>
      <c r="G166" s="36" t="s">
        <v>46</v>
      </c>
      <c r="H166" s="5">
        <v>0</v>
      </c>
      <c r="I166" s="36" t="s">
        <v>1979</v>
      </c>
      <c r="J166" s="36" t="s">
        <v>48</v>
      </c>
      <c r="K166" s="36" t="s">
        <v>1980</v>
      </c>
      <c r="L166" s="36" t="s">
        <v>1981</v>
      </c>
      <c r="M166" s="11">
        <v>45350.495138888888</v>
      </c>
      <c r="N166" s="40" t="s">
        <v>1313</v>
      </c>
      <c r="O166" s="67">
        <f>NETWORKDAYS.INTL(reporte3[[#This Row],[Fecha de
Registro]],reporte3[[#This Row],[Fecha de
Respuesta]],1)+IF(WEEKDAY(reporte3[[#This Row],[Fecha de
Registro]],2)&lt;6,-1,0)</f>
        <v>13</v>
      </c>
      <c r="P166" s="52" t="str">
        <f>_xlfn.IFS(reporte3[[#This Row],[Tiempo de Respuesta (días)]]&lt;16,"SI",reporte3[[#This Row],[Tiempo de Respuesta (días)]]&gt;15,"NO")</f>
        <v>SI</v>
      </c>
      <c r="Q166" s="67" t="s">
        <v>46</v>
      </c>
      <c r="R166" s="96">
        <v>45333.775347222225</v>
      </c>
      <c r="S166" s="67">
        <f>HOUR(reporte3[[#This Row],[
Hora]])</f>
        <v>18</v>
      </c>
      <c r="Z166" s="65"/>
    </row>
    <row r="167" spans="1:26" x14ac:dyDescent="0.25">
      <c r="A167" s="38" t="s">
        <v>36</v>
      </c>
      <c r="B167" s="38" t="s">
        <v>387</v>
      </c>
      <c r="C167" s="39" t="s">
        <v>1982</v>
      </c>
      <c r="D167" s="25">
        <v>45333.996145833335</v>
      </c>
      <c r="E167" s="39" t="s">
        <v>1941</v>
      </c>
      <c r="F167" s="38" t="s">
        <v>45</v>
      </c>
      <c r="G167" s="38" t="s">
        <v>688</v>
      </c>
      <c r="H167" s="26">
        <v>0</v>
      </c>
      <c r="I167" s="38" t="s">
        <v>1986</v>
      </c>
      <c r="J167" s="38" t="s">
        <v>62</v>
      </c>
      <c r="K167" s="38" t="s">
        <v>1987</v>
      </c>
      <c r="L167" s="38" t="s">
        <v>1988</v>
      </c>
      <c r="M167" s="27">
        <v>45349.695138888892</v>
      </c>
      <c r="N167" s="41" t="s">
        <v>2114</v>
      </c>
      <c r="O167" s="67">
        <f>NETWORKDAYS.INTL(reporte3[[#This Row],[Fecha de
Registro]],reporte3[[#This Row],[Fecha de
Respuesta]],1)+IF(WEEKDAY(reporte3[[#This Row],[Fecha de
Registro]],2)&lt;6,-1,0)</f>
        <v>12</v>
      </c>
      <c r="P167" s="52" t="str">
        <f>_xlfn.IFS(reporte3[[#This Row],[Tiempo de Respuesta (días)]]&lt;16,"SI",reporte3[[#This Row],[Tiempo de Respuesta (días)]]&gt;15,"NO")</f>
        <v>SI</v>
      </c>
      <c r="Q167" s="67" t="s">
        <v>688</v>
      </c>
      <c r="R167" s="96">
        <v>45333.996145833335</v>
      </c>
      <c r="S167" s="67">
        <f>HOUR(reporte3[[#This Row],[
Hora]])</f>
        <v>23</v>
      </c>
      <c r="Z167" s="66"/>
    </row>
    <row r="168" spans="1:26" x14ac:dyDescent="0.25">
      <c r="A168" s="36" t="s">
        <v>36</v>
      </c>
      <c r="B168" s="36" t="s">
        <v>83</v>
      </c>
      <c r="C168" s="37" t="s">
        <v>1989</v>
      </c>
      <c r="D168" s="3">
        <v>45340.42763888889</v>
      </c>
      <c r="E168" s="37" t="s">
        <v>1990</v>
      </c>
      <c r="F168" s="36" t="s">
        <v>154</v>
      </c>
      <c r="G168" s="36" t="s">
        <v>105</v>
      </c>
      <c r="H168" s="5">
        <v>1000</v>
      </c>
      <c r="I168" s="36" t="s">
        <v>1998</v>
      </c>
      <c r="J168" s="36" t="s">
        <v>62</v>
      </c>
      <c r="K168" s="36" t="s">
        <v>1999</v>
      </c>
      <c r="L168" s="36" t="s">
        <v>2000</v>
      </c>
      <c r="M168" s="11">
        <v>45350.502083333333</v>
      </c>
      <c r="N168" s="40" t="s">
        <v>2117</v>
      </c>
      <c r="O168" s="67">
        <f>NETWORKDAYS.INTL(reporte3[[#This Row],[Fecha de
Registro]],reporte3[[#This Row],[Fecha de
Respuesta]],1)+IF(WEEKDAY(reporte3[[#This Row],[Fecha de
Registro]],2)&lt;6,-1,0)</f>
        <v>8</v>
      </c>
      <c r="P168" s="52" t="str">
        <f>_xlfn.IFS(reporte3[[#This Row],[Tiempo de Respuesta (días)]]&lt;16,"SI",reporte3[[#This Row],[Tiempo de Respuesta (días)]]&gt;15,"NO")</f>
        <v>SI</v>
      </c>
      <c r="Q168" s="110" t="s">
        <v>2548</v>
      </c>
      <c r="R168" s="96">
        <v>45340.42763888889</v>
      </c>
      <c r="S168" s="67">
        <f>HOUR(reporte3[[#This Row],[
Hora]])</f>
        <v>10</v>
      </c>
      <c r="Z168" s="66"/>
    </row>
    <row r="169" spans="1:26" x14ac:dyDescent="0.25">
      <c r="A169" s="38" t="s">
        <v>36</v>
      </c>
      <c r="B169" s="38" t="s">
        <v>64</v>
      </c>
      <c r="C169" s="39" t="s">
        <v>2001</v>
      </c>
      <c r="D169" s="25">
        <v>45340.552199074074</v>
      </c>
      <c r="E169" s="39" t="s">
        <v>2002</v>
      </c>
      <c r="F169" s="38" t="s">
        <v>45</v>
      </c>
      <c r="G169" s="38" t="s">
        <v>105</v>
      </c>
      <c r="H169" s="26">
        <v>0</v>
      </c>
      <c r="I169" s="38" t="s">
        <v>2010</v>
      </c>
      <c r="J169" s="38" t="s">
        <v>62</v>
      </c>
      <c r="K169" s="38" t="s">
        <v>2011</v>
      </c>
      <c r="L169" s="38" t="s">
        <v>2012</v>
      </c>
      <c r="M169" s="27">
        <v>45342.504861111112</v>
      </c>
      <c r="N169" s="41" t="s">
        <v>2118</v>
      </c>
      <c r="O169" s="67">
        <f>NETWORKDAYS.INTL(reporte3[[#This Row],[Fecha de
Registro]],reporte3[[#This Row],[Fecha de
Respuesta]],1)+IF(WEEKDAY(reporte3[[#This Row],[Fecha de
Registro]],2)&lt;6,-1,0)</f>
        <v>2</v>
      </c>
      <c r="P169" s="52" t="str">
        <f>_xlfn.IFS(reporte3[[#This Row],[Tiempo de Respuesta (días)]]&lt;16,"SI",reporte3[[#This Row],[Tiempo de Respuesta (días)]]&gt;15,"NO")</f>
        <v>SI</v>
      </c>
      <c r="Q169" s="110" t="s">
        <v>2548</v>
      </c>
      <c r="R169" s="96">
        <v>45340.552199074074</v>
      </c>
      <c r="S169" s="67">
        <f>HOUR(reporte3[[#This Row],[
Hora]])</f>
        <v>13</v>
      </c>
      <c r="Z169" s="65"/>
    </row>
    <row r="170" spans="1:26" x14ac:dyDescent="0.25">
      <c r="A170" s="36" t="s">
        <v>36</v>
      </c>
      <c r="B170" s="36" t="s">
        <v>64</v>
      </c>
      <c r="C170" s="37" t="s">
        <v>2028</v>
      </c>
      <c r="D170" s="3">
        <v>45343.466516203705</v>
      </c>
      <c r="E170" s="37" t="s">
        <v>2029</v>
      </c>
      <c r="F170" s="36" t="s">
        <v>45</v>
      </c>
      <c r="G170" s="36" t="s">
        <v>105</v>
      </c>
      <c r="H170" s="5">
        <v>0</v>
      </c>
      <c r="I170" s="36" t="s">
        <v>2037</v>
      </c>
      <c r="J170" s="36" t="s">
        <v>48</v>
      </c>
      <c r="K170" s="36" t="s">
        <v>2038</v>
      </c>
      <c r="L170" s="36" t="s">
        <v>2039</v>
      </c>
      <c r="M170" s="11">
        <v>45342.517361111109</v>
      </c>
      <c r="N170" s="40" t="s">
        <v>2040</v>
      </c>
      <c r="O170" s="67">
        <f>NETWORKDAYS.INTL(reporte3[[#This Row],[Fecha de
Registro]],reporte3[[#This Row],[Fecha de
Respuesta]],1)+IF(WEEKDAY(reporte3[[#This Row],[Fecha de
Registro]],2)&lt;6,-1,0)</f>
        <v>-3</v>
      </c>
      <c r="P170" s="52" t="str">
        <f>_xlfn.IFS(reporte3[[#This Row],[Tiempo de Respuesta (días)]]&lt;16,"SI",reporte3[[#This Row],[Tiempo de Respuesta (días)]]&gt;15,"NO")</f>
        <v>SI</v>
      </c>
      <c r="Q170" s="67" t="s">
        <v>688</v>
      </c>
      <c r="R170" s="96">
        <v>45343.466516203705</v>
      </c>
      <c r="S170" s="67">
        <f>HOUR(reporte3[[#This Row],[
Hora]])</f>
        <v>11</v>
      </c>
      <c r="Z170" s="65"/>
    </row>
    <row r="171" spans="1:26" x14ac:dyDescent="0.25">
      <c r="A171" s="38" t="s">
        <v>36</v>
      </c>
      <c r="B171" s="38" t="s">
        <v>159</v>
      </c>
      <c r="C171" s="39" t="s">
        <v>2041</v>
      </c>
      <c r="D171" s="25">
        <v>45344.434999999998</v>
      </c>
      <c r="E171" s="39">
        <v>48011872</v>
      </c>
      <c r="F171" s="38" t="s">
        <v>154</v>
      </c>
      <c r="G171" s="38" t="s">
        <v>105</v>
      </c>
      <c r="H171" s="26">
        <v>150</v>
      </c>
      <c r="I171" s="38" t="s">
        <v>2050</v>
      </c>
      <c r="J171" s="38" t="s">
        <v>62</v>
      </c>
      <c r="K171" s="38" t="s">
        <v>2287</v>
      </c>
      <c r="L171" s="38" t="s">
        <v>2052</v>
      </c>
      <c r="M171" s="27">
        <v>45350.525694444441</v>
      </c>
      <c r="N171" s="41" t="s">
        <v>2053</v>
      </c>
      <c r="O171" s="67">
        <f>NETWORKDAYS.INTL(reporte3[[#This Row],[Fecha de
Registro]],reporte3[[#This Row],[Fecha de
Respuesta]],1)+IF(WEEKDAY(reporte3[[#This Row],[Fecha de
Registro]],2)&lt;6,-1,0)</f>
        <v>4</v>
      </c>
      <c r="P171" s="52" t="str">
        <f>_xlfn.IFS(reporte3[[#This Row],[Tiempo de Respuesta (días)]]&lt;16,"SI",reporte3[[#This Row],[Tiempo de Respuesta (días)]]&gt;15,"NO")</f>
        <v>SI</v>
      </c>
      <c r="Q171" s="67" t="s">
        <v>2516</v>
      </c>
      <c r="R171" s="96">
        <v>45344.434999999998</v>
      </c>
      <c r="S171" s="67">
        <f>HOUR(reporte3[[#This Row],[
Hora]])</f>
        <v>10</v>
      </c>
      <c r="Z171" s="66"/>
    </row>
    <row r="172" spans="1:26" x14ac:dyDescent="0.25">
      <c r="A172" s="38" t="s">
        <v>36</v>
      </c>
      <c r="B172" s="38" t="s">
        <v>64</v>
      </c>
      <c r="C172" s="37" t="s">
        <v>2054</v>
      </c>
      <c r="D172" s="3">
        <v>45346.636608796296</v>
      </c>
      <c r="E172" s="37" t="s">
        <v>2055</v>
      </c>
      <c r="F172" s="36" t="s">
        <v>45</v>
      </c>
      <c r="G172" s="36" t="s">
        <v>46</v>
      </c>
      <c r="H172" s="5">
        <v>0</v>
      </c>
      <c r="I172" s="36" t="s">
        <v>2063</v>
      </c>
      <c r="J172" s="36" t="s">
        <v>62</v>
      </c>
      <c r="K172" s="36" t="s">
        <v>2064</v>
      </c>
      <c r="L172" s="36" t="s">
        <v>2065</v>
      </c>
      <c r="M172" s="11">
        <v>45363</v>
      </c>
      <c r="N172" s="40" t="s">
        <v>2227</v>
      </c>
      <c r="O172" s="67">
        <f>NETWORKDAYS.INTL(reporte3[[#This Row],[Fecha de
Registro]],reporte3[[#This Row],[Fecha de
Respuesta]],1)+IF(WEEKDAY(reporte3[[#This Row],[Fecha de
Registro]],2)&lt;6,-1,0)</f>
        <v>12</v>
      </c>
      <c r="P172" s="52" t="str">
        <f>_xlfn.IFS(reporte3[[#This Row],[Tiempo de Respuesta (días)]]&lt;16,"SI",reporte3[[#This Row],[Tiempo de Respuesta (días)]]&gt;15,"NO")</f>
        <v>SI</v>
      </c>
      <c r="Q172" s="67" t="s">
        <v>46</v>
      </c>
      <c r="R172" s="96">
        <v>45346.636608796296</v>
      </c>
      <c r="S172" s="67">
        <f>HOUR(reporte3[[#This Row],[
Hora]])</f>
        <v>15</v>
      </c>
      <c r="Z172" s="66"/>
    </row>
    <row r="173" spans="1:26" x14ac:dyDescent="0.25">
      <c r="A173" s="36" t="s">
        <v>36</v>
      </c>
      <c r="B173" s="36" t="s">
        <v>64</v>
      </c>
      <c r="C173" s="37" t="s">
        <v>2066</v>
      </c>
      <c r="D173" s="3">
        <v>45347.476041666669</v>
      </c>
      <c r="E173" s="37" t="s">
        <v>2067</v>
      </c>
      <c r="F173" s="36" t="s">
        <v>45</v>
      </c>
      <c r="G173" s="36" t="s">
        <v>105</v>
      </c>
      <c r="H173" s="5">
        <v>0</v>
      </c>
      <c r="I173" s="36" t="s">
        <v>2075</v>
      </c>
      <c r="J173" s="36" t="s">
        <v>62</v>
      </c>
      <c r="K173" s="36" t="s">
        <v>2075</v>
      </c>
      <c r="L173" s="36" t="s">
        <v>2076</v>
      </c>
      <c r="M173" s="11">
        <v>45366</v>
      </c>
      <c r="N173" s="36" t="s">
        <v>2228</v>
      </c>
      <c r="O173" s="67">
        <f>NETWORKDAYS.INTL(reporte3[[#This Row],[Fecha de
Registro]],reporte3[[#This Row],[Fecha de
Respuesta]],1)+IF(WEEKDAY(reporte3[[#This Row],[Fecha de
Registro]],2)&lt;6,-1,0)</f>
        <v>15</v>
      </c>
      <c r="P173" s="52" t="str">
        <f>_xlfn.IFS(reporte3[[#This Row],[Tiempo de Respuesta (días)]]&lt;16,"SI",reporte3[[#This Row],[Tiempo de Respuesta (días)]]&gt;15,"NO")</f>
        <v>SI</v>
      </c>
      <c r="Q173" s="110" t="s">
        <v>2548</v>
      </c>
      <c r="R173" s="96">
        <v>45347.476041666669</v>
      </c>
      <c r="S173" s="67">
        <f>HOUR(reporte3[[#This Row],[
Hora]])</f>
        <v>11</v>
      </c>
      <c r="Z173" s="65"/>
    </row>
    <row r="174" spans="1:26" x14ac:dyDescent="0.25">
      <c r="A174" s="36" t="s">
        <v>36</v>
      </c>
      <c r="B174" s="36" t="s">
        <v>109</v>
      </c>
      <c r="C174" s="37" t="s">
        <v>2077</v>
      </c>
      <c r="D174" s="3">
        <v>45349.449861111112</v>
      </c>
      <c r="E174" s="37" t="s">
        <v>2078</v>
      </c>
      <c r="F174" s="36" t="s">
        <v>154</v>
      </c>
      <c r="G174" s="36" t="s">
        <v>105</v>
      </c>
      <c r="H174" s="5">
        <v>0</v>
      </c>
      <c r="I174" s="36" t="s">
        <v>2085</v>
      </c>
      <c r="J174" s="36" t="s">
        <v>62</v>
      </c>
      <c r="K174" s="36" t="s">
        <v>2086</v>
      </c>
      <c r="L174" s="36" t="s">
        <v>2087</v>
      </c>
      <c r="M174" s="11">
        <v>45369</v>
      </c>
      <c r="N174" s="36" t="s">
        <v>2229</v>
      </c>
      <c r="O174" s="67">
        <f>NETWORKDAYS.INTL(reporte3[[#This Row],[Fecha de
Registro]],reporte3[[#This Row],[Fecha de
Respuesta]],1)+IF(WEEKDAY(reporte3[[#This Row],[Fecha de
Registro]],2)&lt;6,-1,0)</f>
        <v>14</v>
      </c>
      <c r="P174" s="52" t="str">
        <f>_xlfn.IFS(reporte3[[#This Row],[Tiempo de Respuesta (días)]]&lt;16,"SI",reporte3[[#This Row],[Tiempo de Respuesta (días)]]&gt;15,"NO")</f>
        <v>SI</v>
      </c>
      <c r="Q174" s="110" t="s">
        <v>2548</v>
      </c>
      <c r="R174" s="96">
        <v>45349.449861111112</v>
      </c>
      <c r="S174" s="67">
        <f>HOUR(reporte3[[#This Row],[
Hora]])</f>
        <v>10</v>
      </c>
      <c r="Z174" s="66"/>
    </row>
    <row r="175" spans="1:26" x14ac:dyDescent="0.25">
      <c r="A175" s="36" t="s">
        <v>36</v>
      </c>
      <c r="B175" s="36" t="s">
        <v>64</v>
      </c>
      <c r="C175" s="37" t="s">
        <v>2088</v>
      </c>
      <c r="D175" s="3">
        <v>45349.702546296299</v>
      </c>
      <c r="E175" s="37" t="s">
        <v>2089</v>
      </c>
      <c r="F175" s="36" t="s">
        <v>45</v>
      </c>
      <c r="G175" s="36" t="s">
        <v>105</v>
      </c>
      <c r="H175" s="5">
        <v>0</v>
      </c>
      <c r="I175" s="36" t="s">
        <v>2096</v>
      </c>
      <c r="J175" s="36" t="s">
        <v>62</v>
      </c>
      <c r="K175" s="36" t="s">
        <v>2097</v>
      </c>
      <c r="L175" s="36" t="s">
        <v>2098</v>
      </c>
      <c r="M175" s="11">
        <v>45370</v>
      </c>
      <c r="N175" s="36" t="s">
        <v>2230</v>
      </c>
      <c r="O175" s="67">
        <f>NETWORKDAYS.INTL(reporte3[[#This Row],[Fecha de
Registro]],reporte3[[#This Row],[Fecha de
Respuesta]],1)+IF(WEEKDAY(reporte3[[#This Row],[Fecha de
Registro]],2)&lt;6,-1,0)</f>
        <v>15</v>
      </c>
      <c r="P175" s="52" t="str">
        <f>_xlfn.IFS(reporte3[[#This Row],[Tiempo de Respuesta (días)]]&lt;16,"SI",reporte3[[#This Row],[Tiempo de Respuesta (días)]]&gt;15,"NO")</f>
        <v>SI</v>
      </c>
      <c r="Q175" s="110" t="s">
        <v>2548</v>
      </c>
      <c r="R175" s="96">
        <v>45349.702546296299</v>
      </c>
      <c r="S175" s="67">
        <f>HOUR(reporte3[[#This Row],[
Hora]])</f>
        <v>16</v>
      </c>
    </row>
    <row r="176" spans="1:26" x14ac:dyDescent="0.25">
      <c r="A176" s="36" t="s">
        <v>36</v>
      </c>
      <c r="B176" s="36" t="s">
        <v>64</v>
      </c>
      <c r="C176" s="37" t="s">
        <v>2099</v>
      </c>
      <c r="D176" s="3">
        <v>45350.668240740742</v>
      </c>
      <c r="E176" s="37" t="s">
        <v>2100</v>
      </c>
      <c r="F176" s="36" t="s">
        <v>45</v>
      </c>
      <c r="G176" s="36" t="s">
        <v>105</v>
      </c>
      <c r="H176" s="5">
        <v>0</v>
      </c>
      <c r="I176" s="36" t="s">
        <v>2107</v>
      </c>
      <c r="J176" s="36" t="s">
        <v>62</v>
      </c>
      <c r="K176" s="36" t="s">
        <v>2108</v>
      </c>
      <c r="L176" s="36" t="s">
        <v>2109</v>
      </c>
      <c r="M176" s="11">
        <v>45370</v>
      </c>
      <c r="N176" s="36" t="s">
        <v>386</v>
      </c>
      <c r="O176" s="67">
        <f>NETWORKDAYS.INTL(reporte3[[#This Row],[Fecha de
Registro]],reporte3[[#This Row],[Fecha de
Respuesta]],1)+IF(WEEKDAY(reporte3[[#This Row],[Fecha de
Registro]],2)&lt;6,-1,0)</f>
        <v>14</v>
      </c>
      <c r="P176" s="52" t="str">
        <f>_xlfn.IFS(reporte3[[#This Row],[Tiempo de Respuesta (días)]]&lt;16,"SI",reporte3[[#This Row],[Tiempo de Respuesta (días)]]&gt;15,"NO")</f>
        <v>SI</v>
      </c>
      <c r="Q176" s="110" t="s">
        <v>2548</v>
      </c>
      <c r="R176" s="96">
        <v>45350.668240740742</v>
      </c>
      <c r="S176" s="67">
        <f>HOUR(reporte3[[#This Row],[
Hora]])</f>
        <v>16</v>
      </c>
    </row>
    <row r="177" spans="1:24" x14ac:dyDescent="0.25">
      <c r="A177" s="36" t="s">
        <v>36</v>
      </c>
      <c r="B177" s="36" t="s">
        <v>64</v>
      </c>
      <c r="C177" s="37" t="s">
        <v>2134</v>
      </c>
      <c r="D177" s="3">
        <v>45352.429212962961</v>
      </c>
      <c r="E177" s="37" t="s">
        <v>2135</v>
      </c>
      <c r="F177" s="36" t="s">
        <v>45</v>
      </c>
      <c r="G177" s="36" t="s">
        <v>105</v>
      </c>
      <c r="H177" s="5">
        <v>0</v>
      </c>
      <c r="I177" s="36" t="s">
        <v>2143</v>
      </c>
      <c r="J177" s="36" t="s">
        <v>62</v>
      </c>
      <c r="K177" s="36" t="s">
        <v>2108</v>
      </c>
      <c r="L177" s="36" t="s">
        <v>2109</v>
      </c>
      <c r="M177" s="11">
        <v>45373</v>
      </c>
      <c r="N177" s="36" t="s">
        <v>2231</v>
      </c>
      <c r="O177" s="67">
        <f>NETWORKDAYS.INTL(reporte3[[#This Row],[Fecha de
Registro]],reporte3[[#This Row],[Fecha de
Respuesta]],1)+IF(WEEKDAY(reporte3[[#This Row],[Fecha de
Registro]],2)&lt;6,-1,0)</f>
        <v>15</v>
      </c>
      <c r="P177" s="52" t="str">
        <f>_xlfn.IFS(reporte3[[#This Row],[Tiempo de Respuesta (días)]]&lt;16,"SI",reporte3[[#This Row],[Tiempo de Respuesta (días)]]&gt;15,"NO")</f>
        <v>SI</v>
      </c>
      <c r="Q177" s="110" t="s">
        <v>2548</v>
      </c>
      <c r="R177" s="96">
        <v>45352.429212962961</v>
      </c>
      <c r="S177" s="67">
        <f>HOUR(reporte3[[#This Row],[
Hora]])</f>
        <v>10</v>
      </c>
    </row>
    <row r="178" spans="1:24" x14ac:dyDescent="0.25">
      <c r="A178" s="38" t="s">
        <v>36</v>
      </c>
      <c r="B178" s="38" t="s">
        <v>64</v>
      </c>
      <c r="C178" s="39" t="s">
        <v>2144</v>
      </c>
      <c r="D178" s="25">
        <v>45354.478877314818</v>
      </c>
      <c r="E178" s="39" t="s">
        <v>2145</v>
      </c>
      <c r="F178" s="38" t="s">
        <v>154</v>
      </c>
      <c r="G178" s="38" t="s">
        <v>105</v>
      </c>
      <c r="H178" s="26">
        <v>0</v>
      </c>
      <c r="I178" s="38" t="s">
        <v>2152</v>
      </c>
      <c r="J178" s="38" t="s">
        <v>62</v>
      </c>
      <c r="K178" s="38" t="s">
        <v>2152</v>
      </c>
      <c r="L178" s="38" t="s">
        <v>2153</v>
      </c>
      <c r="M178" s="27">
        <v>45376</v>
      </c>
      <c r="N178" s="38" t="s">
        <v>2231</v>
      </c>
      <c r="O178" s="67">
        <f>NETWORKDAYS.INTL(reporte3[[#This Row],[Fecha de
Registro]],reporte3[[#This Row],[Fecha de
Respuesta]],1)+IF(WEEKDAY(reporte3[[#This Row],[Fecha de
Registro]],2)&lt;6,-1,0)</f>
        <v>16</v>
      </c>
      <c r="P178" s="52" t="str">
        <f>_xlfn.IFS(reporte3[[#This Row],[Tiempo de Respuesta (días)]]&lt;16,"SI",reporte3[[#This Row],[Tiempo de Respuesta (días)]]&gt;15,"NO")</f>
        <v>NO</v>
      </c>
      <c r="Q178" s="110" t="s">
        <v>2548</v>
      </c>
      <c r="R178" s="96">
        <v>45354.478877314818</v>
      </c>
      <c r="S178" s="67">
        <f>HOUR(reporte3[[#This Row],[
Hora]])</f>
        <v>11</v>
      </c>
    </row>
    <row r="179" spans="1:24" x14ac:dyDescent="0.25">
      <c r="A179" s="36" t="s">
        <v>36</v>
      </c>
      <c r="B179" s="36" t="s">
        <v>387</v>
      </c>
      <c r="C179" s="37" t="s">
        <v>2154</v>
      </c>
      <c r="D179" s="3">
        <v>45356.44326388889</v>
      </c>
      <c r="E179" s="37" t="s">
        <v>2155</v>
      </c>
      <c r="F179" s="36" t="s">
        <v>45</v>
      </c>
      <c r="G179" s="36" t="s">
        <v>105</v>
      </c>
      <c r="H179" s="5">
        <v>0</v>
      </c>
      <c r="I179" s="36" t="s">
        <v>2157</v>
      </c>
      <c r="J179" s="36" t="s">
        <v>48</v>
      </c>
      <c r="K179" s="36" t="s">
        <v>2158</v>
      </c>
      <c r="L179" s="36" t="s">
        <v>2159</v>
      </c>
      <c r="M179" s="11">
        <v>45377</v>
      </c>
      <c r="N179" s="36" t="s">
        <v>2231</v>
      </c>
      <c r="O179" s="67">
        <f>NETWORKDAYS.INTL(reporte3[[#This Row],[Fecha de
Registro]],reporte3[[#This Row],[Fecha de
Respuesta]],1)+IF(WEEKDAY(reporte3[[#This Row],[Fecha de
Registro]],2)&lt;6,-1,0)</f>
        <v>15</v>
      </c>
      <c r="P179" s="52" t="str">
        <f>_xlfn.IFS(reporte3[[#This Row],[Tiempo de Respuesta (días)]]&lt;16,"SI",reporte3[[#This Row],[Tiempo de Respuesta (días)]]&gt;15,"NO")</f>
        <v>SI</v>
      </c>
      <c r="Q179" s="67" t="s">
        <v>211</v>
      </c>
      <c r="R179" s="96">
        <v>45356.44326388889</v>
      </c>
      <c r="S179" s="67">
        <f>HOUR(reporte3[[#This Row],[
Hora]])</f>
        <v>10</v>
      </c>
    </row>
    <row r="180" spans="1:24" x14ac:dyDescent="0.25">
      <c r="A180" s="38" t="s">
        <v>36</v>
      </c>
      <c r="B180" s="38" t="s">
        <v>306</v>
      </c>
      <c r="C180" s="39" t="s">
        <v>2160</v>
      </c>
      <c r="D180" s="25">
        <v>45358.685648148145</v>
      </c>
      <c r="E180" s="39" t="s">
        <v>2161</v>
      </c>
      <c r="F180" s="38" t="s">
        <v>154</v>
      </c>
      <c r="G180" s="38" t="s">
        <v>46</v>
      </c>
      <c r="H180" s="26">
        <v>0</v>
      </c>
      <c r="I180" s="38" t="s">
        <v>2169</v>
      </c>
      <c r="J180" s="38" t="s">
        <v>48</v>
      </c>
      <c r="K180" s="38" t="s">
        <v>2169</v>
      </c>
      <c r="L180" s="38" t="s">
        <v>2170</v>
      </c>
      <c r="M180" s="11">
        <v>45377</v>
      </c>
      <c r="N180" s="61" t="s">
        <v>2314</v>
      </c>
      <c r="O180" s="67">
        <f>NETWORKDAYS.INTL(reporte3[[#This Row],[Fecha de
Registro]],reporte3[[#This Row],[Fecha de
Respuesta]],1)+IF(WEEKDAY(reporte3[[#This Row],[Fecha de
Registro]],2)&lt;6,-1,0)</f>
        <v>13</v>
      </c>
      <c r="P180" s="52" t="str">
        <f>_xlfn.IFS(reporte3[[#This Row],[Tiempo de Respuesta (días)]]&lt;16,"SI",reporte3[[#This Row],[Tiempo de Respuesta (días)]]&gt;15,"NO")</f>
        <v>SI</v>
      </c>
      <c r="Q180" s="85" t="s">
        <v>46</v>
      </c>
      <c r="R180" s="96">
        <v>45358.685648148145</v>
      </c>
      <c r="S180" s="67">
        <f>HOUR(reporte3[[#This Row],[
Hora]])</f>
        <v>16</v>
      </c>
    </row>
    <row r="181" spans="1:24" x14ac:dyDescent="0.25">
      <c r="A181" s="36" t="s">
        <v>36</v>
      </c>
      <c r="B181" s="36" t="s">
        <v>64</v>
      </c>
      <c r="C181" s="37" t="s">
        <v>2172</v>
      </c>
      <c r="D181" s="3">
        <v>45366.402013888888</v>
      </c>
      <c r="E181" s="37" t="s">
        <v>2173</v>
      </c>
      <c r="F181" s="36" t="s">
        <v>45</v>
      </c>
      <c r="G181" s="36" t="s">
        <v>46</v>
      </c>
      <c r="H181" s="5">
        <v>0</v>
      </c>
      <c r="I181" s="36" t="s">
        <v>2181</v>
      </c>
      <c r="J181" s="36" t="s">
        <v>62</v>
      </c>
      <c r="K181" s="36" t="s">
        <v>2181</v>
      </c>
      <c r="L181" s="36" t="s">
        <v>2182</v>
      </c>
      <c r="M181" s="11">
        <v>45391</v>
      </c>
      <c r="N181" s="61" t="s">
        <v>2315</v>
      </c>
      <c r="O181" s="67">
        <f>NETWORKDAYS.INTL(reporte3[[#This Row],[Fecha de
Registro]],reporte3[[#This Row],[Fecha de
Respuesta]],1)+IF(WEEKDAY(reporte3[[#This Row],[Fecha de
Registro]],2)&lt;6,-1,0)</f>
        <v>17</v>
      </c>
      <c r="P181" s="52" t="str">
        <f>_xlfn.IFS(reporte3[[#This Row],[Tiempo de Respuesta (días)]]&lt;16,"SI",reporte3[[#This Row],[Tiempo de Respuesta (días)]]&gt;15,"NO")</f>
        <v>NO</v>
      </c>
      <c r="Q181" s="85" t="s">
        <v>46</v>
      </c>
      <c r="R181" s="96">
        <v>45366.402013888888</v>
      </c>
      <c r="S181" s="67">
        <f>HOUR(reporte3[[#This Row],[
Hora]])</f>
        <v>9</v>
      </c>
      <c r="X181" s="65"/>
    </row>
    <row r="182" spans="1:24" x14ac:dyDescent="0.25">
      <c r="A182" s="36" t="s">
        <v>36</v>
      </c>
      <c r="B182" s="36" t="s">
        <v>64</v>
      </c>
      <c r="C182" s="37" t="s">
        <v>2196</v>
      </c>
      <c r="D182" s="3">
        <v>45367.438599537039</v>
      </c>
      <c r="E182" s="37" t="s">
        <v>2197</v>
      </c>
      <c r="F182" s="36" t="s">
        <v>45</v>
      </c>
      <c r="G182" s="36" t="s">
        <v>105</v>
      </c>
      <c r="H182" s="5">
        <v>13</v>
      </c>
      <c r="I182" s="36" t="s">
        <v>2203</v>
      </c>
      <c r="J182" s="36" t="s">
        <v>62</v>
      </c>
      <c r="K182" s="36" t="s">
        <v>2203</v>
      </c>
      <c r="L182" s="36" t="s">
        <v>2204</v>
      </c>
      <c r="M182" s="11">
        <v>45394</v>
      </c>
      <c r="N182" s="61" t="s">
        <v>2316</v>
      </c>
      <c r="O182" s="67">
        <f>NETWORKDAYS.INTL(reporte3[[#This Row],[Fecha de
Registro]],reporte3[[#This Row],[Fecha de
Respuesta]],1)+IF(WEEKDAY(reporte3[[#This Row],[Fecha de
Registro]],2)&lt;6,-1,0)</f>
        <v>20</v>
      </c>
      <c r="P182" s="52" t="str">
        <f>_xlfn.IFS(reporte3[[#This Row],[Tiempo de Respuesta (días)]]&lt;16,"SI",reporte3[[#This Row],[Tiempo de Respuesta (días)]]&gt;15,"NO")</f>
        <v>NO</v>
      </c>
      <c r="Q182" s="36" t="s">
        <v>688</v>
      </c>
      <c r="R182" s="96">
        <v>45367.438599537039</v>
      </c>
      <c r="S182" s="67">
        <f>HOUR(reporte3[[#This Row],[
Hora]])</f>
        <v>10</v>
      </c>
    </row>
    <row r="183" spans="1:24" x14ac:dyDescent="0.25">
      <c r="A183" s="36" t="s">
        <v>36</v>
      </c>
      <c r="B183" s="36" t="s">
        <v>64</v>
      </c>
      <c r="C183" s="37" t="s">
        <v>2205</v>
      </c>
      <c r="D183" s="3">
        <v>45372.556712962964</v>
      </c>
      <c r="E183" s="37" t="s">
        <v>2206</v>
      </c>
      <c r="F183" s="36" t="s">
        <v>45</v>
      </c>
      <c r="G183" s="36" t="s">
        <v>105</v>
      </c>
      <c r="H183" s="5">
        <v>0</v>
      </c>
      <c r="I183" s="36" t="s">
        <v>2213</v>
      </c>
      <c r="J183" s="36" t="s">
        <v>62</v>
      </c>
      <c r="K183" s="36" t="s">
        <v>2214</v>
      </c>
      <c r="L183" s="36" t="s">
        <v>2215</v>
      </c>
      <c r="M183" s="11">
        <v>45394</v>
      </c>
      <c r="N183" s="61" t="s">
        <v>2317</v>
      </c>
      <c r="O183" s="67">
        <f>NETWORKDAYS.INTL(reporte3[[#This Row],[Fecha de
Registro]],reporte3[[#This Row],[Fecha de
Respuesta]],1)+IF(WEEKDAY(reporte3[[#This Row],[Fecha de
Registro]],2)&lt;6,-1,0)</f>
        <v>16</v>
      </c>
      <c r="P183" s="52" t="str">
        <f>_xlfn.IFS(reporte3[[#This Row],[Tiempo de Respuesta (días)]]&lt;16,"SI",reporte3[[#This Row],[Tiempo de Respuesta (días)]]&gt;15,"NO")</f>
        <v>NO</v>
      </c>
      <c r="Q183" s="110" t="s">
        <v>2548</v>
      </c>
      <c r="R183" s="96">
        <v>45372.556712962964</v>
      </c>
      <c r="S183" s="67">
        <f>HOUR(reporte3[[#This Row],[
Hora]])</f>
        <v>13</v>
      </c>
    </row>
    <row r="184" spans="1:24" x14ac:dyDescent="0.25">
      <c r="A184" s="38" t="s">
        <v>36</v>
      </c>
      <c r="B184" s="38" t="s">
        <v>109</v>
      </c>
      <c r="C184" s="39" t="s">
        <v>2216</v>
      </c>
      <c r="D184" s="25">
        <v>45376.536527777775</v>
      </c>
      <c r="E184" s="39" t="s">
        <v>2217</v>
      </c>
      <c r="F184" s="38" t="s">
        <v>154</v>
      </c>
      <c r="G184" s="38" t="s">
        <v>105</v>
      </c>
      <c r="H184" s="26">
        <v>0</v>
      </c>
      <c r="I184" s="38" t="s">
        <v>2224</v>
      </c>
      <c r="J184" s="38" t="s">
        <v>62</v>
      </c>
      <c r="K184" s="38" t="s">
        <v>2225</v>
      </c>
      <c r="L184" s="38" t="s">
        <v>2226</v>
      </c>
      <c r="M184" s="11">
        <v>45397</v>
      </c>
      <c r="N184" s="61" t="s">
        <v>2318</v>
      </c>
      <c r="O184" s="67">
        <f>NETWORKDAYS.INTL(reporte3[[#This Row],[Fecha de
Registro]],reporte3[[#This Row],[Fecha de
Respuesta]],1)+IF(WEEKDAY(reporte3[[#This Row],[Fecha de
Registro]],2)&lt;6,-1,0)</f>
        <v>15</v>
      </c>
      <c r="P184" s="52" t="str">
        <f>_xlfn.IFS(reporte3[[#This Row],[Tiempo de Respuesta (días)]]&lt;16,"SI",reporte3[[#This Row],[Tiempo de Respuesta (días)]]&gt;15,"NO")</f>
        <v>SI</v>
      </c>
      <c r="Q184" s="110" t="s">
        <v>2548</v>
      </c>
      <c r="R184" s="96">
        <v>45376.536527777775</v>
      </c>
      <c r="S184" s="67">
        <f>HOUR(reporte3[[#This Row],[
Hora]])</f>
        <v>12</v>
      </c>
    </row>
    <row r="185" spans="1:24" x14ac:dyDescent="0.25">
      <c r="A185" s="38" t="s">
        <v>36</v>
      </c>
      <c r="B185" s="38" t="s">
        <v>306</v>
      </c>
      <c r="C185" s="39" t="s">
        <v>2232</v>
      </c>
      <c r="D185" s="25">
        <v>45387.378888888888</v>
      </c>
      <c r="E185" s="39" t="s">
        <v>2233</v>
      </c>
      <c r="F185" s="38" t="s">
        <v>45</v>
      </c>
      <c r="G185" s="38" t="s">
        <v>105</v>
      </c>
      <c r="H185" s="26">
        <v>0</v>
      </c>
      <c r="I185" s="38" t="s">
        <v>2240</v>
      </c>
      <c r="J185" s="38" t="s">
        <v>62</v>
      </c>
      <c r="K185" s="38" t="s">
        <v>2240</v>
      </c>
      <c r="L185" s="38" t="s">
        <v>2241</v>
      </c>
      <c r="M185" s="11">
        <v>45406</v>
      </c>
      <c r="N185" s="61" t="s">
        <v>2319</v>
      </c>
      <c r="O185" s="67">
        <f>NETWORKDAYS.INTL(reporte3[[#This Row],[Fecha de
Registro]],reporte3[[#This Row],[Fecha de
Respuesta]],1)+IF(WEEKDAY(reporte3[[#This Row],[Fecha de
Registro]],2)&lt;6,-1,0)</f>
        <v>13</v>
      </c>
      <c r="P185" s="52" t="str">
        <f>_xlfn.IFS(reporte3[[#This Row],[Tiempo de Respuesta (días)]]&lt;16,"SI",reporte3[[#This Row],[Tiempo de Respuesta (días)]]&gt;15,"NO")</f>
        <v>SI</v>
      </c>
      <c r="Q185" s="110" t="s">
        <v>2548</v>
      </c>
      <c r="R185" s="96">
        <v>45387.378888888888</v>
      </c>
      <c r="S185" s="67">
        <f>HOUR(reporte3[[#This Row],[
Hora]])</f>
        <v>9</v>
      </c>
    </row>
    <row r="186" spans="1:24" x14ac:dyDescent="0.25">
      <c r="A186" s="36" t="s">
        <v>36</v>
      </c>
      <c r="B186" s="36" t="s">
        <v>306</v>
      </c>
      <c r="C186" s="37" t="s">
        <v>2243</v>
      </c>
      <c r="D186" s="3">
        <v>45391.679930555554</v>
      </c>
      <c r="E186" s="37">
        <v>46633440</v>
      </c>
      <c r="F186" s="36" t="s">
        <v>154</v>
      </c>
      <c r="G186" s="36" t="s">
        <v>688</v>
      </c>
      <c r="H186" s="5">
        <v>12160</v>
      </c>
      <c r="I186" s="36" t="s">
        <v>2252</v>
      </c>
      <c r="J186" s="36" t="s">
        <v>62</v>
      </c>
      <c r="K186" s="36" t="s">
        <v>2253</v>
      </c>
      <c r="L186" s="36" t="s">
        <v>2254</v>
      </c>
      <c r="M186" s="11">
        <v>45392</v>
      </c>
      <c r="N186" s="61" t="s">
        <v>2320</v>
      </c>
      <c r="O186" s="67">
        <f>NETWORKDAYS.INTL(reporte3[[#This Row],[Fecha de
Registro]],reporte3[[#This Row],[Fecha de
Respuesta]],1)+IF(WEEKDAY(reporte3[[#This Row],[Fecha de
Registro]],2)&lt;6,-1,0)</f>
        <v>1</v>
      </c>
      <c r="P186" s="52" t="str">
        <f>_xlfn.IFS(reporte3[[#This Row],[Tiempo de Respuesta (días)]]&lt;16,"SI",reporte3[[#This Row],[Tiempo de Respuesta (días)]]&gt;15,"NO")</f>
        <v>SI</v>
      </c>
      <c r="Q186" s="67" t="s">
        <v>2516</v>
      </c>
      <c r="R186" s="96">
        <v>45391.679930555554</v>
      </c>
      <c r="S186" s="67">
        <f>HOUR(reporte3[[#This Row],[
Hora]])</f>
        <v>16</v>
      </c>
    </row>
    <row r="187" spans="1:24" x14ac:dyDescent="0.25">
      <c r="A187" s="36" t="s">
        <v>36</v>
      </c>
      <c r="B187" s="36" t="s">
        <v>64</v>
      </c>
      <c r="C187" s="37" t="s">
        <v>2255</v>
      </c>
      <c r="D187" s="3">
        <v>45395.561377314814</v>
      </c>
      <c r="E187" s="37">
        <v>7266992</v>
      </c>
      <c r="F187" s="36" t="s">
        <v>45</v>
      </c>
      <c r="G187" s="36" t="s">
        <v>688</v>
      </c>
      <c r="H187" s="5">
        <v>0</v>
      </c>
      <c r="I187" s="36" t="s">
        <v>2263</v>
      </c>
      <c r="J187" s="36" t="s">
        <v>62</v>
      </c>
      <c r="K187" s="36" t="s">
        <v>2264</v>
      </c>
      <c r="L187" s="36" t="s">
        <v>2265</v>
      </c>
      <c r="M187" s="11">
        <v>45406</v>
      </c>
      <c r="N187" s="61" t="s">
        <v>2321</v>
      </c>
      <c r="O187" s="67">
        <f>NETWORKDAYS.INTL(reporte3[[#This Row],[Fecha de
Registro]],reporte3[[#This Row],[Fecha de
Respuesta]],1)+IF(WEEKDAY(reporte3[[#This Row],[Fecha de
Registro]],2)&lt;6,-1,0)</f>
        <v>8</v>
      </c>
      <c r="P187" s="52" t="str">
        <f>_xlfn.IFS(reporte3[[#This Row],[Tiempo de Respuesta (días)]]&lt;16,"SI",reporte3[[#This Row],[Tiempo de Respuesta (días)]]&gt;15,"NO")</f>
        <v>SI</v>
      </c>
      <c r="Q187" s="67" t="s">
        <v>688</v>
      </c>
      <c r="R187" s="96">
        <v>45395.561377314814</v>
      </c>
      <c r="S187" s="67">
        <f>HOUR(reporte3[[#This Row],[
Hora]])</f>
        <v>13</v>
      </c>
    </row>
    <row r="188" spans="1:24" x14ac:dyDescent="0.25">
      <c r="A188" s="36" t="s">
        <v>36</v>
      </c>
      <c r="B188" s="36" t="s">
        <v>159</v>
      </c>
      <c r="C188" s="37" t="s">
        <v>2266</v>
      </c>
      <c r="D188" s="3">
        <v>45397.715127314812</v>
      </c>
      <c r="E188" s="37" t="s">
        <v>2267</v>
      </c>
      <c r="F188" s="36" t="s">
        <v>45</v>
      </c>
      <c r="G188" s="36" t="s">
        <v>46</v>
      </c>
      <c r="H188" s="5">
        <v>150</v>
      </c>
      <c r="I188" s="36" t="s">
        <v>2274</v>
      </c>
      <c r="J188" s="36" t="s">
        <v>48</v>
      </c>
      <c r="K188" s="36" t="s">
        <v>2275</v>
      </c>
      <c r="L188" s="36" t="s">
        <v>2276</v>
      </c>
      <c r="M188" s="11">
        <v>45406</v>
      </c>
      <c r="N188" s="61" t="s">
        <v>2322</v>
      </c>
      <c r="O188" s="67">
        <f>NETWORKDAYS.INTL(reporte3[[#This Row],[Fecha de
Registro]],reporte3[[#This Row],[Fecha de
Respuesta]],1)+IF(WEEKDAY(reporte3[[#This Row],[Fecha de
Registro]],2)&lt;6,-1,0)</f>
        <v>7</v>
      </c>
      <c r="P188" s="52" t="str">
        <f>_xlfn.IFS(reporte3[[#This Row],[Tiempo de Respuesta (días)]]&lt;16,"SI",reporte3[[#This Row],[Tiempo de Respuesta (días)]]&gt;15,"NO")</f>
        <v>SI</v>
      </c>
      <c r="Q188" s="67" t="s">
        <v>46</v>
      </c>
      <c r="R188" s="96">
        <v>45397.715127314812</v>
      </c>
      <c r="S188" s="67">
        <f>HOUR(reporte3[[#This Row],[
Hora]])</f>
        <v>17</v>
      </c>
    </row>
    <row r="189" spans="1:24" x14ac:dyDescent="0.25">
      <c r="A189" s="38" t="s">
        <v>36</v>
      </c>
      <c r="B189" s="38" t="s">
        <v>64</v>
      </c>
      <c r="C189" s="39" t="s">
        <v>2277</v>
      </c>
      <c r="D189" s="25">
        <v>45398.487500000003</v>
      </c>
      <c r="E189" s="39" t="s">
        <v>2278</v>
      </c>
      <c r="F189" s="38" t="s">
        <v>154</v>
      </c>
      <c r="G189" s="38" t="s">
        <v>105</v>
      </c>
      <c r="H189" s="26">
        <v>0</v>
      </c>
      <c r="I189" s="38" t="s">
        <v>2284</v>
      </c>
      <c r="J189" s="38" t="s">
        <v>62</v>
      </c>
      <c r="K189" s="38" t="s">
        <v>2285</v>
      </c>
      <c r="L189" s="38" t="s">
        <v>2286</v>
      </c>
      <c r="M189" s="11">
        <v>45406</v>
      </c>
      <c r="N189" s="61" t="s">
        <v>2323</v>
      </c>
      <c r="O189" s="67">
        <f>NETWORKDAYS.INTL(reporte3[[#This Row],[Fecha de
Registro]],reporte3[[#This Row],[Fecha de
Respuesta]],1)+IF(WEEKDAY(reporte3[[#This Row],[Fecha de
Registro]],2)&lt;6,-1,0)</f>
        <v>6</v>
      </c>
      <c r="P189" s="52" t="str">
        <f>_xlfn.IFS(reporte3[[#This Row],[Tiempo de Respuesta (días)]]&lt;16,"SI",reporte3[[#This Row],[Tiempo de Respuesta (días)]]&gt;15,"NO")</f>
        <v>SI</v>
      </c>
      <c r="Q189" s="110" t="s">
        <v>2548</v>
      </c>
      <c r="R189" s="96">
        <v>45398.487500000003</v>
      </c>
      <c r="S189" s="67">
        <f>HOUR(reporte3[[#This Row],[
Hora]])</f>
        <v>11</v>
      </c>
    </row>
    <row r="190" spans="1:24" x14ac:dyDescent="0.25">
      <c r="A190" s="36" t="s">
        <v>36</v>
      </c>
      <c r="B190" s="36" t="s">
        <v>109</v>
      </c>
      <c r="C190" s="37" t="s">
        <v>2291</v>
      </c>
      <c r="D190" s="3">
        <v>45401.563969907409</v>
      </c>
      <c r="E190" s="37" t="s">
        <v>2292</v>
      </c>
      <c r="F190" s="36" t="s">
        <v>45</v>
      </c>
      <c r="G190" s="36" t="s">
        <v>46</v>
      </c>
      <c r="H190" s="5">
        <v>0</v>
      </c>
      <c r="I190" s="36" t="s">
        <v>2299</v>
      </c>
      <c r="J190" s="36" t="s">
        <v>48</v>
      </c>
      <c r="K190" s="36" t="s">
        <v>2300</v>
      </c>
      <c r="L190" s="36" t="s">
        <v>2301</v>
      </c>
      <c r="M190" s="11">
        <v>45422</v>
      </c>
      <c r="N190" s="36" t="s">
        <v>2447</v>
      </c>
      <c r="O190" s="67">
        <f>NETWORKDAYS.INTL(reporte3[[#This Row],[Fecha de
Registro]],reporte3[[#This Row],[Fecha de
Respuesta]],1)+IF(WEEKDAY(reporte3[[#This Row],[Fecha de
Registro]],2)&lt;6,-1,0)</f>
        <v>15</v>
      </c>
      <c r="P190" s="52" t="str">
        <f>_xlfn.IFS(reporte3[[#This Row],[Tiempo de Respuesta (días)]]&lt;16,"SI",reporte3[[#This Row],[Tiempo de Respuesta (días)]]&gt;15,"NO")</f>
        <v>SI</v>
      </c>
      <c r="Q190" s="36" t="s">
        <v>46</v>
      </c>
      <c r="R190" s="98"/>
      <c r="S190" s="67">
        <f>HOUR(reporte3[[#This Row],[
Hora]])</f>
        <v>0</v>
      </c>
    </row>
    <row r="191" spans="1:24" x14ac:dyDescent="0.25">
      <c r="A191" s="36" t="s">
        <v>36</v>
      </c>
      <c r="B191" s="36" t="s">
        <v>109</v>
      </c>
      <c r="C191" s="37" t="s">
        <v>2303</v>
      </c>
      <c r="D191" s="3">
        <v>45407.378125000003</v>
      </c>
      <c r="E191" s="37" t="s">
        <v>2324</v>
      </c>
      <c r="F191" s="36" t="s">
        <v>154</v>
      </c>
      <c r="G191" s="36" t="s">
        <v>105</v>
      </c>
      <c r="H191" s="5">
        <v>0</v>
      </c>
      <c r="I191" s="36" t="s">
        <v>2332</v>
      </c>
      <c r="J191" s="36" t="s">
        <v>62</v>
      </c>
      <c r="K191" s="36" t="s">
        <v>2333</v>
      </c>
      <c r="L191" s="36" t="s">
        <v>2334</v>
      </c>
      <c r="M191" s="11">
        <v>45428</v>
      </c>
      <c r="N191" s="36" t="s">
        <v>2449</v>
      </c>
      <c r="O191" s="67">
        <f>NETWORKDAYS.INTL(reporte3[[#This Row],[Fecha de
Registro]],reporte3[[#This Row],[Fecha de
Respuesta]],1)+IF(WEEKDAY(reporte3[[#This Row],[Fecha de
Registro]],2)&lt;6,-1,0)</f>
        <v>15</v>
      </c>
      <c r="P191" s="52" t="str">
        <f>_xlfn.IFS(reporte3[[#This Row],[Tiempo de Respuesta (días)]]&lt;16,"SI",reporte3[[#This Row],[Tiempo de Respuesta (días)]]&gt;15,"NO")</f>
        <v>SI</v>
      </c>
      <c r="Q191" s="110" t="s">
        <v>2548</v>
      </c>
      <c r="R191" s="105"/>
      <c r="S191" s="67">
        <f>HOUR(reporte3[[#This Row],[
Hora]])</f>
        <v>0</v>
      </c>
    </row>
    <row r="192" spans="1:24" x14ac:dyDescent="0.25">
      <c r="A192" s="36" t="s">
        <v>36</v>
      </c>
      <c r="B192" s="36" t="s">
        <v>64</v>
      </c>
      <c r="C192" s="37" t="s">
        <v>2335</v>
      </c>
      <c r="D192" s="3">
        <v>45409.6096412037</v>
      </c>
      <c r="E192" s="37" t="s">
        <v>2336</v>
      </c>
      <c r="F192" s="36" t="s">
        <v>45</v>
      </c>
      <c r="G192" s="36" t="s">
        <v>46</v>
      </c>
      <c r="H192" s="5">
        <v>15000</v>
      </c>
      <c r="I192" s="36" t="s">
        <v>2343</v>
      </c>
      <c r="J192" s="36" t="s">
        <v>62</v>
      </c>
      <c r="K192" s="36" t="s">
        <v>2343</v>
      </c>
      <c r="L192" s="36" t="s">
        <v>2344</v>
      </c>
      <c r="M192" s="11">
        <v>45440</v>
      </c>
      <c r="N192" s="36" t="s">
        <v>2450</v>
      </c>
      <c r="O192" s="67">
        <f>NETWORKDAYS.INTL(reporte3[[#This Row],[Fecha de
Registro]],reporte3[[#This Row],[Fecha de
Respuesta]],1)+IF(WEEKDAY(reporte3[[#This Row],[Fecha de
Registro]],2)&lt;6,-1,0)</f>
        <v>22</v>
      </c>
      <c r="P192" s="52" t="str">
        <f>_xlfn.IFS(reporte3[[#This Row],[Tiempo de Respuesta (días)]]&lt;16,"SI",reporte3[[#This Row],[Tiempo de Respuesta (días)]]&gt;15,"NO")</f>
        <v>NO</v>
      </c>
      <c r="Q192" s="36" t="s">
        <v>46</v>
      </c>
      <c r="R192" s="105"/>
      <c r="S192" s="67">
        <f>HOUR(reporte3[[#This Row],[
Hora]])</f>
        <v>0</v>
      </c>
    </row>
    <row r="193" spans="1:19" x14ac:dyDescent="0.25">
      <c r="A193" s="38" t="s">
        <v>36</v>
      </c>
      <c r="B193" s="38" t="s">
        <v>64</v>
      </c>
      <c r="C193" s="39" t="s">
        <v>2345</v>
      </c>
      <c r="D193" s="25">
        <v>45419.512233796297</v>
      </c>
      <c r="E193" s="39" t="s">
        <v>2346</v>
      </c>
      <c r="F193" s="38" t="s">
        <v>154</v>
      </c>
      <c r="G193" s="38" t="s">
        <v>105</v>
      </c>
      <c r="H193" s="26">
        <v>240</v>
      </c>
      <c r="I193" s="38" t="s">
        <v>2353</v>
      </c>
      <c r="J193" s="38" t="s">
        <v>48</v>
      </c>
      <c r="K193" s="38" t="s">
        <v>2354</v>
      </c>
      <c r="L193" s="38" t="s">
        <v>2355</v>
      </c>
      <c r="M193" s="27">
        <v>45442</v>
      </c>
      <c r="N193" s="38" t="s">
        <v>448</v>
      </c>
      <c r="O193" s="67">
        <f>NETWORKDAYS.INTL(reporte3[[#This Row],[Fecha de
Registro]],reporte3[[#This Row],[Fecha de
Respuesta]],1)+IF(WEEKDAY(reporte3[[#This Row],[Fecha de
Registro]],2)&lt;6,-1,0)</f>
        <v>17</v>
      </c>
      <c r="P193" s="52" t="str">
        <f>_xlfn.IFS(reporte3[[#This Row],[Tiempo de Respuesta (días)]]&lt;16,"SI",reporte3[[#This Row],[Tiempo de Respuesta (días)]]&gt;15,"NO")</f>
        <v>NO</v>
      </c>
      <c r="Q193" s="36" t="s">
        <v>46</v>
      </c>
      <c r="R193" s="105"/>
      <c r="S193" s="67">
        <f>HOUR(reporte3[[#This Row],[
Hora]])</f>
        <v>0</v>
      </c>
    </row>
    <row r="194" spans="1:19" x14ac:dyDescent="0.25">
      <c r="A194" s="36" t="s">
        <v>36</v>
      </c>
      <c r="B194" s="36" t="s">
        <v>64</v>
      </c>
      <c r="C194" s="37" t="s">
        <v>2357</v>
      </c>
      <c r="D194" s="3">
        <v>45423.68476851852</v>
      </c>
      <c r="E194" s="37" t="s">
        <v>2358</v>
      </c>
      <c r="F194" s="36" t="s">
        <v>154</v>
      </c>
      <c r="G194" s="36" t="s">
        <v>105</v>
      </c>
      <c r="H194" s="5">
        <v>0</v>
      </c>
      <c r="I194" s="36" t="s">
        <v>2365</v>
      </c>
      <c r="J194" s="36" t="s">
        <v>62</v>
      </c>
      <c r="K194" s="36" t="s">
        <v>2366</v>
      </c>
      <c r="L194" s="36" t="s">
        <v>2367</v>
      </c>
      <c r="M194" s="11">
        <v>45441</v>
      </c>
      <c r="N194" s="36" t="s">
        <v>2451</v>
      </c>
      <c r="O194" s="67">
        <f>NETWORKDAYS.INTL(reporte3[[#This Row],[Fecha de
Registro]],reporte3[[#This Row],[Fecha de
Respuesta]],1)+IF(WEEKDAY(reporte3[[#This Row],[Fecha de
Registro]],2)&lt;6,-1,0)</f>
        <v>13</v>
      </c>
      <c r="P194" s="52" t="str">
        <f>_xlfn.IFS(reporte3[[#This Row],[Tiempo de Respuesta (días)]]&lt;16,"SI",reporte3[[#This Row],[Tiempo de Respuesta (días)]]&gt;15,"NO")</f>
        <v>SI</v>
      </c>
      <c r="Q194" s="110" t="s">
        <v>2548</v>
      </c>
      <c r="R194" s="105"/>
      <c r="S194" s="67">
        <f>HOUR(reporte3[[#This Row],[
Hora]])</f>
        <v>0</v>
      </c>
    </row>
    <row r="195" spans="1:19" x14ac:dyDescent="0.25">
      <c r="A195" s="38" t="s">
        <v>36</v>
      </c>
      <c r="B195" s="38" t="s">
        <v>306</v>
      </c>
      <c r="C195" s="39" t="s">
        <v>2368</v>
      </c>
      <c r="D195" s="25">
        <v>45424.470462962963</v>
      </c>
      <c r="E195" s="39" t="s">
        <v>2369</v>
      </c>
      <c r="F195" s="38" t="s">
        <v>45</v>
      </c>
      <c r="G195" s="38" t="s">
        <v>105</v>
      </c>
      <c r="H195" s="26">
        <v>0</v>
      </c>
      <c r="I195" s="38" t="s">
        <v>2375</v>
      </c>
      <c r="J195" s="38" t="s">
        <v>48</v>
      </c>
      <c r="K195" s="38" t="s">
        <v>2375</v>
      </c>
      <c r="L195" s="38" t="s">
        <v>2376</v>
      </c>
      <c r="M195" s="27">
        <v>45447</v>
      </c>
      <c r="N195" s="38" t="s">
        <v>2452</v>
      </c>
      <c r="O195" s="67">
        <f>NETWORKDAYS.INTL(reporte3[[#This Row],[Fecha de
Registro]],reporte3[[#This Row],[Fecha de
Respuesta]],1)+IF(WEEKDAY(reporte3[[#This Row],[Fecha de
Registro]],2)&lt;6,-1,0)</f>
        <v>17</v>
      </c>
      <c r="P195" s="52" t="str">
        <f>_xlfn.IFS(reporte3[[#This Row],[Tiempo de Respuesta (días)]]&lt;16,"SI",reporte3[[#This Row],[Tiempo de Respuesta (días)]]&gt;15,"NO")</f>
        <v>NO</v>
      </c>
      <c r="Q195" s="110" t="s">
        <v>2548</v>
      </c>
      <c r="R195" s="105"/>
      <c r="S195" s="67">
        <f>HOUR(reporte3[[#This Row],[
Hora]])</f>
        <v>0</v>
      </c>
    </row>
    <row r="196" spans="1:19" x14ac:dyDescent="0.25">
      <c r="A196" s="36" t="s">
        <v>36</v>
      </c>
      <c r="B196" s="36" t="s">
        <v>159</v>
      </c>
      <c r="C196" s="37" t="s">
        <v>2377</v>
      </c>
      <c r="D196" s="3">
        <v>45427.745034722226</v>
      </c>
      <c r="E196" s="37" t="s">
        <v>2378</v>
      </c>
      <c r="F196" s="36" t="s">
        <v>45</v>
      </c>
      <c r="G196" s="36" t="s">
        <v>46</v>
      </c>
      <c r="H196" s="5">
        <v>25</v>
      </c>
      <c r="I196" s="36" t="s">
        <v>2385</v>
      </c>
      <c r="J196" s="36" t="s">
        <v>48</v>
      </c>
      <c r="K196" s="36" t="s">
        <v>2386</v>
      </c>
      <c r="L196" s="36" t="s">
        <v>2387</v>
      </c>
      <c r="M196" s="11">
        <v>45447</v>
      </c>
      <c r="N196" s="36" t="s">
        <v>2453</v>
      </c>
      <c r="O196" s="67">
        <f>NETWORKDAYS.INTL(reporte3[[#This Row],[Fecha de
Registro]],reporte3[[#This Row],[Fecha de
Respuesta]],1)+IF(WEEKDAY(reporte3[[#This Row],[Fecha de
Registro]],2)&lt;6,-1,0)</f>
        <v>14</v>
      </c>
      <c r="P196" s="52" t="str">
        <f>_xlfn.IFS(reporte3[[#This Row],[Tiempo de Respuesta (días)]]&lt;16,"SI",reporte3[[#This Row],[Tiempo de Respuesta (días)]]&gt;15,"NO")</f>
        <v>SI</v>
      </c>
      <c r="Q196" s="36" t="s">
        <v>46</v>
      </c>
      <c r="R196" s="105"/>
      <c r="S196" s="67">
        <f>HOUR(reporte3[[#This Row],[
Hora]])</f>
        <v>0</v>
      </c>
    </row>
    <row r="197" spans="1:19" x14ac:dyDescent="0.25">
      <c r="A197" s="36" t="s">
        <v>36</v>
      </c>
      <c r="B197" s="36" t="s">
        <v>64</v>
      </c>
      <c r="C197" s="37" t="s">
        <v>2388</v>
      </c>
      <c r="D197" s="3">
        <v>45430.458854166667</v>
      </c>
      <c r="E197" s="37" t="s">
        <v>2389</v>
      </c>
      <c r="F197" s="36" t="s">
        <v>45</v>
      </c>
      <c r="G197" s="36" t="s">
        <v>105</v>
      </c>
      <c r="H197" s="5">
        <v>10000</v>
      </c>
      <c r="I197" s="36" t="s">
        <v>2392</v>
      </c>
      <c r="J197" s="36" t="s">
        <v>62</v>
      </c>
      <c r="K197" s="36" t="s">
        <v>2393</v>
      </c>
      <c r="L197" s="36" t="s">
        <v>2394</v>
      </c>
      <c r="M197" s="11">
        <v>45447</v>
      </c>
      <c r="N197" s="36" t="s">
        <v>2454</v>
      </c>
      <c r="O197" s="67">
        <f>NETWORKDAYS.INTL(reporte3[[#This Row],[Fecha de
Registro]],reporte3[[#This Row],[Fecha de
Respuesta]],1)+IF(WEEKDAY(reporte3[[#This Row],[Fecha de
Registro]],2)&lt;6,-1,0)</f>
        <v>12</v>
      </c>
      <c r="P197" s="52" t="str">
        <f>_xlfn.IFS(reporte3[[#This Row],[Tiempo de Respuesta (días)]]&lt;16,"SI",reporte3[[#This Row],[Tiempo de Respuesta (días)]]&gt;15,"NO")</f>
        <v>SI</v>
      </c>
      <c r="Q197" s="110" t="s">
        <v>2548</v>
      </c>
      <c r="R197" s="105"/>
      <c r="S197" s="67">
        <f>HOUR(reporte3[[#This Row],[
Hora]])</f>
        <v>0</v>
      </c>
    </row>
    <row r="198" spans="1:19" x14ac:dyDescent="0.25">
      <c r="A198" s="36" t="s">
        <v>36</v>
      </c>
      <c r="B198" s="36" t="s">
        <v>64</v>
      </c>
      <c r="C198" s="37" t="s">
        <v>2395</v>
      </c>
      <c r="D198" s="3">
        <v>45432.45753472222</v>
      </c>
      <c r="E198" s="37" t="s">
        <v>2396</v>
      </c>
      <c r="F198" s="36" t="s">
        <v>45</v>
      </c>
      <c r="G198" s="36" t="s">
        <v>46</v>
      </c>
      <c r="H198" s="5">
        <v>0</v>
      </c>
      <c r="I198" s="36" t="s">
        <v>2403</v>
      </c>
      <c r="J198" s="36" t="s">
        <v>48</v>
      </c>
      <c r="K198" s="36" t="s">
        <v>2403</v>
      </c>
      <c r="L198" s="36" t="s">
        <v>2404</v>
      </c>
      <c r="M198" s="11">
        <v>0</v>
      </c>
      <c r="N198" s="36">
        <v>0</v>
      </c>
      <c r="O198" s="67"/>
      <c r="P198" s="52"/>
      <c r="Q198" s="36" t="s">
        <v>46</v>
      </c>
      <c r="R198" s="105"/>
      <c r="S198" s="67">
        <f>HOUR(reporte3[[#This Row],[
Hora]])</f>
        <v>0</v>
      </c>
    </row>
    <row r="199" spans="1:19" x14ac:dyDescent="0.25">
      <c r="A199" s="36" t="s">
        <v>36</v>
      </c>
      <c r="B199" s="36" t="s">
        <v>64</v>
      </c>
      <c r="C199" s="37" t="s">
        <v>2405</v>
      </c>
      <c r="D199" s="3">
        <v>45438.602627314816</v>
      </c>
      <c r="E199" s="37" t="s">
        <v>2406</v>
      </c>
      <c r="F199" s="36" t="s">
        <v>154</v>
      </c>
      <c r="G199" s="36" t="s">
        <v>46</v>
      </c>
      <c r="H199" s="5">
        <v>80</v>
      </c>
      <c r="I199" s="36" t="s">
        <v>2412</v>
      </c>
      <c r="J199" s="36" t="s">
        <v>62</v>
      </c>
      <c r="K199" s="36" t="s">
        <v>2412</v>
      </c>
      <c r="L199" s="36" t="s">
        <v>2412</v>
      </c>
      <c r="M199" s="11">
        <v>0</v>
      </c>
      <c r="N199" s="36">
        <v>0</v>
      </c>
      <c r="O199" s="67"/>
      <c r="P199" s="52"/>
      <c r="Q199" s="36" t="s">
        <v>46</v>
      </c>
      <c r="R199" s="105"/>
      <c r="S199" s="67">
        <f>HOUR(reporte3[[#This Row],[
Hora]])</f>
        <v>0</v>
      </c>
    </row>
    <row r="200" spans="1:19" x14ac:dyDescent="0.25">
      <c r="A200" s="36" t="s">
        <v>36</v>
      </c>
      <c r="B200" s="36" t="s">
        <v>64</v>
      </c>
      <c r="C200" s="37" t="s">
        <v>2413</v>
      </c>
      <c r="D200" s="3">
        <v>45439.431770833333</v>
      </c>
      <c r="E200" s="37" t="s">
        <v>2414</v>
      </c>
      <c r="F200" s="36" t="s">
        <v>154</v>
      </c>
      <c r="G200" s="36" t="s">
        <v>211</v>
      </c>
      <c r="H200" s="5">
        <v>430.5</v>
      </c>
      <c r="I200" s="36" t="s">
        <v>2421</v>
      </c>
      <c r="J200" s="36" t="s">
        <v>62</v>
      </c>
      <c r="K200" s="36" t="s">
        <v>2422</v>
      </c>
      <c r="L200" s="36" t="s">
        <v>2423</v>
      </c>
      <c r="M200" s="11">
        <v>0</v>
      </c>
      <c r="N200" s="36">
        <v>0</v>
      </c>
      <c r="O200" s="67"/>
      <c r="P200" s="52"/>
      <c r="Q200" s="36" t="s">
        <v>211</v>
      </c>
      <c r="R200" s="105"/>
      <c r="S200" s="67">
        <f>HOUR(reporte3[[#This Row],[
Hora]])</f>
        <v>0</v>
      </c>
    </row>
    <row r="201" spans="1:19" x14ac:dyDescent="0.25">
      <c r="A201" s="36" t="s">
        <v>36</v>
      </c>
      <c r="B201" s="36" t="s">
        <v>64</v>
      </c>
      <c r="C201" s="37" t="s">
        <v>2424</v>
      </c>
      <c r="D201" s="3">
        <v>45444.443159722221</v>
      </c>
      <c r="E201" s="37" t="s">
        <v>2425</v>
      </c>
      <c r="F201" s="36" t="s">
        <v>45</v>
      </c>
      <c r="G201" s="36" t="s">
        <v>46</v>
      </c>
      <c r="H201" s="5">
        <v>100</v>
      </c>
      <c r="I201" s="36" t="s">
        <v>2432</v>
      </c>
      <c r="J201" s="36" t="s">
        <v>62</v>
      </c>
      <c r="K201" s="36" t="s">
        <v>2433</v>
      </c>
      <c r="L201" s="36" t="s">
        <v>2434</v>
      </c>
      <c r="M201" s="11">
        <v>0</v>
      </c>
      <c r="N201" s="36">
        <v>0</v>
      </c>
      <c r="O201" s="67"/>
      <c r="P201" s="52"/>
      <c r="Q201" s="36" t="s">
        <v>46</v>
      </c>
      <c r="R201" s="105"/>
      <c r="S201" s="67">
        <f>HOUR(reporte3[[#This Row],[
Hora]])</f>
        <v>0</v>
      </c>
    </row>
    <row r="202" spans="1:19" x14ac:dyDescent="0.25">
      <c r="A202" s="38" t="s">
        <v>36</v>
      </c>
      <c r="B202" s="38" t="s">
        <v>64</v>
      </c>
      <c r="C202" s="39" t="s">
        <v>2435</v>
      </c>
      <c r="D202" s="25">
        <v>45444.640023148146</v>
      </c>
      <c r="E202" s="39" t="s">
        <v>2436</v>
      </c>
      <c r="F202" s="38" t="s">
        <v>45</v>
      </c>
      <c r="G202" s="38" t="s">
        <v>46</v>
      </c>
      <c r="H202" s="26">
        <v>0</v>
      </c>
      <c r="I202" s="38" t="s">
        <v>2443</v>
      </c>
      <c r="J202" s="38" t="s">
        <v>48</v>
      </c>
      <c r="K202" s="38" t="s">
        <v>2444</v>
      </c>
      <c r="L202" s="38" t="s">
        <v>2445</v>
      </c>
      <c r="M202" s="27">
        <v>0</v>
      </c>
      <c r="N202" s="38">
        <v>0</v>
      </c>
      <c r="O202" s="67"/>
      <c r="P202" s="106"/>
      <c r="Q202" s="36" t="s">
        <v>46</v>
      </c>
      <c r="R202" s="105"/>
      <c r="S202" s="67">
        <f>HOUR(reporte3[[#This Row],[
Hora]])</f>
        <v>0</v>
      </c>
    </row>
    <row r="203" spans="1:19" x14ac:dyDescent="0.25">
      <c r="A203" s="36" t="s">
        <v>36</v>
      </c>
      <c r="B203" s="36" t="s">
        <v>83</v>
      </c>
      <c r="C203" s="37" t="s">
        <v>2455</v>
      </c>
      <c r="D203" s="3">
        <v>45447.64099537037</v>
      </c>
      <c r="E203" s="37" t="s">
        <v>2456</v>
      </c>
      <c r="F203" s="36" t="s">
        <v>154</v>
      </c>
      <c r="G203" s="36" t="s">
        <v>105</v>
      </c>
      <c r="H203" s="5">
        <v>0</v>
      </c>
      <c r="I203" s="36" t="s">
        <v>2464</v>
      </c>
      <c r="J203" s="36" t="s">
        <v>62</v>
      </c>
      <c r="K203" s="36" t="s">
        <v>2465</v>
      </c>
      <c r="L203" s="36" t="s">
        <v>2466</v>
      </c>
      <c r="M203" s="11">
        <v>0</v>
      </c>
      <c r="N203" s="36">
        <v>0</v>
      </c>
      <c r="O203" s="52"/>
      <c r="P203" s="52"/>
      <c r="Q203" s="110" t="s">
        <v>2548</v>
      </c>
      <c r="R203" s="105"/>
      <c r="S203" s="67">
        <f>HOUR(reporte3[[#This Row],[
Hora]])</f>
        <v>0</v>
      </c>
    </row>
    <row r="204" spans="1:19" x14ac:dyDescent="0.25">
      <c r="A204" s="36" t="s">
        <v>36</v>
      </c>
      <c r="B204" s="36" t="s">
        <v>159</v>
      </c>
      <c r="C204" s="37" t="s">
        <v>2467</v>
      </c>
      <c r="D204" s="3">
        <v>45453.3983912037</v>
      </c>
      <c r="E204" s="37" t="s">
        <v>2468</v>
      </c>
      <c r="F204" s="36" t="s">
        <v>45</v>
      </c>
      <c r="G204" s="36" t="s">
        <v>46</v>
      </c>
      <c r="H204" s="5">
        <v>0</v>
      </c>
      <c r="I204" s="36" t="s">
        <v>2474</v>
      </c>
      <c r="J204" s="36" t="s">
        <v>48</v>
      </c>
      <c r="K204" s="36" t="s">
        <v>2475</v>
      </c>
      <c r="L204" s="36" t="s">
        <v>2476</v>
      </c>
      <c r="M204" s="11">
        <v>0</v>
      </c>
      <c r="N204" s="36">
        <v>0</v>
      </c>
      <c r="O204" s="52"/>
      <c r="P204" s="52"/>
      <c r="Q204" s="110" t="str">
        <f>reporte3[[#This Row],[
Motivo]]</f>
        <v>DISCONFORMIDAD CON ATENCIÓN DEL PERSONAL</v>
      </c>
      <c r="R204" s="105"/>
      <c r="S204" s="67">
        <f>HOUR(reporte3[[#This Row],[
Hora]])</f>
        <v>0</v>
      </c>
    </row>
    <row r="205" spans="1:19" x14ac:dyDescent="0.25">
      <c r="A205" s="36" t="s">
        <v>36</v>
      </c>
      <c r="B205" s="36" t="s">
        <v>109</v>
      </c>
      <c r="C205" s="37" t="s">
        <v>2477</v>
      </c>
      <c r="D205" s="3">
        <v>45454.695775462962</v>
      </c>
      <c r="E205" s="37" t="s">
        <v>2478</v>
      </c>
      <c r="F205" s="36" t="s">
        <v>45</v>
      </c>
      <c r="G205" s="36" t="s">
        <v>105</v>
      </c>
      <c r="H205" s="5">
        <v>0</v>
      </c>
      <c r="I205" s="36" t="s">
        <v>2486</v>
      </c>
      <c r="J205" s="36" t="s">
        <v>62</v>
      </c>
      <c r="K205" s="36" t="s">
        <v>2486</v>
      </c>
      <c r="L205" s="36" t="s">
        <v>2487</v>
      </c>
      <c r="M205" s="11">
        <v>0</v>
      </c>
      <c r="N205" s="36">
        <v>0</v>
      </c>
      <c r="O205" s="52"/>
      <c r="P205" s="52"/>
      <c r="Q205" s="110" t="s">
        <v>2548</v>
      </c>
      <c r="R205" s="105"/>
      <c r="S205" s="67">
        <f>HOUR(reporte3[[#This Row],[
Hora]])</f>
        <v>0</v>
      </c>
    </row>
    <row r="206" spans="1:19" x14ac:dyDescent="0.25">
      <c r="A206" s="36" t="s">
        <v>36</v>
      </c>
      <c r="B206" s="36" t="s">
        <v>64</v>
      </c>
      <c r="C206" s="37" t="s">
        <v>2488</v>
      </c>
      <c r="D206" s="3">
        <v>45457.67696759259</v>
      </c>
      <c r="E206" s="37" t="s">
        <v>2489</v>
      </c>
      <c r="F206" s="36" t="s">
        <v>45</v>
      </c>
      <c r="G206" s="36" t="s">
        <v>46</v>
      </c>
      <c r="H206" s="5">
        <v>0</v>
      </c>
      <c r="I206" s="36" t="s">
        <v>2496</v>
      </c>
      <c r="J206" s="36" t="s">
        <v>62</v>
      </c>
      <c r="K206" s="36" t="s">
        <v>2497</v>
      </c>
      <c r="L206" s="36" t="s">
        <v>2498</v>
      </c>
      <c r="M206" s="11">
        <v>0</v>
      </c>
      <c r="N206" s="36">
        <v>0</v>
      </c>
      <c r="O206" s="52"/>
      <c r="P206" s="52"/>
      <c r="Q206" s="110" t="str">
        <f>reporte3[[#This Row],[
Motivo]]</f>
        <v>DISCONFORMIDAD CON ATENCIÓN DEL PERSONAL</v>
      </c>
      <c r="R206" s="105"/>
      <c r="S206" s="67">
        <f>HOUR(reporte3[[#This Row],[
Hora]])</f>
        <v>0</v>
      </c>
    </row>
    <row r="207" spans="1:19" x14ac:dyDescent="0.25">
      <c r="A207" s="38" t="s">
        <v>36</v>
      </c>
      <c r="B207" s="38" t="s">
        <v>109</v>
      </c>
      <c r="C207" s="39" t="s">
        <v>2499</v>
      </c>
      <c r="D207" s="25">
        <v>45457.685497685183</v>
      </c>
      <c r="E207" s="39" t="s">
        <v>2500</v>
      </c>
      <c r="F207" s="38" t="s">
        <v>45</v>
      </c>
      <c r="G207" s="38" t="s">
        <v>105</v>
      </c>
      <c r="H207" s="26">
        <v>0</v>
      </c>
      <c r="I207" s="38" t="s">
        <v>2508</v>
      </c>
      <c r="J207" s="38" t="s">
        <v>62</v>
      </c>
      <c r="K207" s="38" t="s">
        <v>2509</v>
      </c>
      <c r="L207" s="38" t="s">
        <v>2510</v>
      </c>
      <c r="M207" s="27">
        <v>0</v>
      </c>
      <c r="N207" s="38">
        <v>0</v>
      </c>
      <c r="O207" s="106"/>
      <c r="P207" s="106"/>
      <c r="Q207" s="36" t="s">
        <v>46</v>
      </c>
      <c r="R207" s="105"/>
      <c r="S207" s="67">
        <f>HOUR(reporte3[[#This Row],[
Hora]])</f>
        <v>0</v>
      </c>
    </row>
    <row r="208" spans="1:19" x14ac:dyDescent="0.25">
      <c r="A208" s="36" t="s">
        <v>36</v>
      </c>
      <c r="B208" s="36" t="s">
        <v>64</v>
      </c>
      <c r="C208" s="37" t="s">
        <v>2488</v>
      </c>
      <c r="D208" s="3">
        <v>45457.67696759259</v>
      </c>
      <c r="E208" s="37" t="s">
        <v>2489</v>
      </c>
      <c r="F208" s="36" t="s">
        <v>45</v>
      </c>
      <c r="G208" s="36" t="s">
        <v>46</v>
      </c>
      <c r="H208" s="5">
        <v>0</v>
      </c>
      <c r="I208" s="36" t="s">
        <v>2496</v>
      </c>
      <c r="J208" s="36" t="s">
        <v>62</v>
      </c>
      <c r="K208" s="36" t="s">
        <v>2497</v>
      </c>
      <c r="L208" s="36" t="s">
        <v>2498</v>
      </c>
      <c r="M208" s="11">
        <v>0</v>
      </c>
      <c r="N208" s="36">
        <v>0</v>
      </c>
      <c r="O208" s="52"/>
      <c r="P208" s="52"/>
      <c r="Q208" s="110" t="str">
        <f>reporte3[[#This Row],[
Motivo]]</f>
        <v>DISCONFORMIDAD CON ATENCIÓN DEL PERSONAL</v>
      </c>
      <c r="R208" s="105"/>
      <c r="S208" s="67">
        <f>HOUR(reporte3[[#This Row],[
Hora]])</f>
        <v>0</v>
      </c>
    </row>
    <row r="209" spans="1:19" x14ac:dyDescent="0.25">
      <c r="A209" s="36" t="s">
        <v>36</v>
      </c>
      <c r="B209" s="36" t="s">
        <v>109</v>
      </c>
      <c r="C209" s="37" t="s">
        <v>2499</v>
      </c>
      <c r="D209" s="3">
        <v>45457.685497685183</v>
      </c>
      <c r="E209" s="37" t="s">
        <v>2500</v>
      </c>
      <c r="F209" s="36" t="s">
        <v>45</v>
      </c>
      <c r="G209" s="36" t="s">
        <v>105</v>
      </c>
      <c r="H209" s="5">
        <v>0</v>
      </c>
      <c r="I209" s="36" t="s">
        <v>2508</v>
      </c>
      <c r="J209" s="36" t="s">
        <v>62</v>
      </c>
      <c r="K209" s="36" t="s">
        <v>2509</v>
      </c>
      <c r="L209" s="36" t="s">
        <v>2510</v>
      </c>
      <c r="M209" s="11">
        <v>0</v>
      </c>
      <c r="N209" s="36">
        <v>0</v>
      </c>
      <c r="O209" s="52"/>
      <c r="P209" s="52"/>
      <c r="Q209" s="36" t="s">
        <v>46</v>
      </c>
      <c r="R209" s="105"/>
      <c r="S209" s="67">
        <f>HOUR(reporte3[[#This Row],[
Hora]])</f>
        <v>0</v>
      </c>
    </row>
    <row r="210" spans="1:19" x14ac:dyDescent="0.25">
      <c r="A210" s="36" t="s">
        <v>36</v>
      </c>
      <c r="B210" s="36" t="s">
        <v>64</v>
      </c>
      <c r="C210" s="37" t="s">
        <v>2511</v>
      </c>
      <c r="D210" s="3">
        <v>45459.509120370371</v>
      </c>
      <c r="E210" s="37" t="s">
        <v>2519</v>
      </c>
      <c r="F210" s="36" t="s">
        <v>45</v>
      </c>
      <c r="G210" s="36" t="s">
        <v>2518</v>
      </c>
      <c r="H210" s="5">
        <v>0</v>
      </c>
      <c r="I210" s="36" t="s">
        <v>2525</v>
      </c>
      <c r="J210" s="36" t="s">
        <v>62</v>
      </c>
      <c r="K210" s="36" t="s">
        <v>2526</v>
      </c>
      <c r="L210" s="36" t="s">
        <v>2527</v>
      </c>
      <c r="M210" s="11">
        <v>0</v>
      </c>
      <c r="N210" s="36">
        <v>0</v>
      </c>
      <c r="O210" s="52"/>
      <c r="P210" s="52"/>
      <c r="Q210" s="110" t="s">
        <v>2548</v>
      </c>
      <c r="R210" s="105"/>
      <c r="S210" s="67">
        <f>HOUR(reporte3[[#This Row],[
Hora]])</f>
        <v>0</v>
      </c>
    </row>
    <row r="211" spans="1:19" x14ac:dyDescent="0.25">
      <c r="A211" s="36" t="s">
        <v>36</v>
      </c>
      <c r="B211" s="36" t="s">
        <v>159</v>
      </c>
      <c r="C211" s="37" t="s">
        <v>2517</v>
      </c>
      <c r="D211" s="3">
        <v>45459.653668981482</v>
      </c>
      <c r="E211" s="37" t="s">
        <v>2528</v>
      </c>
      <c r="F211" s="36" t="s">
        <v>45</v>
      </c>
      <c r="G211" s="36" t="s">
        <v>46</v>
      </c>
      <c r="H211" s="5">
        <v>0</v>
      </c>
      <c r="I211" s="36" t="s">
        <v>2535</v>
      </c>
      <c r="J211" s="36" t="s">
        <v>48</v>
      </c>
      <c r="K211" s="36" t="s">
        <v>2536</v>
      </c>
      <c r="L211" s="36" t="s">
        <v>2537</v>
      </c>
      <c r="M211" s="11">
        <v>0</v>
      </c>
      <c r="N211" s="36">
        <v>0</v>
      </c>
      <c r="O211" s="52"/>
      <c r="P211" s="52"/>
      <c r="Q211" s="110" t="str">
        <f>reporte3[[#This Row],[
Motivo]]</f>
        <v>DISCONFORMIDAD CON ATENCIÓN DEL PERSONAL</v>
      </c>
      <c r="R211" s="105"/>
      <c r="S211" s="67">
        <f>HOUR(reporte3[[#This Row],[
Hora]])</f>
        <v>0</v>
      </c>
    </row>
    <row r="212" spans="1:19" x14ac:dyDescent="0.25">
      <c r="A212" s="38" t="s">
        <v>36</v>
      </c>
      <c r="B212" s="38" t="s">
        <v>64</v>
      </c>
      <c r="C212" s="39" t="s">
        <v>2538</v>
      </c>
      <c r="D212" s="25">
        <v>45460.738032407404</v>
      </c>
      <c r="E212" s="39" t="s">
        <v>2539</v>
      </c>
      <c r="F212" s="38" t="s">
        <v>45</v>
      </c>
      <c r="G212" s="38" t="s">
        <v>2518</v>
      </c>
      <c r="H212" s="26">
        <v>0</v>
      </c>
      <c r="I212" s="38" t="s">
        <v>2545</v>
      </c>
      <c r="J212" s="38" t="s">
        <v>48</v>
      </c>
      <c r="K212" s="38" t="s">
        <v>2546</v>
      </c>
      <c r="L212" s="38" t="s">
        <v>2547</v>
      </c>
      <c r="M212" s="27">
        <v>0</v>
      </c>
      <c r="N212" s="38">
        <v>0</v>
      </c>
      <c r="O212" s="106"/>
      <c r="P212" s="106"/>
      <c r="Q212" s="110" t="s">
        <v>2548</v>
      </c>
      <c r="R212" s="105"/>
      <c r="S212" s="67">
        <f>HOUR(reporte3[[#This Row],[
Hora]])</f>
        <v>0</v>
      </c>
    </row>
  </sheetData>
  <phoneticPr fontId="10" type="noConversion"/>
  <conditionalFormatting sqref="O2:O212">
    <cfRule type="cellIs" dxfId="0" priority="1" operator="greaterThan">
      <formula>15</formula>
    </cfRule>
  </conditionalFormatting>
  <printOptions gridLines="1" gridLinesSet="0"/>
  <pageMargins left="0.75" right="0.75" top="1" bottom="1" header="0.5" footer="0.5"/>
  <pageSetup paperSize="9" fitToWidth="0" fitToHeight="0" orientation="landscape" r:id="rId1"/>
  <headerFooter alignWithMargins="0"/>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49C0C-A532-4953-B980-5EFBBDB24BD7}">
  <sheetPr codeName="Hoja4"/>
  <dimension ref="A1:AB52"/>
  <sheetViews>
    <sheetView tabSelected="1" zoomScale="70" zoomScaleNormal="70" zoomScaleSheetLayoutView="70" workbookViewId="0">
      <selection activeCell="H23" sqref="H23"/>
    </sheetView>
  </sheetViews>
  <sheetFormatPr baseColWidth="10" defaultRowHeight="13.2" x14ac:dyDescent="0.25"/>
  <cols>
    <col min="1" max="1" width="3.77734375" customWidth="1"/>
    <col min="2" max="5" width="11.77734375" customWidth="1"/>
    <col min="6" max="7" width="3.77734375" customWidth="1"/>
    <col min="8" max="15" width="11.77734375" customWidth="1"/>
    <col min="16" max="16" width="3.77734375" customWidth="1"/>
    <col min="17" max="22" width="11.77734375" customWidth="1"/>
    <col min="23" max="23" width="4" bestFit="1" customWidth="1"/>
    <col min="24" max="24" width="3" bestFit="1" customWidth="1"/>
    <col min="25" max="25" width="23.44140625" bestFit="1" customWidth="1"/>
    <col min="26" max="26" width="28.88671875" customWidth="1"/>
    <col min="27" max="27" width="8.88671875" bestFit="1" customWidth="1"/>
    <col min="28" max="28" width="5.5546875" bestFit="1" customWidth="1"/>
    <col min="29" max="29" width="12.77734375" bestFit="1" customWidth="1"/>
    <col min="30" max="30" width="4.44140625" bestFit="1" customWidth="1"/>
    <col min="31" max="31" width="3.88671875" bestFit="1" customWidth="1"/>
    <col min="32" max="32" width="26.6640625" bestFit="1" customWidth="1"/>
    <col min="33" max="33" width="28" bestFit="1" customWidth="1"/>
    <col min="34" max="34" width="4.21875" bestFit="1" customWidth="1"/>
    <col min="35" max="35" width="4.5546875" bestFit="1" customWidth="1"/>
    <col min="36" max="36" width="4.21875" bestFit="1" customWidth="1"/>
    <col min="37" max="37" width="4.6640625" bestFit="1" customWidth="1"/>
    <col min="38" max="38" width="4.44140625" bestFit="1" customWidth="1"/>
    <col min="39" max="39" width="3.77734375" bestFit="1" customWidth="1"/>
    <col min="40" max="40" width="4.5546875" bestFit="1" customWidth="1"/>
    <col min="41" max="41" width="4.109375" bestFit="1" customWidth="1"/>
    <col min="42" max="42" width="4.21875" bestFit="1" customWidth="1"/>
    <col min="43" max="43" width="4.44140625" bestFit="1" customWidth="1"/>
    <col min="44" max="44" width="3.88671875" bestFit="1" customWidth="1"/>
    <col min="45" max="45" width="10.44140625" bestFit="1" customWidth="1"/>
    <col min="46" max="46" width="7" bestFit="1" customWidth="1"/>
    <col min="47" max="47" width="4.21875" bestFit="1" customWidth="1"/>
    <col min="48" max="48" width="4.5546875" bestFit="1" customWidth="1"/>
    <col min="49" max="49" width="10.44140625" bestFit="1" customWidth="1"/>
    <col min="50" max="50" width="12.77734375" bestFit="1" customWidth="1"/>
  </cols>
  <sheetData>
    <row r="1" spans="1:28" ht="15" customHeight="1" x14ac:dyDescent="0.3">
      <c r="A1" s="42"/>
      <c r="B1" s="43" t="s">
        <v>1233</v>
      </c>
      <c r="C1" s="44">
        <f ca="1">TODAY()</f>
        <v>45475</v>
      </c>
      <c r="D1" s="43" t="s">
        <v>1234</v>
      </c>
      <c r="E1" s="45" t="s">
        <v>1235</v>
      </c>
      <c r="F1" s="46"/>
      <c r="G1" s="47"/>
      <c r="H1" s="47"/>
      <c r="I1" s="111" t="str">
        <f>E2</f>
        <v>Indicadores de Libro de Reclamaciones Virtual</v>
      </c>
      <c r="J1" s="111"/>
      <c r="K1" s="111"/>
      <c r="L1" s="111"/>
      <c r="M1" s="111"/>
      <c r="N1" s="111"/>
      <c r="O1" s="111"/>
      <c r="P1" s="111"/>
      <c r="Q1" s="111"/>
      <c r="R1" s="111"/>
      <c r="S1" s="111"/>
      <c r="T1" s="111"/>
      <c r="U1" s="111"/>
      <c r="V1" s="111"/>
      <c r="W1" s="111"/>
      <c r="X1" s="111"/>
      <c r="Y1" s="80"/>
      <c r="Z1" s="80"/>
      <c r="AA1" s="80"/>
      <c r="AB1" s="80"/>
    </row>
    <row r="2" spans="1:28" ht="15" customHeight="1" x14ac:dyDescent="0.3">
      <c r="A2" s="42"/>
      <c r="B2" s="43" t="s">
        <v>1236</v>
      </c>
      <c r="C2" s="44">
        <v>45447</v>
      </c>
      <c r="D2" s="43" t="s">
        <v>1237</v>
      </c>
      <c r="E2" s="45" t="s">
        <v>1239</v>
      </c>
      <c r="F2" s="46"/>
      <c r="G2" s="47"/>
      <c r="H2" s="47"/>
      <c r="I2" s="111"/>
      <c r="J2" s="111"/>
      <c r="K2" s="111"/>
      <c r="L2" s="111"/>
      <c r="M2" s="111"/>
      <c r="N2" s="111"/>
      <c r="O2" s="111"/>
      <c r="P2" s="111"/>
      <c r="Q2" s="111"/>
      <c r="R2" s="111"/>
      <c r="S2" s="111"/>
      <c r="T2" s="111"/>
      <c r="U2" s="111"/>
      <c r="V2" s="111"/>
      <c r="W2" s="111"/>
      <c r="X2" s="111"/>
      <c r="Y2" s="80"/>
      <c r="Z2" s="80"/>
      <c r="AA2" s="80"/>
      <c r="AB2" s="80"/>
    </row>
    <row r="3" spans="1:28" ht="15" customHeight="1" x14ac:dyDescent="0.3">
      <c r="A3" s="42"/>
      <c r="B3" s="101" t="s">
        <v>2313</v>
      </c>
      <c r="C3" s="42"/>
      <c r="D3" s="45"/>
      <c r="E3" s="45"/>
      <c r="F3" s="46"/>
      <c r="G3" s="47"/>
      <c r="H3" s="47"/>
      <c r="I3" s="111"/>
      <c r="J3" s="111"/>
      <c r="K3" s="111"/>
      <c r="L3" s="111"/>
      <c r="M3" s="111"/>
      <c r="N3" s="111"/>
      <c r="O3" s="111"/>
      <c r="P3" s="111"/>
      <c r="Q3" s="111"/>
      <c r="R3" s="111"/>
      <c r="S3" s="111"/>
      <c r="T3" s="111"/>
      <c r="U3" s="111"/>
      <c r="V3" s="111"/>
      <c r="W3" s="111"/>
      <c r="X3" s="111"/>
      <c r="Y3" s="80"/>
      <c r="Z3" s="80"/>
      <c r="AA3" s="80"/>
      <c r="AB3" s="80"/>
    </row>
    <row r="4" spans="1:28" ht="15" customHeight="1" x14ac:dyDescent="0.25">
      <c r="A4" s="42"/>
      <c r="B4" s="42"/>
      <c r="C4" s="42"/>
      <c r="D4" s="42"/>
      <c r="E4" s="42"/>
      <c r="F4" s="42"/>
      <c r="G4" s="42"/>
      <c r="H4" s="42"/>
      <c r="I4" s="80"/>
      <c r="J4" s="80"/>
      <c r="K4" s="80"/>
      <c r="L4" s="80"/>
      <c r="M4" s="80"/>
      <c r="N4" s="80"/>
      <c r="O4" s="80"/>
      <c r="P4" s="80"/>
      <c r="Q4" s="80"/>
      <c r="R4" s="80"/>
      <c r="S4" s="80"/>
      <c r="T4" s="80"/>
      <c r="U4" s="80"/>
      <c r="V4" s="80"/>
      <c r="W4" s="80"/>
      <c r="X4" s="80"/>
      <c r="Y4" s="80"/>
      <c r="Z4" s="42"/>
      <c r="AA4" s="42"/>
      <c r="AB4" s="42"/>
    </row>
    <row r="5" spans="1:28" x14ac:dyDescent="0.25">
      <c r="A5" s="42"/>
      <c r="B5" s="42"/>
      <c r="C5" s="42"/>
      <c r="D5" s="42"/>
      <c r="E5" s="42"/>
      <c r="F5" s="42"/>
      <c r="G5" s="42"/>
      <c r="H5" s="42"/>
      <c r="I5" s="42"/>
      <c r="J5" s="42"/>
      <c r="K5" s="42"/>
      <c r="L5" s="42"/>
      <c r="M5" s="42"/>
      <c r="N5" s="42"/>
      <c r="O5" s="42"/>
      <c r="P5" s="42"/>
      <c r="Q5" s="42"/>
      <c r="R5" s="42"/>
      <c r="S5" s="42"/>
      <c r="T5" s="42"/>
      <c r="U5" s="42"/>
      <c r="V5" s="42"/>
      <c r="W5" s="42"/>
      <c r="X5" s="42"/>
      <c r="Y5" s="42"/>
      <c r="Z5" s="42"/>
      <c r="AA5" s="42"/>
      <c r="AB5" s="42"/>
    </row>
    <row r="6" spans="1:28" ht="15" customHeight="1" x14ac:dyDescent="0.25">
      <c r="A6" s="42"/>
      <c r="B6" s="42"/>
      <c r="C6" s="42"/>
      <c r="D6" s="42"/>
      <c r="E6" s="42"/>
      <c r="F6" s="42"/>
      <c r="G6" s="42"/>
      <c r="H6" s="42"/>
      <c r="I6" s="42"/>
      <c r="J6" s="42"/>
      <c r="K6" s="42"/>
      <c r="L6" s="42"/>
      <c r="M6" s="42"/>
      <c r="N6" s="42"/>
      <c r="O6" s="42"/>
      <c r="P6" s="42"/>
      <c r="Q6" s="42"/>
      <c r="R6" s="42"/>
      <c r="S6" s="42"/>
      <c r="T6" s="42"/>
      <c r="U6" s="42"/>
      <c r="V6" s="42"/>
      <c r="W6" s="42"/>
      <c r="X6" s="42"/>
      <c r="Y6" s="42"/>
      <c r="Z6" s="42"/>
      <c r="AA6" s="42"/>
      <c r="AB6" s="42"/>
    </row>
    <row r="7" spans="1:28" ht="15" customHeight="1" x14ac:dyDescent="0.25">
      <c r="A7" s="42"/>
      <c r="B7" s="42"/>
      <c r="C7" s="42"/>
      <c r="D7" s="42"/>
      <c r="E7" s="42"/>
      <c r="F7" s="42"/>
      <c r="G7" s="42"/>
      <c r="H7" s="42"/>
      <c r="I7" s="42"/>
      <c r="J7" s="42"/>
      <c r="K7" s="42"/>
      <c r="L7" s="42"/>
      <c r="M7" s="42"/>
      <c r="N7" s="42"/>
      <c r="O7" s="42"/>
      <c r="P7" s="42"/>
      <c r="Q7" s="42"/>
      <c r="R7" s="42"/>
      <c r="S7" s="42"/>
      <c r="T7" s="42"/>
      <c r="U7" s="42"/>
      <c r="V7" s="42"/>
      <c r="W7" s="42"/>
      <c r="X7" s="42"/>
      <c r="Y7" s="42"/>
      <c r="Z7" s="42"/>
      <c r="AA7" s="42"/>
      <c r="AB7" s="42"/>
    </row>
    <row r="8" spans="1:28" ht="15" customHeight="1" x14ac:dyDescent="0.25">
      <c r="A8" s="42"/>
      <c r="B8" s="42"/>
      <c r="C8" s="42"/>
      <c r="D8" s="42"/>
      <c r="E8" s="42"/>
      <c r="F8" s="42"/>
      <c r="G8" s="42"/>
      <c r="H8" s="42"/>
      <c r="I8" s="42"/>
      <c r="J8" s="42"/>
      <c r="K8" s="42"/>
      <c r="L8" s="42"/>
      <c r="M8" s="42"/>
      <c r="N8" s="42"/>
      <c r="O8" s="42"/>
      <c r="P8" s="42"/>
      <c r="Q8" s="42"/>
      <c r="R8" s="42"/>
      <c r="S8" s="42"/>
      <c r="T8" s="42"/>
      <c r="U8" s="42"/>
      <c r="V8" s="42"/>
      <c r="W8" s="42"/>
      <c r="X8" s="42"/>
      <c r="Y8" s="42"/>
      <c r="Z8" s="42"/>
      <c r="AA8" s="42"/>
      <c r="AB8" s="42"/>
    </row>
    <row r="9" spans="1:28" x14ac:dyDescent="0.25">
      <c r="A9" s="42"/>
      <c r="B9" s="42"/>
      <c r="C9" s="42"/>
      <c r="D9" s="42"/>
      <c r="E9" s="42"/>
      <c r="F9" s="42"/>
      <c r="G9" s="42"/>
      <c r="H9" s="42"/>
      <c r="I9" s="42"/>
      <c r="J9" s="42"/>
      <c r="K9" s="42"/>
      <c r="L9" s="42"/>
      <c r="M9" s="42"/>
      <c r="N9" s="42"/>
      <c r="O9" s="42"/>
      <c r="P9" s="42"/>
      <c r="Q9" s="42"/>
      <c r="R9" s="42"/>
      <c r="S9" s="42"/>
      <c r="T9" s="42"/>
      <c r="U9" s="42"/>
      <c r="V9" s="42"/>
      <c r="W9" s="42"/>
      <c r="X9" s="42"/>
      <c r="Y9" s="42"/>
      <c r="Z9" s="42"/>
      <c r="AA9" s="42"/>
      <c r="AB9" s="42"/>
    </row>
    <row r="10" spans="1:28" ht="15" customHeight="1" x14ac:dyDescent="0.25">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row>
    <row r="11" spans="1:28" ht="15" customHeight="1" x14ac:dyDescent="0.25">
      <c r="A11" s="4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row>
    <row r="12" spans="1:28" ht="15" customHeight="1" x14ac:dyDescent="0.25">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row>
    <row r="13" spans="1:28" ht="15" customHeight="1" x14ac:dyDescent="0.25">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row>
    <row r="14" spans="1:28" ht="15" customHeight="1" x14ac:dyDescent="0.25">
      <c r="A14" s="42"/>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row>
    <row r="15" spans="1:28" ht="15" customHeight="1" x14ac:dyDescent="0.25">
      <c r="A15" s="42"/>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row>
    <row r="16" spans="1:28" ht="15" customHeight="1" x14ac:dyDescent="0.25">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row>
    <row r="17" spans="1:28" ht="15" customHeight="1" x14ac:dyDescent="0.25">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row>
    <row r="18" spans="1:28" ht="15" customHeight="1" x14ac:dyDescent="0.25">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row>
    <row r="19" spans="1:28" ht="15" customHeight="1" x14ac:dyDescent="0.25">
      <c r="A19" s="42"/>
      <c r="B19" s="42"/>
      <c r="C19" s="42"/>
      <c r="D19" s="42"/>
      <c r="E19" s="42"/>
      <c r="F19" s="42"/>
      <c r="G19" s="42"/>
      <c r="H19" s="42"/>
      <c r="I19" s="42"/>
      <c r="J19" s="42"/>
      <c r="K19" s="42"/>
      <c r="L19" s="42"/>
      <c r="M19" s="42"/>
      <c r="N19" s="42"/>
      <c r="O19" s="42"/>
      <c r="P19" s="42"/>
      <c r="Q19" s="42"/>
      <c r="R19" s="42"/>
      <c r="S19" s="42"/>
      <c r="T19" s="42"/>
      <c r="U19" s="42"/>
      <c r="V19" s="42"/>
      <c r="W19" s="42"/>
      <c r="X19" s="42"/>
      <c r="Y19" s="42"/>
      <c r="Z19" s="42"/>
      <c r="AA19" s="42"/>
      <c r="AB19" s="42"/>
    </row>
    <row r="20" spans="1:28" ht="15" customHeight="1" x14ac:dyDescent="0.25">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row>
    <row r="21" spans="1:28" ht="15" customHeight="1" x14ac:dyDescent="0.25">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row>
    <row r="22" spans="1:28" ht="15" customHeight="1" x14ac:dyDescent="0.25">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row>
    <row r="23" spans="1:28" ht="15" customHeight="1" x14ac:dyDescent="0.25">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row>
    <row r="24" spans="1:28" ht="15" customHeight="1" x14ac:dyDescent="0.25">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row>
    <row r="25" spans="1:28" ht="15" customHeight="1" x14ac:dyDescent="0.25">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row>
    <row r="26" spans="1:28" ht="15" customHeight="1" x14ac:dyDescent="0.25">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row>
    <row r="27" spans="1:28" ht="15" customHeight="1" x14ac:dyDescent="0.25">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row>
    <row r="28" spans="1:28" ht="15" customHeight="1" x14ac:dyDescent="0.25">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row>
    <row r="29" spans="1:28" ht="15" customHeight="1" x14ac:dyDescent="0.25">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row>
    <row r="30" spans="1:28" ht="15" customHeight="1" x14ac:dyDescent="0.25">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row>
    <row r="31" spans="1:28" ht="15" customHeight="1" x14ac:dyDescent="0.25">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row>
    <row r="32" spans="1:28" ht="15" customHeight="1" x14ac:dyDescent="0.25">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112"/>
      <c r="AA32" s="42"/>
      <c r="AB32" s="42"/>
    </row>
    <row r="33" spans="1:28" ht="15" customHeight="1" x14ac:dyDescent="0.25">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112"/>
      <c r="AA33" s="42"/>
      <c r="AB33" s="42"/>
    </row>
    <row r="34" spans="1:28" ht="15" customHeight="1" x14ac:dyDescent="0.25">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112"/>
      <c r="AA34" s="42"/>
      <c r="AB34" s="42"/>
    </row>
    <row r="35" spans="1:28" ht="15" customHeight="1" x14ac:dyDescent="0.25">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112"/>
      <c r="AA35" s="42"/>
      <c r="AB35" s="42"/>
    </row>
    <row r="36" spans="1:28" ht="15" customHeight="1" x14ac:dyDescent="0.25">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112"/>
      <c r="AA36" s="42"/>
      <c r="AB36" s="42"/>
    </row>
    <row r="37" spans="1:28" ht="15" customHeight="1" x14ac:dyDescent="0.25">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112"/>
      <c r="AA37" s="42"/>
      <c r="AB37" s="42"/>
    </row>
    <row r="38" spans="1:28" ht="15" customHeight="1" x14ac:dyDescent="0.25">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112"/>
      <c r="AA38" s="42"/>
      <c r="AB38" s="42"/>
    </row>
    <row r="39" spans="1:28" ht="15" customHeight="1" x14ac:dyDescent="0.25">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112"/>
      <c r="AA39" s="42"/>
      <c r="AB39" s="42"/>
    </row>
    <row r="40" spans="1:28" ht="15" customHeight="1" x14ac:dyDescent="0.25">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112"/>
      <c r="AA40" s="42"/>
      <c r="AB40" s="42"/>
    </row>
    <row r="41" spans="1:28" ht="15" customHeight="1" x14ac:dyDescent="0.25">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112"/>
      <c r="AA41" s="42"/>
      <c r="AB41" s="42"/>
    </row>
    <row r="42" spans="1:28" ht="15" customHeight="1" x14ac:dyDescent="0.2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112"/>
      <c r="AA42" s="42"/>
      <c r="AB42" s="42"/>
    </row>
    <row r="43" spans="1:28" ht="15" customHeight="1" x14ac:dyDescent="0.2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112"/>
      <c r="AA43" s="42"/>
      <c r="AB43" s="42"/>
    </row>
    <row r="44" spans="1:28" ht="15" customHeight="1" x14ac:dyDescent="0.2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112"/>
      <c r="AA44" s="42"/>
      <c r="AB44" s="42"/>
    </row>
    <row r="45" spans="1:28" ht="15" customHeight="1" x14ac:dyDescent="0.2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row>
    <row r="46" spans="1:28" ht="15" customHeight="1" x14ac:dyDescent="0.25">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row>
    <row r="47" spans="1:28" ht="15" customHeight="1" x14ac:dyDescent="0.25">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row>
    <row r="48" spans="1:28" ht="15" customHeight="1" x14ac:dyDescent="0.25">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row>
    <row r="49" spans="1:28" ht="15" customHeight="1" x14ac:dyDescent="0.25">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row>
    <row r="50" spans="1:28" ht="15" customHeight="1" x14ac:dyDescent="0.25">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row>
    <row r="51" spans="1:28" ht="15" customHeight="1" x14ac:dyDescent="0.25">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row>
    <row r="52" spans="1:28" ht="15" customHeight="1" x14ac:dyDescent="0.25">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row>
  </sheetData>
  <mergeCells count="2">
    <mergeCell ref="I1:X3"/>
    <mergeCell ref="Z32:Z44"/>
  </mergeCells>
  <hyperlinks>
    <hyperlink ref="I1:X3" r:id="rId1" display="https://www.esperanzaeterna.la/libro-de-reclamaciones" xr:uid="{B70E5860-7B7B-4A39-9DDA-BB42A31A6193}"/>
    <hyperlink ref="B3" r:id="rId2" display="Siguiente" xr:uid="{90682938-8E02-4CFF-8BA8-60366D1BB823}"/>
  </hyperlinks>
  <pageMargins left="0.7" right="0.7" top="0.75" bottom="0.75" header="0.3" footer="0.3"/>
  <pageSetup paperSize="9" scale="25" fitToWidth="0" fitToHeight="0" orientation="portrait" r:id="rId3"/>
  <drawing r:id="rId4"/>
  <extLst>
    <ext xmlns:x14="http://schemas.microsoft.com/office/spreadsheetml/2009/9/main" uri="{A8765BA9-456A-4dab-B4F3-ACF838C121DE}">
      <x14:slicerList>
        <x14:slicer r:id="rId5"/>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0811B-4F15-4B8F-86C8-E29CE01D889A}">
  <dimension ref="B2:AD196"/>
  <sheetViews>
    <sheetView topLeftCell="A172" zoomScale="97" zoomScaleNormal="118" workbookViewId="0">
      <selection activeCell="I181" sqref="I181"/>
    </sheetView>
  </sheetViews>
  <sheetFormatPr baseColWidth="10" defaultRowHeight="13.2" x14ac:dyDescent="0.25"/>
  <cols>
    <col min="2" max="2" width="17.21875" bestFit="1" customWidth="1"/>
    <col min="3" max="3" width="35.109375" bestFit="1" customWidth="1"/>
    <col min="4" max="5" width="8.21875" bestFit="1" customWidth="1"/>
    <col min="6" max="6" width="12.33203125" bestFit="1" customWidth="1"/>
    <col min="7" max="7" width="4.5546875" bestFit="1" customWidth="1"/>
    <col min="8" max="8" width="25.6640625" bestFit="1" customWidth="1"/>
    <col min="9" max="9" width="27.5546875" bestFit="1" customWidth="1"/>
    <col min="10" max="10" width="6.88671875" bestFit="1" customWidth="1"/>
    <col min="11" max="11" width="4.33203125" bestFit="1" customWidth="1"/>
    <col min="12" max="12" width="4.21875" bestFit="1" customWidth="1"/>
    <col min="13" max="13" width="4.109375" bestFit="1" customWidth="1"/>
    <col min="14" max="14" width="4.5546875" bestFit="1" customWidth="1"/>
    <col min="15" max="15" width="4.33203125" bestFit="1" customWidth="1"/>
    <col min="16" max="16" width="3.6640625" bestFit="1" customWidth="1"/>
    <col min="17" max="17" width="4.5546875" bestFit="1" customWidth="1"/>
    <col min="18" max="18" width="3.88671875" bestFit="1" customWidth="1"/>
    <col min="19" max="19" width="4.109375" bestFit="1" customWidth="1"/>
    <col min="20" max="20" width="4.5546875" bestFit="1" customWidth="1"/>
    <col min="21" max="21" width="3.88671875" bestFit="1" customWidth="1"/>
    <col min="22" max="22" width="10" bestFit="1" customWidth="1"/>
    <col min="23" max="23" width="6.88671875" bestFit="1" customWidth="1"/>
    <col min="24" max="24" width="4.33203125" bestFit="1" customWidth="1"/>
    <col min="25" max="25" width="4.21875" bestFit="1" customWidth="1"/>
    <col min="26" max="26" width="4.109375" bestFit="1" customWidth="1"/>
    <col min="27" max="27" width="4.5546875" bestFit="1" customWidth="1"/>
    <col min="28" max="28" width="4.33203125" bestFit="1" customWidth="1"/>
    <col min="29" max="29" width="10" bestFit="1" customWidth="1"/>
    <col min="30" max="30" width="12.33203125" bestFit="1" customWidth="1"/>
    <col min="31" max="201" width="22.109375" bestFit="1" customWidth="1"/>
    <col min="202" max="202" width="12.5546875" bestFit="1" customWidth="1"/>
  </cols>
  <sheetData>
    <row r="2" spans="2:11" x14ac:dyDescent="0.25">
      <c r="B2" s="22" t="s">
        <v>536</v>
      </c>
      <c r="H2" s="22" t="s">
        <v>536</v>
      </c>
      <c r="I2" t="s">
        <v>535</v>
      </c>
      <c r="J2" s="55" t="s">
        <v>2194</v>
      </c>
      <c r="K2" s="55" t="s">
        <v>2188</v>
      </c>
    </row>
    <row r="3" spans="2:11" x14ac:dyDescent="0.25">
      <c r="B3" s="23" t="s">
        <v>306</v>
      </c>
      <c r="H3" s="23" t="s">
        <v>306</v>
      </c>
      <c r="I3" s="24">
        <v>11</v>
      </c>
      <c r="J3" s="55" t="s">
        <v>2191</v>
      </c>
      <c r="K3">
        <f>GETPIVOTDATA("Fecha de
Registro",$H$2,"
Localidad","SEDE CAÑETE")</f>
        <v>11</v>
      </c>
    </row>
    <row r="4" spans="2:11" x14ac:dyDescent="0.25">
      <c r="B4" s="23" t="s">
        <v>53</v>
      </c>
      <c r="H4" s="23" t="s">
        <v>53</v>
      </c>
      <c r="I4" s="24">
        <v>7</v>
      </c>
      <c r="J4" s="55" t="s">
        <v>2189</v>
      </c>
      <c r="K4" s="81">
        <f>GETPIVOTDATA("Fecha de
Registro",$H$2,"
Localidad","SEDE CHICLAYO")+GETPIVOTDATA("Fecha de
Registro",$H$2,"
Localidad","SEDE LAMBAYEQUE")</f>
        <v>10</v>
      </c>
    </row>
    <row r="5" spans="2:11" x14ac:dyDescent="0.25">
      <c r="B5" s="23" t="s">
        <v>347</v>
      </c>
      <c r="H5" s="23" t="s">
        <v>347</v>
      </c>
      <c r="I5" s="24">
        <v>1</v>
      </c>
      <c r="J5" s="55" t="s">
        <v>2192</v>
      </c>
      <c r="K5">
        <f>GETPIVOTDATA("Fecha de
Registro",$H$2,"
Localidad","SEDE CHIMBOTE")</f>
        <v>1</v>
      </c>
    </row>
    <row r="6" spans="2:11" x14ac:dyDescent="0.25">
      <c r="B6" s="23" t="s">
        <v>159</v>
      </c>
      <c r="H6" s="23" t="s">
        <v>159</v>
      </c>
      <c r="I6" s="24">
        <v>22</v>
      </c>
      <c r="J6" s="55" t="s">
        <v>2193</v>
      </c>
      <c r="K6">
        <f>GETPIVOTDATA("Fecha de
Registro",$H$2,"
Localidad","SEDE CORONA DEL FRAILE")+GETPIVOTDATA("Fecha de
Registro",$H$2,"
Localidad","SEDE SAN ANTONIO")</f>
        <v>167</v>
      </c>
    </row>
    <row r="7" spans="2:11" x14ac:dyDescent="0.25">
      <c r="B7" s="23" t="s">
        <v>83</v>
      </c>
      <c r="H7" s="23" t="s">
        <v>83</v>
      </c>
      <c r="I7" s="24">
        <v>8</v>
      </c>
      <c r="J7" s="55" t="s">
        <v>2190</v>
      </c>
      <c r="K7">
        <f>GETPIVOTDATA("Fecha de
Registro",$H$2,"
Localidad","SEDE CUSCO I")+GETPIVOTDATA("Fecha de
Registro",$H$2,"
Localidad","SEDE CUSCO II")</f>
        <v>22</v>
      </c>
    </row>
    <row r="8" spans="2:11" x14ac:dyDescent="0.25">
      <c r="B8" s="23" t="s">
        <v>109</v>
      </c>
      <c r="H8" s="23" t="s">
        <v>109</v>
      </c>
      <c r="I8" s="24">
        <v>14</v>
      </c>
      <c r="J8" s="55"/>
    </row>
    <row r="9" spans="2:11" x14ac:dyDescent="0.25">
      <c r="B9" s="23" t="s">
        <v>387</v>
      </c>
      <c r="H9" s="23" t="s">
        <v>387</v>
      </c>
      <c r="I9" s="24">
        <v>3</v>
      </c>
    </row>
    <row r="10" spans="2:11" x14ac:dyDescent="0.25">
      <c r="B10" s="23" t="s">
        <v>64</v>
      </c>
      <c r="H10" s="23" t="s">
        <v>64</v>
      </c>
      <c r="I10" s="24">
        <v>145</v>
      </c>
      <c r="J10" s="55"/>
    </row>
    <row r="11" spans="2:11" x14ac:dyDescent="0.25">
      <c r="B11" s="23" t="s">
        <v>521</v>
      </c>
      <c r="H11" s="23" t="s">
        <v>521</v>
      </c>
      <c r="I11" s="24">
        <v>211</v>
      </c>
    </row>
    <row r="19" spans="2:30" x14ac:dyDescent="0.25">
      <c r="B19" s="22" t="s">
        <v>535</v>
      </c>
      <c r="C19" s="22" t="s">
        <v>534</v>
      </c>
    </row>
    <row r="20" spans="2:30" x14ac:dyDescent="0.25">
      <c r="C20" t="s">
        <v>522</v>
      </c>
      <c r="I20" t="s">
        <v>529</v>
      </c>
      <c r="J20" t="s">
        <v>530</v>
      </c>
      <c r="V20" t="s">
        <v>533</v>
      </c>
      <c r="W20" t="s">
        <v>1824</v>
      </c>
      <c r="AC20" t="s">
        <v>1825</v>
      </c>
      <c r="AD20" t="s">
        <v>521</v>
      </c>
    </row>
    <row r="21" spans="2:30" x14ac:dyDescent="0.25">
      <c r="B21" s="22" t="s">
        <v>536</v>
      </c>
      <c r="C21" s="10" t="s">
        <v>523</v>
      </c>
      <c r="D21" s="10" t="s">
        <v>524</v>
      </c>
      <c r="E21" s="10" t="s">
        <v>525</v>
      </c>
      <c r="F21" s="10" t="s">
        <v>526</v>
      </c>
      <c r="G21" s="10" t="s">
        <v>527</v>
      </c>
      <c r="H21" s="10" t="s">
        <v>528</v>
      </c>
      <c r="J21" s="10" t="s">
        <v>531</v>
      </c>
      <c r="K21" s="10" t="s">
        <v>532</v>
      </c>
      <c r="L21" s="10" t="s">
        <v>790</v>
      </c>
      <c r="M21" s="10" t="s">
        <v>791</v>
      </c>
      <c r="N21" s="10" t="s">
        <v>861</v>
      </c>
      <c r="O21" s="10" t="s">
        <v>1038</v>
      </c>
      <c r="P21" s="10" t="s">
        <v>523</v>
      </c>
      <c r="Q21" s="10" t="s">
        <v>524</v>
      </c>
      <c r="R21" s="10" t="s">
        <v>525</v>
      </c>
      <c r="S21" s="10" t="s">
        <v>526</v>
      </c>
      <c r="T21" s="10" t="s">
        <v>527</v>
      </c>
      <c r="U21" s="10" t="s">
        <v>528</v>
      </c>
      <c r="W21" s="10" t="s">
        <v>531</v>
      </c>
      <c r="X21" s="10" t="s">
        <v>532</v>
      </c>
      <c r="Y21" s="10" t="s">
        <v>790</v>
      </c>
      <c r="Z21" s="10" t="s">
        <v>791</v>
      </c>
      <c r="AA21" s="10" t="s">
        <v>861</v>
      </c>
      <c r="AB21" s="10" t="s">
        <v>1038</v>
      </c>
    </row>
    <row r="22" spans="2:30" x14ac:dyDescent="0.25">
      <c r="B22" s="23" t="s">
        <v>306</v>
      </c>
      <c r="C22" s="24"/>
      <c r="D22" s="24"/>
      <c r="E22" s="24"/>
      <c r="F22" s="24"/>
      <c r="G22" s="24">
        <v>2</v>
      </c>
      <c r="H22" s="24"/>
      <c r="I22" s="24">
        <v>2</v>
      </c>
      <c r="J22" s="24"/>
      <c r="K22" s="24"/>
      <c r="L22" s="24">
        <v>2</v>
      </c>
      <c r="M22" s="24"/>
      <c r="N22" s="24"/>
      <c r="O22" s="24">
        <v>1</v>
      </c>
      <c r="P22" s="24"/>
      <c r="Q22" s="24"/>
      <c r="R22" s="24"/>
      <c r="S22" s="24">
        <v>1</v>
      </c>
      <c r="T22" s="24"/>
      <c r="U22" s="24"/>
      <c r="V22" s="24">
        <v>4</v>
      </c>
      <c r="W22" s="24">
        <v>1</v>
      </c>
      <c r="X22" s="24"/>
      <c r="Y22" s="24">
        <v>1</v>
      </c>
      <c r="Z22" s="24">
        <v>2</v>
      </c>
      <c r="AA22" s="24">
        <v>1</v>
      </c>
      <c r="AB22" s="24"/>
      <c r="AC22" s="24">
        <v>5</v>
      </c>
      <c r="AD22" s="24">
        <v>11</v>
      </c>
    </row>
    <row r="23" spans="2:30" x14ac:dyDescent="0.25">
      <c r="B23" s="23" t="s">
        <v>53</v>
      </c>
      <c r="C23" s="24">
        <v>1</v>
      </c>
      <c r="D23" s="24"/>
      <c r="E23" s="24"/>
      <c r="F23" s="24"/>
      <c r="G23" s="24"/>
      <c r="H23" s="24"/>
      <c r="I23" s="24">
        <v>1</v>
      </c>
      <c r="J23" s="24"/>
      <c r="K23" s="24">
        <v>1</v>
      </c>
      <c r="L23" s="24"/>
      <c r="M23" s="24">
        <v>1</v>
      </c>
      <c r="N23" s="24"/>
      <c r="O23" s="24"/>
      <c r="P23" s="24"/>
      <c r="Q23" s="24">
        <v>1</v>
      </c>
      <c r="R23" s="24"/>
      <c r="S23" s="24"/>
      <c r="T23" s="24"/>
      <c r="U23" s="24"/>
      <c r="V23" s="24">
        <v>3</v>
      </c>
      <c r="W23" s="24">
        <v>1</v>
      </c>
      <c r="X23" s="24">
        <v>2</v>
      </c>
      <c r="Y23" s="24"/>
      <c r="Z23" s="24"/>
      <c r="AA23" s="24"/>
      <c r="AB23" s="24"/>
      <c r="AC23" s="24">
        <v>3</v>
      </c>
      <c r="AD23" s="24">
        <v>7</v>
      </c>
    </row>
    <row r="24" spans="2:30" x14ac:dyDescent="0.25">
      <c r="B24" s="23" t="s">
        <v>347</v>
      </c>
      <c r="C24" s="24"/>
      <c r="D24" s="24"/>
      <c r="E24" s="24"/>
      <c r="F24" s="24"/>
      <c r="G24" s="24"/>
      <c r="H24" s="24">
        <v>1</v>
      </c>
      <c r="I24" s="24">
        <v>1</v>
      </c>
      <c r="J24" s="24"/>
      <c r="K24" s="24"/>
      <c r="L24" s="24"/>
      <c r="M24" s="24"/>
      <c r="N24" s="24"/>
      <c r="O24" s="24"/>
      <c r="P24" s="24"/>
      <c r="Q24" s="24"/>
      <c r="R24" s="24"/>
      <c r="S24" s="24"/>
      <c r="T24" s="24"/>
      <c r="U24" s="24"/>
      <c r="V24" s="24"/>
      <c r="W24" s="24"/>
      <c r="X24" s="24"/>
      <c r="Y24" s="24"/>
      <c r="Z24" s="24"/>
      <c r="AA24" s="24"/>
      <c r="AB24" s="24"/>
      <c r="AC24" s="24"/>
      <c r="AD24" s="24">
        <v>1</v>
      </c>
    </row>
    <row r="25" spans="2:30" x14ac:dyDescent="0.25">
      <c r="B25" s="23" t="s">
        <v>159</v>
      </c>
      <c r="C25" s="24"/>
      <c r="D25" s="24">
        <v>1</v>
      </c>
      <c r="E25" s="24"/>
      <c r="F25" s="24"/>
      <c r="G25" s="24">
        <v>1</v>
      </c>
      <c r="H25" s="24"/>
      <c r="I25" s="24">
        <v>2</v>
      </c>
      <c r="J25" s="24">
        <v>2</v>
      </c>
      <c r="K25" s="24">
        <v>1</v>
      </c>
      <c r="L25" s="24">
        <v>1</v>
      </c>
      <c r="M25" s="24"/>
      <c r="N25" s="24"/>
      <c r="O25" s="24">
        <v>3</v>
      </c>
      <c r="P25" s="24"/>
      <c r="Q25" s="24">
        <v>1</v>
      </c>
      <c r="R25" s="24">
        <v>2</v>
      </c>
      <c r="S25" s="24"/>
      <c r="T25" s="24"/>
      <c r="U25" s="24">
        <v>1</v>
      </c>
      <c r="V25" s="24">
        <v>11</v>
      </c>
      <c r="W25" s="24">
        <v>3</v>
      </c>
      <c r="X25" s="24">
        <v>2</v>
      </c>
      <c r="Y25" s="24"/>
      <c r="Z25" s="24">
        <v>1</v>
      </c>
      <c r="AA25" s="24">
        <v>1</v>
      </c>
      <c r="AB25" s="24">
        <v>2</v>
      </c>
      <c r="AC25" s="24">
        <v>9</v>
      </c>
      <c r="AD25" s="24">
        <v>22</v>
      </c>
    </row>
    <row r="26" spans="2:30" x14ac:dyDescent="0.25">
      <c r="B26" s="23" t="s">
        <v>83</v>
      </c>
      <c r="C26" s="24">
        <v>1</v>
      </c>
      <c r="D26" s="24"/>
      <c r="E26" s="24"/>
      <c r="F26" s="24"/>
      <c r="G26" s="24"/>
      <c r="H26" s="24"/>
      <c r="I26" s="24">
        <v>1</v>
      </c>
      <c r="J26" s="24"/>
      <c r="K26" s="24">
        <v>1</v>
      </c>
      <c r="L26" s="24">
        <v>1</v>
      </c>
      <c r="M26" s="24"/>
      <c r="N26" s="24">
        <v>1</v>
      </c>
      <c r="O26" s="24"/>
      <c r="P26" s="24">
        <v>1</v>
      </c>
      <c r="Q26" s="24"/>
      <c r="R26" s="24">
        <v>1</v>
      </c>
      <c r="S26" s="24"/>
      <c r="T26" s="24"/>
      <c r="U26" s="24"/>
      <c r="V26" s="24">
        <v>5</v>
      </c>
      <c r="W26" s="24"/>
      <c r="X26" s="24">
        <v>1</v>
      </c>
      <c r="Y26" s="24"/>
      <c r="Z26" s="24"/>
      <c r="AA26" s="24"/>
      <c r="AB26" s="24">
        <v>1</v>
      </c>
      <c r="AC26" s="24">
        <v>2</v>
      </c>
      <c r="AD26" s="24">
        <v>8</v>
      </c>
    </row>
    <row r="27" spans="2:30" x14ac:dyDescent="0.25">
      <c r="B27" s="23" t="s">
        <v>109</v>
      </c>
      <c r="C27" s="24">
        <v>2</v>
      </c>
      <c r="D27" s="24"/>
      <c r="E27" s="24"/>
      <c r="F27" s="24"/>
      <c r="G27" s="24">
        <v>1</v>
      </c>
      <c r="H27" s="24"/>
      <c r="I27" s="24">
        <v>3</v>
      </c>
      <c r="J27" s="24"/>
      <c r="K27" s="24"/>
      <c r="L27" s="24"/>
      <c r="M27" s="24"/>
      <c r="N27" s="24">
        <v>1</v>
      </c>
      <c r="O27" s="24">
        <v>1</v>
      </c>
      <c r="P27" s="24"/>
      <c r="Q27" s="24"/>
      <c r="R27" s="24"/>
      <c r="S27" s="24">
        <v>1</v>
      </c>
      <c r="T27" s="24">
        <v>1</v>
      </c>
      <c r="U27" s="24"/>
      <c r="V27" s="24">
        <v>4</v>
      </c>
      <c r="W27" s="24"/>
      <c r="X27" s="24">
        <v>1</v>
      </c>
      <c r="Y27" s="24">
        <v>1</v>
      </c>
      <c r="Z27" s="24">
        <v>2</v>
      </c>
      <c r="AA27" s="24"/>
      <c r="AB27" s="24">
        <v>3</v>
      </c>
      <c r="AC27" s="24">
        <v>7</v>
      </c>
      <c r="AD27" s="24">
        <v>14</v>
      </c>
    </row>
    <row r="28" spans="2:30" x14ac:dyDescent="0.25">
      <c r="B28" s="23" t="s">
        <v>387</v>
      </c>
      <c r="C28" s="24"/>
      <c r="D28" s="24"/>
      <c r="E28" s="24"/>
      <c r="F28" s="24"/>
      <c r="G28" s="24"/>
      <c r="H28" s="24">
        <v>1</v>
      </c>
      <c r="I28" s="24">
        <v>1</v>
      </c>
      <c r="J28" s="24"/>
      <c r="K28" s="24"/>
      <c r="L28" s="24"/>
      <c r="M28" s="24"/>
      <c r="N28" s="24"/>
      <c r="O28" s="24"/>
      <c r="P28" s="24"/>
      <c r="Q28" s="24"/>
      <c r="R28" s="24"/>
      <c r="S28" s="24"/>
      <c r="T28" s="24"/>
      <c r="U28" s="24"/>
      <c r="V28" s="24"/>
      <c r="W28" s="24"/>
      <c r="X28" s="24">
        <v>1</v>
      </c>
      <c r="Y28" s="24">
        <v>1</v>
      </c>
      <c r="Z28" s="24"/>
      <c r="AA28" s="24"/>
      <c r="AB28" s="24"/>
      <c r="AC28" s="24">
        <v>2</v>
      </c>
      <c r="AD28" s="24">
        <v>3</v>
      </c>
    </row>
    <row r="29" spans="2:30" x14ac:dyDescent="0.25">
      <c r="B29" s="23" t="s">
        <v>64</v>
      </c>
      <c r="C29" s="24">
        <v>2</v>
      </c>
      <c r="D29" s="24">
        <v>1</v>
      </c>
      <c r="E29" s="24">
        <v>3</v>
      </c>
      <c r="F29" s="24">
        <v>5</v>
      </c>
      <c r="G29" s="24">
        <v>2</v>
      </c>
      <c r="H29" s="24">
        <v>3</v>
      </c>
      <c r="I29" s="24">
        <v>16</v>
      </c>
      <c r="J29" s="24">
        <v>6</v>
      </c>
      <c r="K29" s="24">
        <v>7</v>
      </c>
      <c r="L29" s="24">
        <v>6</v>
      </c>
      <c r="M29" s="24">
        <v>4</v>
      </c>
      <c r="N29" s="24">
        <v>7</v>
      </c>
      <c r="O29" s="24">
        <v>14</v>
      </c>
      <c r="P29" s="24">
        <v>16</v>
      </c>
      <c r="Q29" s="24">
        <v>5</v>
      </c>
      <c r="R29" s="24">
        <v>5</v>
      </c>
      <c r="S29" s="24">
        <v>5</v>
      </c>
      <c r="T29" s="24">
        <v>10</v>
      </c>
      <c r="U29" s="24">
        <v>3</v>
      </c>
      <c r="V29" s="24">
        <v>88</v>
      </c>
      <c r="W29" s="24">
        <v>12</v>
      </c>
      <c r="X29" s="24">
        <v>9</v>
      </c>
      <c r="Y29" s="24">
        <v>5</v>
      </c>
      <c r="Z29" s="24">
        <v>3</v>
      </c>
      <c r="AA29" s="24">
        <v>6</v>
      </c>
      <c r="AB29" s="24">
        <v>6</v>
      </c>
      <c r="AC29" s="24">
        <v>41</v>
      </c>
      <c r="AD29" s="24">
        <v>145</v>
      </c>
    </row>
    <row r="30" spans="2:30" x14ac:dyDescent="0.25">
      <c r="B30" s="23" t="s">
        <v>521</v>
      </c>
      <c r="C30" s="24">
        <v>6</v>
      </c>
      <c r="D30" s="24">
        <v>2</v>
      </c>
      <c r="E30" s="24">
        <v>3</v>
      </c>
      <c r="F30" s="24">
        <v>5</v>
      </c>
      <c r="G30" s="24">
        <v>6</v>
      </c>
      <c r="H30" s="24">
        <v>5</v>
      </c>
      <c r="I30" s="24">
        <v>27</v>
      </c>
      <c r="J30" s="24">
        <v>8</v>
      </c>
      <c r="K30" s="24">
        <v>10</v>
      </c>
      <c r="L30" s="24">
        <v>10</v>
      </c>
      <c r="M30" s="24">
        <v>5</v>
      </c>
      <c r="N30" s="24">
        <v>9</v>
      </c>
      <c r="O30" s="24">
        <v>19</v>
      </c>
      <c r="P30" s="24">
        <v>17</v>
      </c>
      <c r="Q30" s="24">
        <v>7</v>
      </c>
      <c r="R30" s="24">
        <v>8</v>
      </c>
      <c r="S30" s="24">
        <v>7</v>
      </c>
      <c r="T30" s="24">
        <v>11</v>
      </c>
      <c r="U30" s="24">
        <v>4</v>
      </c>
      <c r="V30" s="24">
        <v>115</v>
      </c>
      <c r="W30" s="24">
        <v>17</v>
      </c>
      <c r="X30" s="24">
        <v>16</v>
      </c>
      <c r="Y30" s="24">
        <v>8</v>
      </c>
      <c r="Z30" s="24">
        <v>8</v>
      </c>
      <c r="AA30" s="24">
        <v>8</v>
      </c>
      <c r="AB30" s="24">
        <v>12</v>
      </c>
      <c r="AC30" s="24">
        <v>69</v>
      </c>
      <c r="AD30" s="24">
        <v>211</v>
      </c>
    </row>
    <row r="40" spans="2:6" x14ac:dyDescent="0.25">
      <c r="B40" s="22" t="s">
        <v>862</v>
      </c>
      <c r="C40" s="22" t="s">
        <v>534</v>
      </c>
    </row>
    <row r="41" spans="2:6" x14ac:dyDescent="0.25">
      <c r="B41" s="22" t="s">
        <v>536</v>
      </c>
      <c r="C41" t="s">
        <v>522</v>
      </c>
      <c r="D41" t="s">
        <v>530</v>
      </c>
      <c r="E41" t="s">
        <v>1824</v>
      </c>
      <c r="F41" t="s">
        <v>521</v>
      </c>
    </row>
    <row r="42" spans="2:6" x14ac:dyDescent="0.25">
      <c r="B42" s="48" t="s">
        <v>531</v>
      </c>
      <c r="C42" s="24"/>
      <c r="D42" s="24">
        <v>8</v>
      </c>
      <c r="E42" s="24">
        <v>17</v>
      </c>
      <c r="F42" s="24">
        <v>25</v>
      </c>
    </row>
    <row r="43" spans="2:6" x14ac:dyDescent="0.25">
      <c r="B43" s="48" t="s">
        <v>532</v>
      </c>
      <c r="C43" s="24"/>
      <c r="D43" s="24">
        <v>10</v>
      </c>
      <c r="E43" s="24">
        <v>16</v>
      </c>
      <c r="F43" s="24">
        <v>26</v>
      </c>
    </row>
    <row r="44" spans="2:6" x14ac:dyDescent="0.25">
      <c r="B44" s="48" t="s">
        <v>790</v>
      </c>
      <c r="C44" s="24"/>
      <c r="D44" s="24">
        <v>10</v>
      </c>
      <c r="E44" s="24">
        <v>8</v>
      </c>
      <c r="F44" s="24">
        <v>18</v>
      </c>
    </row>
    <row r="45" spans="2:6" x14ac:dyDescent="0.25">
      <c r="B45" s="48" t="s">
        <v>791</v>
      </c>
      <c r="C45" s="24"/>
      <c r="D45" s="24">
        <v>5</v>
      </c>
      <c r="E45" s="24">
        <v>8</v>
      </c>
      <c r="F45" s="24">
        <v>13</v>
      </c>
    </row>
    <row r="46" spans="2:6" x14ac:dyDescent="0.25">
      <c r="B46" s="48" t="s">
        <v>861</v>
      </c>
      <c r="C46" s="24"/>
      <c r="D46" s="24">
        <v>9</v>
      </c>
      <c r="E46" s="24">
        <v>8</v>
      </c>
      <c r="F46" s="24">
        <v>17</v>
      </c>
    </row>
    <row r="47" spans="2:6" x14ac:dyDescent="0.25">
      <c r="B47" s="48" t="s">
        <v>1038</v>
      </c>
      <c r="C47" s="24"/>
      <c r="D47" s="24">
        <v>19</v>
      </c>
      <c r="E47" s="24">
        <v>12</v>
      </c>
      <c r="F47" s="24">
        <v>31</v>
      </c>
    </row>
    <row r="48" spans="2:6" x14ac:dyDescent="0.25">
      <c r="B48" s="48" t="s">
        <v>523</v>
      </c>
      <c r="C48" s="24">
        <v>6</v>
      </c>
      <c r="D48" s="24">
        <v>17</v>
      </c>
      <c r="E48" s="24"/>
      <c r="F48" s="24">
        <v>23</v>
      </c>
    </row>
    <row r="49" spans="2:6" x14ac:dyDescent="0.25">
      <c r="B49" s="48" t="s">
        <v>524</v>
      </c>
      <c r="C49" s="24">
        <v>2</v>
      </c>
      <c r="D49" s="24">
        <v>7</v>
      </c>
      <c r="E49" s="24"/>
      <c r="F49" s="24">
        <v>9</v>
      </c>
    </row>
    <row r="50" spans="2:6" x14ac:dyDescent="0.25">
      <c r="B50" s="48" t="s">
        <v>525</v>
      </c>
      <c r="C50" s="24">
        <v>3</v>
      </c>
      <c r="D50" s="24">
        <v>8</v>
      </c>
      <c r="E50" s="24"/>
      <c r="F50" s="24">
        <v>11</v>
      </c>
    </row>
    <row r="51" spans="2:6" x14ac:dyDescent="0.25">
      <c r="B51" s="48" t="s">
        <v>526</v>
      </c>
      <c r="C51" s="24">
        <v>5</v>
      </c>
      <c r="D51" s="24">
        <v>7</v>
      </c>
      <c r="E51" s="24"/>
      <c r="F51" s="24">
        <v>12</v>
      </c>
    </row>
    <row r="52" spans="2:6" x14ac:dyDescent="0.25">
      <c r="B52" s="48" t="s">
        <v>527</v>
      </c>
      <c r="C52" s="24">
        <v>6</v>
      </c>
      <c r="D52" s="24">
        <v>11</v>
      </c>
      <c r="E52" s="24"/>
      <c r="F52" s="24">
        <v>17</v>
      </c>
    </row>
    <row r="53" spans="2:6" x14ac:dyDescent="0.25">
      <c r="B53" s="48" t="s">
        <v>528</v>
      </c>
      <c r="C53" s="24">
        <v>5</v>
      </c>
      <c r="D53" s="24">
        <v>4</v>
      </c>
      <c r="E53" s="24"/>
      <c r="F53" s="24">
        <v>9</v>
      </c>
    </row>
    <row r="54" spans="2:6" x14ac:dyDescent="0.25">
      <c r="B54" s="48" t="s">
        <v>521</v>
      </c>
      <c r="C54" s="24">
        <v>27</v>
      </c>
      <c r="D54" s="24">
        <v>115</v>
      </c>
      <c r="E54" s="24">
        <v>69</v>
      </c>
      <c r="F54" s="24">
        <v>211</v>
      </c>
    </row>
    <row r="55" spans="2:6" x14ac:dyDescent="0.25">
      <c r="F55" s="76">
        <f>GETPIVOTDATA("Fecha de
Registro",$B$40)</f>
        <v>211</v>
      </c>
    </row>
    <row r="64" spans="2:6" x14ac:dyDescent="0.25">
      <c r="B64" s="22" t="s">
        <v>1238</v>
      </c>
      <c r="C64" t="s">
        <v>1232</v>
      </c>
    </row>
    <row r="65" spans="2:6" x14ac:dyDescent="0.25">
      <c r="B65" s="23" t="s">
        <v>70</v>
      </c>
      <c r="C65" s="24">
        <v>4</v>
      </c>
    </row>
    <row r="66" spans="2:6" x14ac:dyDescent="0.25">
      <c r="B66" s="23" t="s">
        <v>46</v>
      </c>
      <c r="C66" s="24">
        <v>90</v>
      </c>
    </row>
    <row r="67" spans="2:6" x14ac:dyDescent="0.25">
      <c r="B67" s="23" t="s">
        <v>60</v>
      </c>
      <c r="C67" s="24">
        <v>3</v>
      </c>
    </row>
    <row r="68" spans="2:6" x14ac:dyDescent="0.25">
      <c r="B68" s="23" t="s">
        <v>211</v>
      </c>
      <c r="C68" s="24">
        <v>12</v>
      </c>
    </row>
    <row r="69" spans="2:6" x14ac:dyDescent="0.25">
      <c r="B69" s="23" t="s">
        <v>105</v>
      </c>
      <c r="C69" s="24">
        <v>60</v>
      </c>
    </row>
    <row r="70" spans="2:6" x14ac:dyDescent="0.25">
      <c r="B70" s="23" t="s">
        <v>688</v>
      </c>
      <c r="C70" s="24">
        <v>12</v>
      </c>
    </row>
    <row r="71" spans="2:6" x14ac:dyDescent="0.25">
      <c r="B71" s="23" t="s">
        <v>2548</v>
      </c>
      <c r="C71" s="24">
        <v>28</v>
      </c>
    </row>
    <row r="72" spans="2:6" x14ac:dyDescent="0.25">
      <c r="B72" s="23" t="s">
        <v>2516</v>
      </c>
      <c r="C72" s="24">
        <v>2</v>
      </c>
    </row>
    <row r="73" spans="2:6" x14ac:dyDescent="0.25">
      <c r="B73" s="23" t="s">
        <v>521</v>
      </c>
      <c r="C73" s="24">
        <v>211</v>
      </c>
    </row>
    <row r="76" spans="2:6" x14ac:dyDescent="0.25">
      <c r="B76" s="22" t="s">
        <v>1423</v>
      </c>
      <c r="C76" s="22" t="s">
        <v>534</v>
      </c>
    </row>
    <row r="77" spans="2:6" x14ac:dyDescent="0.25">
      <c r="B77" s="22" t="s">
        <v>536</v>
      </c>
      <c r="C77" t="s">
        <v>522</v>
      </c>
      <c r="D77" t="s">
        <v>530</v>
      </c>
      <c r="E77" t="s">
        <v>1824</v>
      </c>
      <c r="F77" t="s">
        <v>521</v>
      </c>
    </row>
    <row r="78" spans="2:6" x14ac:dyDescent="0.25">
      <c r="B78" s="48" t="s">
        <v>531</v>
      </c>
      <c r="C78" s="115"/>
      <c r="D78" s="115">
        <v>0</v>
      </c>
      <c r="E78" s="115">
        <v>300</v>
      </c>
      <c r="F78" s="115">
        <v>300</v>
      </c>
    </row>
    <row r="79" spans="2:6" x14ac:dyDescent="0.25">
      <c r="B79" s="48" t="s">
        <v>532</v>
      </c>
      <c r="C79" s="115"/>
      <c r="D79" s="115">
        <v>863</v>
      </c>
      <c r="E79" s="115">
        <v>1375</v>
      </c>
      <c r="F79" s="115">
        <v>2238</v>
      </c>
    </row>
    <row r="80" spans="2:6" x14ac:dyDescent="0.25">
      <c r="B80" s="48" t="s">
        <v>790</v>
      </c>
      <c r="C80" s="115"/>
      <c r="D80" s="115">
        <v>690</v>
      </c>
      <c r="E80" s="115">
        <v>13</v>
      </c>
      <c r="F80" s="115">
        <v>703</v>
      </c>
    </row>
    <row r="81" spans="2:6" x14ac:dyDescent="0.25">
      <c r="B81" s="48" t="s">
        <v>791</v>
      </c>
      <c r="C81" s="115"/>
      <c r="D81" s="115">
        <v>390</v>
      </c>
      <c r="E81" s="115">
        <v>27310</v>
      </c>
      <c r="F81" s="115">
        <v>27700</v>
      </c>
    </row>
    <row r="82" spans="2:6" x14ac:dyDescent="0.25">
      <c r="B82" s="48" t="s">
        <v>861</v>
      </c>
      <c r="C82" s="115"/>
      <c r="D82" s="115">
        <v>1410</v>
      </c>
      <c r="E82" s="115">
        <v>10775.5</v>
      </c>
      <c r="F82" s="115">
        <v>12185.5</v>
      </c>
    </row>
    <row r="83" spans="2:6" x14ac:dyDescent="0.25">
      <c r="B83" s="48" t="s">
        <v>1038</v>
      </c>
      <c r="C83" s="115"/>
      <c r="D83" s="115">
        <v>3135</v>
      </c>
      <c r="E83" s="115">
        <v>100</v>
      </c>
      <c r="F83" s="115">
        <v>3235</v>
      </c>
    </row>
    <row r="84" spans="2:6" x14ac:dyDescent="0.25">
      <c r="B84" s="48" t="s">
        <v>523</v>
      </c>
      <c r="C84" s="115">
        <v>0</v>
      </c>
      <c r="D84" s="115">
        <v>1020</v>
      </c>
      <c r="E84" s="115"/>
      <c r="F84" s="115">
        <v>1020</v>
      </c>
    </row>
    <row r="85" spans="2:6" x14ac:dyDescent="0.25">
      <c r="B85" s="48" t="s">
        <v>524</v>
      </c>
      <c r="C85" s="115">
        <v>0</v>
      </c>
      <c r="D85" s="115">
        <v>90</v>
      </c>
      <c r="E85" s="115"/>
      <c r="F85" s="115">
        <v>90</v>
      </c>
    </row>
    <row r="86" spans="2:6" x14ac:dyDescent="0.25">
      <c r="B86" s="48" t="s">
        <v>525</v>
      </c>
      <c r="C86" s="115">
        <v>0</v>
      </c>
      <c r="D86" s="115">
        <v>200</v>
      </c>
      <c r="E86" s="115"/>
      <c r="F86" s="115">
        <v>200</v>
      </c>
    </row>
    <row r="87" spans="2:6" x14ac:dyDescent="0.25">
      <c r="B87" s="48" t="s">
        <v>526</v>
      </c>
      <c r="C87" s="115">
        <v>580</v>
      </c>
      <c r="D87" s="115">
        <v>4002.5</v>
      </c>
      <c r="E87" s="115"/>
      <c r="F87" s="115">
        <v>4582.5</v>
      </c>
    </row>
    <row r="88" spans="2:6" x14ac:dyDescent="0.25">
      <c r="B88" s="48" t="s">
        <v>527</v>
      </c>
      <c r="C88" s="115">
        <v>678.5</v>
      </c>
      <c r="D88" s="115">
        <v>2404</v>
      </c>
      <c r="E88" s="115"/>
      <c r="F88" s="115">
        <v>3082.5</v>
      </c>
    </row>
    <row r="89" spans="2:6" x14ac:dyDescent="0.25">
      <c r="B89" s="48" t="s">
        <v>528</v>
      </c>
      <c r="C89" s="115">
        <v>967</v>
      </c>
      <c r="D89" s="115">
        <v>1400</v>
      </c>
      <c r="E89" s="115"/>
      <c r="F89" s="115">
        <v>2367</v>
      </c>
    </row>
    <row r="90" spans="2:6" x14ac:dyDescent="0.25">
      <c r="B90" s="48" t="s">
        <v>521</v>
      </c>
      <c r="C90" s="115">
        <v>2225.5</v>
      </c>
      <c r="D90" s="115">
        <v>15604.5</v>
      </c>
      <c r="E90" s="115">
        <v>39873.5</v>
      </c>
      <c r="F90" s="115">
        <v>57703.5</v>
      </c>
    </row>
    <row r="96" spans="2:6" x14ac:dyDescent="0.25">
      <c r="B96" s="22" t="s">
        <v>2119</v>
      </c>
      <c r="C96" t="s">
        <v>2023</v>
      </c>
    </row>
    <row r="97" spans="2:3" x14ac:dyDescent="0.25">
      <c r="B97" s="23" t="s">
        <v>779</v>
      </c>
      <c r="C97" s="115">
        <v>3</v>
      </c>
    </row>
    <row r="98" spans="2:3" x14ac:dyDescent="0.25">
      <c r="B98" s="23" t="s">
        <v>2500</v>
      </c>
      <c r="C98" s="115">
        <v>2</v>
      </c>
    </row>
    <row r="99" spans="2:3" x14ac:dyDescent="0.25">
      <c r="B99" s="23" t="s">
        <v>1941</v>
      </c>
      <c r="C99" s="115">
        <v>2</v>
      </c>
    </row>
    <row r="100" spans="2:3" x14ac:dyDescent="0.25">
      <c r="B100" s="23" t="s">
        <v>487</v>
      </c>
      <c r="C100" s="115">
        <v>2</v>
      </c>
    </row>
    <row r="101" spans="2:3" x14ac:dyDescent="0.25">
      <c r="B101" s="23" t="s">
        <v>1722</v>
      </c>
      <c r="C101" s="115">
        <v>2</v>
      </c>
    </row>
    <row r="102" spans="2:3" x14ac:dyDescent="0.25">
      <c r="B102" s="23" t="s">
        <v>203</v>
      </c>
      <c r="C102" s="115">
        <v>2</v>
      </c>
    </row>
    <row r="103" spans="2:3" x14ac:dyDescent="0.25">
      <c r="B103" s="23" t="s">
        <v>38</v>
      </c>
      <c r="C103" s="115">
        <v>2</v>
      </c>
    </row>
    <row r="104" spans="2:3" x14ac:dyDescent="0.25">
      <c r="B104" s="23" t="s">
        <v>1506</v>
      </c>
      <c r="C104" s="115">
        <v>2</v>
      </c>
    </row>
    <row r="105" spans="2:3" x14ac:dyDescent="0.25">
      <c r="B105" s="23" t="s">
        <v>2489</v>
      </c>
      <c r="C105" s="115">
        <v>2</v>
      </c>
    </row>
    <row r="106" spans="2:3" x14ac:dyDescent="0.25">
      <c r="B106" s="23" t="s">
        <v>389</v>
      </c>
      <c r="C106" s="115">
        <v>2</v>
      </c>
    </row>
    <row r="107" spans="2:3" x14ac:dyDescent="0.25">
      <c r="B107" s="23" t="s">
        <v>1466</v>
      </c>
      <c r="C107" s="115">
        <v>2</v>
      </c>
    </row>
    <row r="108" spans="2:3" x14ac:dyDescent="0.25">
      <c r="B108" s="23" t="s">
        <v>1641</v>
      </c>
      <c r="C108" s="115">
        <v>2</v>
      </c>
    </row>
    <row r="109" spans="2:3" x14ac:dyDescent="0.25">
      <c r="B109" s="23" t="s">
        <v>521</v>
      </c>
      <c r="C109" s="115">
        <v>25</v>
      </c>
    </row>
    <row r="120" spans="2:4" x14ac:dyDescent="0.25">
      <c r="B120" s="22" t="s">
        <v>2121</v>
      </c>
      <c r="C120" t="s">
        <v>2026</v>
      </c>
    </row>
    <row r="121" spans="2:4" x14ac:dyDescent="0.25">
      <c r="B121" s="23" t="s">
        <v>51</v>
      </c>
      <c r="C121" s="115">
        <v>7</v>
      </c>
      <c r="D121" s="79">
        <f>GETPIVOTDATA("Respuesta a tiempo",$B$120,"Respuesta a tiempo","SI")/GETPIVOTDATA("Respuesta a tiempo",$B$120)</f>
        <v>0.9642857142857143</v>
      </c>
    </row>
    <row r="122" spans="2:4" x14ac:dyDescent="0.25">
      <c r="B122" s="23" t="s">
        <v>2120</v>
      </c>
      <c r="C122" s="115">
        <v>189</v>
      </c>
    </row>
    <row r="123" spans="2:4" x14ac:dyDescent="0.25">
      <c r="B123" s="23" t="s">
        <v>2027</v>
      </c>
      <c r="C123" s="115"/>
    </row>
    <row r="124" spans="2:4" x14ac:dyDescent="0.25">
      <c r="B124" s="23" t="s">
        <v>521</v>
      </c>
      <c r="C124" s="115">
        <v>196</v>
      </c>
    </row>
    <row r="126" spans="2:4" x14ac:dyDescent="0.25">
      <c r="B126" s="78" t="s">
        <v>2187</v>
      </c>
      <c r="C126" s="76">
        <f>GETPIVOTDATA("Años",$B$64)-GETPIVOTDATA("Respuesta a tiempo",$B$120)</f>
        <v>15</v>
      </c>
    </row>
    <row r="130" spans="2:5" x14ac:dyDescent="0.25">
      <c r="B130" s="77" t="s">
        <v>2183</v>
      </c>
      <c r="C130" s="77" t="s">
        <v>2184</v>
      </c>
      <c r="D130" s="113" t="s">
        <v>2185</v>
      </c>
      <c r="E130" s="114"/>
    </row>
    <row r="131" spans="2:5" x14ac:dyDescent="0.25">
      <c r="B131" s="75" t="str">
        <f>D131&amp;" - "&amp;E131</f>
        <v>0 - 5</v>
      </c>
      <c r="C131">
        <f>SUM(C140:C145)</f>
        <v>14</v>
      </c>
      <c r="D131">
        <v>0</v>
      </c>
      <c r="E131">
        <v>5</v>
      </c>
    </row>
    <row r="132" spans="2:5" x14ac:dyDescent="0.25">
      <c r="B132" s="75" t="str">
        <f t="shared" ref="B132:B134" si="0">D132&amp;" - "&amp;E132</f>
        <v>6 - 10</v>
      </c>
      <c r="C132">
        <f>SUM(C146:C150)</f>
        <v>54</v>
      </c>
      <c r="D132">
        <v>6</v>
      </c>
      <c r="E132">
        <v>10</v>
      </c>
    </row>
    <row r="133" spans="2:5" x14ac:dyDescent="0.25">
      <c r="B133" s="75" t="str">
        <f t="shared" si="0"/>
        <v>11 - 15</v>
      </c>
      <c r="C133">
        <f>SUM(C151:C155)</f>
        <v>121</v>
      </c>
      <c r="D133">
        <v>11</v>
      </c>
      <c r="E133">
        <v>15</v>
      </c>
    </row>
    <row r="134" spans="2:5" x14ac:dyDescent="0.25">
      <c r="B134" s="75" t="str">
        <f t="shared" si="0"/>
        <v>16 - 40</v>
      </c>
      <c r="C134">
        <f>GETPIVOTDATA("Tiempo de Respuesta (días)",$B$139,"Tiempo de Respuesta (días)",16)+GETPIVOTDATA("Tiempo de Respuesta (días)",$B$139,"Tiempo de Respuesta (días)",17)+GETPIVOTDATA("Tiempo de Respuesta (días)",$B$139,"Tiempo de Respuesta (días)",20)</f>
        <v>6</v>
      </c>
      <c r="D134">
        <v>16</v>
      </c>
      <c r="E134" s="75">
        <v>40</v>
      </c>
    </row>
    <row r="135" spans="2:5" x14ac:dyDescent="0.25">
      <c r="B135" s="77" t="s">
        <v>2186</v>
      </c>
      <c r="C135" s="77">
        <f>SUM(C131:C134)</f>
        <v>195</v>
      </c>
    </row>
    <row r="139" spans="2:5" x14ac:dyDescent="0.25">
      <c r="B139" s="22" t="s">
        <v>536</v>
      </c>
      <c r="C139" t="s">
        <v>2242</v>
      </c>
    </row>
    <row r="140" spans="2:5" x14ac:dyDescent="0.25">
      <c r="B140" s="23">
        <v>-3</v>
      </c>
      <c r="C140" s="115">
        <v>1</v>
      </c>
    </row>
    <row r="141" spans="2:5" x14ac:dyDescent="0.25">
      <c r="B141" s="23">
        <v>0</v>
      </c>
      <c r="C141" s="115">
        <v>1</v>
      </c>
    </row>
    <row r="142" spans="2:5" x14ac:dyDescent="0.25">
      <c r="B142" s="23">
        <v>1</v>
      </c>
      <c r="C142" s="115">
        <v>2</v>
      </c>
    </row>
    <row r="143" spans="2:5" x14ac:dyDescent="0.25">
      <c r="B143" s="23">
        <v>2</v>
      </c>
      <c r="C143" s="115">
        <v>5</v>
      </c>
    </row>
    <row r="144" spans="2:5" x14ac:dyDescent="0.25">
      <c r="B144" s="23">
        <v>4</v>
      </c>
      <c r="C144" s="115">
        <v>3</v>
      </c>
    </row>
    <row r="145" spans="2:3" x14ac:dyDescent="0.25">
      <c r="B145" s="23">
        <v>5</v>
      </c>
      <c r="C145" s="115">
        <v>2</v>
      </c>
    </row>
    <row r="146" spans="2:3" x14ac:dyDescent="0.25">
      <c r="B146" s="23">
        <v>6</v>
      </c>
      <c r="C146" s="115">
        <v>9</v>
      </c>
    </row>
    <row r="147" spans="2:3" x14ac:dyDescent="0.25">
      <c r="B147" s="23">
        <v>7</v>
      </c>
      <c r="C147" s="115">
        <v>12</v>
      </c>
    </row>
    <row r="148" spans="2:3" x14ac:dyDescent="0.25">
      <c r="B148" s="23">
        <v>8</v>
      </c>
      <c r="C148" s="115">
        <v>8</v>
      </c>
    </row>
    <row r="149" spans="2:3" x14ac:dyDescent="0.25">
      <c r="B149" s="23">
        <v>9</v>
      </c>
      <c r="C149" s="115">
        <v>10</v>
      </c>
    </row>
    <row r="150" spans="2:3" x14ac:dyDescent="0.25">
      <c r="B150" s="23">
        <v>10</v>
      </c>
      <c r="C150" s="115">
        <v>15</v>
      </c>
    </row>
    <row r="151" spans="2:3" x14ac:dyDescent="0.25">
      <c r="B151" s="23">
        <v>11</v>
      </c>
      <c r="C151" s="115">
        <v>35</v>
      </c>
    </row>
    <row r="152" spans="2:3" x14ac:dyDescent="0.25">
      <c r="B152" s="23">
        <v>12</v>
      </c>
      <c r="C152" s="115">
        <v>23</v>
      </c>
    </row>
    <row r="153" spans="2:3" x14ac:dyDescent="0.25">
      <c r="B153" s="23">
        <v>13</v>
      </c>
      <c r="C153" s="115">
        <v>18</v>
      </c>
    </row>
    <row r="154" spans="2:3" x14ac:dyDescent="0.25">
      <c r="B154" s="23">
        <v>14</v>
      </c>
      <c r="C154" s="115">
        <v>17</v>
      </c>
    </row>
    <row r="155" spans="2:3" x14ac:dyDescent="0.25">
      <c r="B155" s="23">
        <v>15</v>
      </c>
      <c r="C155" s="115">
        <v>28</v>
      </c>
    </row>
    <row r="156" spans="2:3" x14ac:dyDescent="0.25">
      <c r="B156" s="23">
        <v>16</v>
      </c>
      <c r="C156" s="115">
        <v>2</v>
      </c>
    </row>
    <row r="157" spans="2:3" x14ac:dyDescent="0.25">
      <c r="B157" s="23" t="s">
        <v>2027</v>
      </c>
      <c r="C157" s="115"/>
    </row>
    <row r="158" spans="2:3" x14ac:dyDescent="0.25">
      <c r="B158" s="23">
        <v>17</v>
      </c>
      <c r="C158" s="115">
        <v>3</v>
      </c>
    </row>
    <row r="159" spans="2:3" x14ac:dyDescent="0.25">
      <c r="B159" s="23">
        <v>20</v>
      </c>
      <c r="C159" s="115">
        <v>1</v>
      </c>
    </row>
    <row r="160" spans="2:3" x14ac:dyDescent="0.25">
      <c r="B160" s="23">
        <v>22</v>
      </c>
      <c r="C160" s="115">
        <v>1</v>
      </c>
    </row>
    <row r="161" spans="2:3" x14ac:dyDescent="0.25">
      <c r="B161" s="23" t="s">
        <v>521</v>
      </c>
      <c r="C161" s="115">
        <v>196</v>
      </c>
    </row>
    <row r="178" spans="2:8" ht="14.4" x14ac:dyDescent="0.3">
      <c r="B178" s="22" t="s">
        <v>536</v>
      </c>
      <c r="C178" t="s">
        <v>2446</v>
      </c>
      <c r="E178" s="89" t="s">
        <v>2289</v>
      </c>
      <c r="F178" s="89" t="s">
        <v>2290</v>
      </c>
    </row>
    <row r="179" spans="2:8" x14ac:dyDescent="0.25">
      <c r="B179" s="23">
        <v>0</v>
      </c>
      <c r="C179" s="115">
        <v>26</v>
      </c>
      <c r="E179" t="str">
        <f>G179&amp;" - "&amp;H179</f>
        <v>1 - 5</v>
      </c>
      <c r="F179" s="90"/>
      <c r="G179">
        <v>1</v>
      </c>
      <c r="H179">
        <v>5</v>
      </c>
    </row>
    <row r="180" spans="2:8" x14ac:dyDescent="0.25">
      <c r="B180" s="23">
        <v>7</v>
      </c>
      <c r="C180" s="115">
        <v>1</v>
      </c>
      <c r="E180" t="str">
        <f t="shared" ref="E180:E183" si="1">G180&amp;" - "&amp;H180</f>
        <v>6 - 10</v>
      </c>
      <c r="F180" s="90" t="e">
        <f>(GETPIVOTDATA("[Measures].[Suma de Hora(hora)]",$B$178,"[reporte3].[Hora(hora)]","[reporte3].[Hora(hora)].&amp;[7]")+GETPIVOTDATA("[Measures].[Suma de Hora(hora)]",$B$178,"[reporte3].[Hora(hora)]","[reporte3].[Hora(hora)].&amp;[9]")+GETPIVOTDATA("[Measures].[Suma de Hora(hora)]",$B$178,"[reporte3].[Hora(hora)]","[reporte3].[Hora(hora)].&amp;[10]"))/GETPIVOTDATA("[Measures].[Suma de Hora(hora)]",$B$178)</f>
        <v>#REF!</v>
      </c>
      <c r="G180">
        <v>6</v>
      </c>
      <c r="H180">
        <v>10</v>
      </c>
    </row>
    <row r="181" spans="2:8" x14ac:dyDescent="0.25">
      <c r="B181" s="23">
        <v>9</v>
      </c>
      <c r="C181" s="115">
        <v>9</v>
      </c>
      <c r="E181" t="str">
        <f t="shared" si="1"/>
        <v>11 - 15</v>
      </c>
      <c r="F181" s="93" t="e">
        <f>(GETPIVOTDATA("[Measures].[Suma de Hora(hora)]",$B$178,"[reporte3].[Hora(hora)]","[reporte3].[Hora(hora)].&amp;[11]")+GETPIVOTDATA("[Measures].[Suma de Hora(hora)]",$B$178,"[reporte3].[Hora(hora)]","[reporte3].[Hora(hora)].&amp;[12]")+GETPIVOTDATA("[Measures].[Suma de Hora(hora)]",$B$178,"[reporte3].[Hora(hora)]","[reporte3].[Hora(hora)].&amp;[13]")+GETPIVOTDATA("[Measures].[Suma de Hora(hora)]",$B$178,"[reporte3].[Hora(hora)]","[reporte3].[Hora(hora)].&amp;[14]")+GETPIVOTDATA("[Measures].[Suma de Hora(hora)]",$B$178,"[reporte3].[Hora(hora)]","[reporte3].[Hora(hora)].&amp;[15]"))/GETPIVOTDATA("[Measures].[Suma de Hora(hora)]",$B$178)</f>
        <v>#REF!</v>
      </c>
      <c r="G181">
        <v>11</v>
      </c>
      <c r="H181">
        <v>15</v>
      </c>
    </row>
    <row r="182" spans="2:8" x14ac:dyDescent="0.25">
      <c r="B182" s="23">
        <v>10</v>
      </c>
      <c r="C182" s="115">
        <v>24</v>
      </c>
      <c r="E182" t="str">
        <f t="shared" si="1"/>
        <v>16 - 20</v>
      </c>
      <c r="F182" s="90" t="e">
        <f>(GETPIVOTDATA("[Measures].[Suma de Hora(hora)]",$B$178,"[reporte3].[Hora(hora)]","[reporte3].[Hora(hora)].&amp;[16]")+GETPIVOTDATA("[Measures].[Suma de Hora(hora)]",$B$178,"[reporte3].[Hora(hora)]","[reporte3].[Hora(hora)].&amp;[17]")+GETPIVOTDATA("[Measures].[Suma de Hora(hora)]",$B$178,"[reporte3].[Hora(hora)]","[reporte3].[Hora(hora)].&amp;[18]")+GETPIVOTDATA("[Measures].[Suma de Hora(hora)]",$B$178,"[reporte3].[Hora(hora)]","[reporte3].[Hora(hora)].&amp;[19]")+GETPIVOTDATA("[Measures].[Suma de Hora(hora)]",$B$178,"[reporte3].[Hora(hora)]","[reporte3].[Hora(hora)].&amp;[20]"))/GETPIVOTDATA("[Measures].[Suma de Hora(hora)]",$B$178)</f>
        <v>#REF!</v>
      </c>
      <c r="G182">
        <v>16</v>
      </c>
      <c r="H182">
        <v>20</v>
      </c>
    </row>
    <row r="183" spans="2:8" x14ac:dyDescent="0.25">
      <c r="B183" s="23">
        <v>11</v>
      </c>
      <c r="C183" s="115">
        <v>15</v>
      </c>
      <c r="E183" t="str">
        <f t="shared" si="1"/>
        <v>21 - 24</v>
      </c>
      <c r="F183" s="90" t="e">
        <f>(GETPIVOTDATA("[Measures].[Suma de Hora(hora)]",$B$178,"[reporte3].[Hora(hora)]","[reporte3].[Hora(hora)].&amp;[21]")+GETPIVOTDATA("[Measures].[Suma de Hora(hora)]",$B$178,"[reporte3].[Hora(hora)]","[reporte3].[Hora(hora)].&amp;[22]")+GETPIVOTDATA("[Measures].[Suma de Hora(hora)]",$B$178,"[reporte3].[Hora(hora)]","[reporte3].[Hora(hora)].&amp;[23]")+GETPIVOTDATA("[Measures].[Suma de Hora(hora)]",$B$178,"[reporte3].[Hora(hora)]","[reporte3].[Hora(hora)].&amp;[0]"))/GETPIVOTDATA("[Measures].[Suma de Hora(hora)]",$B$178)</f>
        <v>#REF!</v>
      </c>
      <c r="G183">
        <v>21</v>
      </c>
      <c r="H183">
        <v>24</v>
      </c>
    </row>
    <row r="184" spans="2:8" ht="14.4" x14ac:dyDescent="0.3">
      <c r="B184" s="23">
        <v>12</v>
      </c>
      <c r="C184" s="115">
        <v>30</v>
      </c>
      <c r="E184" s="91" t="s">
        <v>521</v>
      </c>
      <c r="F184" s="92" t="e">
        <f>SUM(F179:F183)</f>
        <v>#REF!</v>
      </c>
    </row>
    <row r="185" spans="2:8" x14ac:dyDescent="0.25">
      <c r="B185" s="23">
        <v>13</v>
      </c>
      <c r="C185" s="115">
        <v>19</v>
      </c>
    </row>
    <row r="186" spans="2:8" x14ac:dyDescent="0.25">
      <c r="B186" s="23">
        <v>14</v>
      </c>
      <c r="C186" s="115">
        <v>17</v>
      </c>
    </row>
    <row r="187" spans="2:8" x14ac:dyDescent="0.25">
      <c r="B187" s="23">
        <v>15</v>
      </c>
      <c r="C187" s="115">
        <v>18</v>
      </c>
    </row>
    <row r="188" spans="2:8" x14ac:dyDescent="0.25">
      <c r="B188" s="23">
        <v>16</v>
      </c>
      <c r="C188" s="115">
        <v>25</v>
      </c>
    </row>
    <row r="189" spans="2:8" x14ac:dyDescent="0.25">
      <c r="B189" s="23">
        <v>17</v>
      </c>
      <c r="C189" s="115">
        <v>15</v>
      </c>
    </row>
    <row r="190" spans="2:8" x14ac:dyDescent="0.25">
      <c r="B190" s="23">
        <v>18</v>
      </c>
      <c r="C190" s="115">
        <v>3</v>
      </c>
    </row>
    <row r="191" spans="2:8" x14ac:dyDescent="0.25">
      <c r="B191" s="23">
        <v>19</v>
      </c>
      <c r="C191" s="115">
        <v>2</v>
      </c>
    </row>
    <row r="192" spans="2:8" x14ac:dyDescent="0.25">
      <c r="B192" s="23">
        <v>20</v>
      </c>
      <c r="C192" s="115">
        <v>1</v>
      </c>
    </row>
    <row r="193" spans="2:3" x14ac:dyDescent="0.25">
      <c r="B193" s="23">
        <v>21</v>
      </c>
      <c r="C193" s="115">
        <v>3</v>
      </c>
    </row>
    <row r="194" spans="2:3" x14ac:dyDescent="0.25">
      <c r="B194" s="23">
        <v>22</v>
      </c>
      <c r="C194" s="115">
        <v>2</v>
      </c>
    </row>
    <row r="195" spans="2:3" x14ac:dyDescent="0.25">
      <c r="B195" s="23">
        <v>23</v>
      </c>
      <c r="C195" s="115">
        <v>1</v>
      </c>
    </row>
    <row r="196" spans="2:3" x14ac:dyDescent="0.25">
      <c r="B196" s="23" t="s">
        <v>521</v>
      </c>
      <c r="C196" s="115">
        <v>211</v>
      </c>
    </row>
  </sheetData>
  <mergeCells count="1">
    <mergeCell ref="D130:E130"/>
  </mergeCells>
  <conditionalFormatting pivot="1" sqref="AD22:AD29">
    <cfRule type="colorScale" priority="1">
      <colorScale>
        <cfvo type="min"/>
        <cfvo type="percentile" val="50"/>
        <cfvo type="max"/>
        <color rgb="FF63BE7B"/>
        <color rgb="FFFFEB84"/>
        <color rgb="FFF8696B"/>
      </colorScale>
    </cfRule>
  </conditionalFormatting>
  <pageMargins left="0.7" right="0.7" top="0.75" bottom="0.75" header="0.3" footer="0.3"/>
  <drawing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G e m i n i   x m l n s = " h t t p : / / g e m i n i / p i v o t c u s t o m i z a t i o n / R e l a t i o n s h i p A u t o D e t e c t i o n E n a b l e d " > < C u s t o m C o n t e n t > < ! [ C D A T A [ T r u e ] ] > < / 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a : K e y V a l u e O f s t r i n g S a n d b o x E r r o r V S n 7 U v A O > < a : K e y > C a l c u l a t e d C o l u m n r e p o r t e 3 [ H o r z   r e g .   ( a � o ) ] < / a : K e y > < a : V a l u e > < D e s c r i p t i o n > N o   s e   e n c u e n t r a   l a   c o l u m n a   ' H o r z   r e g . '   o   p u e d e   q u e   n o   s e   u s e   e n   e s t a   e x p r e s i � n . < / D e s c r i p t i o n > < L o c a t i o n > < S t a r t C h a r a c t e r > 8 < / S t a r t C h a r a c t e r > < T e x t L e n g t h > 1 1 < / T e x t L e n g t h > < / L o c a t i o n > < R o w N u m b e r > - 1 < / R o w N u m b e r > < S o u r c e > < N a m e > H o r z   r e g .   ( a � o ) < / N a m e > < T a b l e > r e p o r t e 3 < / T a b l e > < T y p e > C a l c u l a t e d C o l u m n < / T y p e > < / S o u r c e > < / a : V a l u e > < / a : K e y V a l u e O f s t r i n g S a n d b o x E r r o r V S n 7 U v A O > < a : K e y V a l u e O f s t r i n g S a n d b o x E r r o r V S n 7 U v A O > < a : K e y > C a l c u l a t e d C o l u m n r e p o r t e 3 [ H o r z   r e g .   ( t r i m e s t r e ) ] < / a : K e y > < a : V a l u e > < D e s c r i p t i o n > N o   s e   e n c u e n t r a   l a   c o l u m n a   ' H o r z   r e g . '   o   p u e d e   q u e   n o   s e   u s e   e n   e s t a   e x p r e s i � n . < / D e s c r i p t i o n > < L o c a t i o n > < S t a r t C h a r a c t e r > 3 1 < / S t a r t C h a r a c t e r > < T e x t L e n g t h > 1 1 < / T e x t L e n g t h > < / L o c a t i o n > < R o w N u m b e r > - 1 < / R o w N u m b e r > < S o u r c e > < N a m e > H o r z   r e g .   ( t r i m e s t r e ) < / N a m e > < T a b l e > r e p o r t e 3 < / T a b l e > < T y p e > C a l c u l a t e d C o l u m n < / T y p e > < / S o u r c e > < / a : V a l u e > < / a : K e y V a l u e O f s t r i n g S a n d b o x E r r o r V S n 7 U v A O > < a : K e y V a l u e O f s t r i n g S a n d b o x E r r o r V S n 7 U v A O > < a : K e y > C a l c u l a t e d C o l u m n r e p o r t e 3 [ H o r z   r e g .   ( m e s ) ] < / a : K e y > < a : V a l u e > < D e s c r i p t i o n > N o   s e   e n c u e n t r a   l a   c o l u m n a   ' H o r z   r e g . '   o   p u e d e   q u e   n o   s e   u s e   e n   e s t a   e x p r e s i � n . < / D e s c r i p t i o n > < L o c a t i o n > < S t a r t C h a r a c t e r > 8 < / S t a r t C h a r a c t e r > < T e x t L e n g t h > 1 1 < / T e x t L e n g t h > < / L o c a t i o n > < R o w N u m b e r > - 1 < / R o w N u m b e r > < S o u r c e > < N a m e > H o r z   r e g .   ( m e s ) < / N a m e > < T a b l e > r e p o r t e 3 < / T a b l e > < T y p e > C a l c u l a t e d C o l u m n < / T y p e > < / S o u r c e > < / a : V a l u e > < / a : K e y V a l u e O f s t r i n g S a n d b o x E r r o r V S n 7 U v A O > < a : K e y V a l u e O f s t r i n g S a n d b o x E r r o r V S n 7 U v A O > < a : K e y > C a l c u l a t e d C o l u m n r e p o r t e 3 [ H o r z   r e g .   ( � n d i c e   d e   m e s e s ) ] < / a : K e y > < a : V a l u e > < D e s c r i p t i o n > N o   s e   e n c u e n t r a   l a   c o l u m n a   ' H o r z   r e g . '   o   p u e d e   q u e   n o   s e   u s e   e n   e s t a   e x p r e s i � n . < / D e s c r i p t i o n > < L o c a t i o n > < S t a r t C h a r a c t e r > 7 < / S t a r t C h a r a c t e r > < T e x t L e n g t h > 1 1 < / T e x t L e n g t h > < / L o c a t i o n > < R o w N u m b e r > - 1 < / R o w N u m b e r > < S o u r c e > < N a m e > H o r z   r e g .   ( � n d i c e   d e   m e s e s ) < / N a m e > < T a b l e > r e p o r t e 3 < / T a b l e > < T y p e > C a l c u l a t e d C o l u m n < / T y p e > < / S o u r c e > < / a : V a l u e > < / a : K e y V a l u e O f s t r i n g S a n d b o x E r r o r V S n 7 U v A O > < a : K e y V a l u e O f s t r i n g S a n d b o x E r r o r V S n 7 U v A O > < a : K e y > M e a s u r e r e p o r t e 3 [ R e c u e n t o   d e   H o r z   r e g .   ( a � o ) ] < / a : K e y > < a : V a l u e > < D e p e n d e n c y > < N a m e > H o r z   r e g .   ( a � o ) < / N a m e > < T a b l e > r e p o r t e 3 < / T a b l e > < T y p e > C a l c u l a t e d C o l u m n < / T y p e > < / D e p e n d e n c y > < D e s c r i p t i o n > E r r o r   d e   d e p e n d e n c i a   e n   l a   m e d i d a . < / D e s c r i p t i o n > < R o w N u m b e r > - 1 < / R o w N u m b e r > < S o u r c e > < N a m e > R e c u e n t o   d e   H o r z   r e g .   ( a � o ) < / N a m e > < T a b l e > r e p o r t e 3 < / T a b l e > < / S o u r c e > < / a : V a l u e > < / a : K e y V a l u e O f s t r i n g S a n d b o x E r r o r V S n 7 U v A O > < / E r r o r C a c h e D i c t i o n a r y > < L a s t P r o c e s s e d T i m e > 2 0 2 4 - 0 5 - 1 4 T 1 7 : 3 5 : 0 8 . 3 1 8 8 9 1 9 - 0 5 : 0 0 < / L a s t P r o c e s s e d T i m e > < / D a t a M o d e l i n g S a n d b o x . S e r i a l i z e d S a n d b o x E r r o r C a c h e > ] ] > < / C u s t o m C o n t e n t > < / G e m i n i > 
</file>

<file path=customXml/item3.xml>��< ? x m l   v e r s i o n = " 1 . 0 "   e n c o d i n g = " U T F - 1 6 " ? > < G e m i n i   x m l n s = " h t t p : / / g e m i n i / p i v o t c u s t o m i z a t i o n / I s S a n d b o x E m b e d d e d " > < C u s t o m C o n t e n t > < ! [ C D A T A [ y e s ] ] > < / C u s t o m C o n t e n t > < / G e m i n i > 
</file>

<file path=customXml/item4.xml>��< ? x m l   v e r s i o n = " 1 . 0 "   e n c o d i n g = " U T F - 1 6 " ? > < G e m i n i   x m l n s = " h t t p : / / g e m i n i / p i v o t c u s t o m i z a t i o n / P o w e r P i v o t V e r s i o n " > < C u s t o m C o n t e n t > < ! [ C D A T A [ 2 0 1 5 . 1 3 0 . 1 6 0 5 . 1 5 6 7 ] ] > < / C u s t o m C o n t e n t > < / G e m i n i > 
</file>

<file path=customXml/item5.xml>��< ? x m l   v e r s i o n = " 1 . 0 "   e n c o d i n g = " U T F - 1 6 " ? > < G e m i n i   x m l n s = " h t t p : / / g e m i n i / p i v o t c u s t o m i z a t i o n / S a n d b o x N o n E m p t y " > < C u s t o m C o n t e n t > < ! [ C D A T A [ 1 ] ] > < / C u s t o m C o n t e n t > < / G e m i n i > 
</file>

<file path=customXml/item6.xml>��< ? x m l   v e r s i o n = " 1 . 0 "   e n c o d i n g = " u t f - 1 6 " ? > < D a t a M a s h u p   x m l n s = " h t t p : / / s c h e m a s . m i c r o s o f t . c o m / D a t a M a s h u p " > A A A A A B U D A A B Q S w M E F A A C A A g A C F v i W O A y y g G l A A A A 9 g A A A B I A H A B D b 2 5 m a W c v U G F j a 2 F n Z S 5 4 b W w g o h g A K K A U A A A A A A A A A A A A A A A A A A A A A A A A A A A A h Y 8 x D o I w G I W v Q r r T l h o T J T 9 l M G 6 S k J g Y 1 6 Z U a I B i a L H c z c E j e Q U x i r o 5 v u 9 9 w 3 v 3 6 w 3 S s W 2 C i + q t 7 k y C I k x R o I z s C m 3 K B A 3 u F K 5 Q y i E X s h a l C i b Z 2 H i 0 R Y I q 5 8 4 x I d 5 7 7 B e 4 6 0 v C K I 3 I M d v t Z a V a g T 6 y / i + H 2 l g n j F S I w + E 1 h j M c s T V m S 4 Y p k B l C p s 1 X Y N P e Z / s D Y T M 0 b u g V V z b M t 0 D m C O T 9 g T 8 A U E s D B B Q A A g A I A A h b 4 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I W + J Y K I p H u A 4 A A A A R A A A A E w A c A E Z v c m 1 1 b G F z L 1 N l Y 3 R p b 2 4 x L m 0 g o h g A K K A U A A A A A A A A A A A A A A A A A A A A A A A A A A A A K 0 5 N L s n M z 1 M I h t C G 1 g B Q S w E C L Q A U A A I A C A A I W + J Y 4 D L K A a U A A A D 2 A A A A E g A A A A A A A A A A A A A A A A A A A A A A Q 2 9 u Z m l n L 1 B h Y 2 t h Z 2 U u e G 1 s U E s B A i 0 A F A A C A A g A C F v i W A / K 6 a u k A A A A 6 Q A A A B M A A A A A A A A A A A A A A A A A 8 Q A A A F t D b 2 5 0 Z W 5 0 X 1 R 5 c G V z X S 5 4 b W x Q S w E C L Q A U A A I A C A A I W + J 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U h X B h 1 A r U k O T G t p 0 c + l 4 1 Q A A A A A C A A A A A A A D Z g A A w A A A A B A A A A C g y O 8 K V f g r r 1 j S 3 L e U w q Y I A A A A A A S A A A C g A A A A E A A A A F T e P U I b s p W t N y U 0 v w J q + D B Q A A A A v 2 g G m D N d s F C q j u f + E k I U q r E 4 X t b B s t b c G m N y 8 b o f b G a b D f r k p L z U O 7 W E S L U I K r B 3 e v B P D m O o k W S P B l J L N M Q Z x H h a J O x I f z v J W 0 N F b M + d c p o U A A A A p J n r 2 C x h R K n h p y e q k V G M W o O l G r g = < / D a t a M a s h u p > 
</file>

<file path=customXml/itemProps1.xml><?xml version="1.0" encoding="utf-8"?>
<ds:datastoreItem xmlns:ds="http://schemas.openxmlformats.org/officeDocument/2006/customXml" ds:itemID="{0D3A55B5-A5DD-465A-977A-C4B6A1DCF47D}">
  <ds:schemaRefs/>
</ds:datastoreItem>
</file>

<file path=customXml/itemProps2.xml><?xml version="1.0" encoding="utf-8"?>
<ds:datastoreItem xmlns:ds="http://schemas.openxmlformats.org/officeDocument/2006/customXml" ds:itemID="{8658DF33-6CD8-4B7A-B751-C1569370C675}">
  <ds:schemaRefs/>
</ds:datastoreItem>
</file>

<file path=customXml/itemProps3.xml><?xml version="1.0" encoding="utf-8"?>
<ds:datastoreItem xmlns:ds="http://schemas.openxmlformats.org/officeDocument/2006/customXml" ds:itemID="{3D220D4F-6889-4563-A0A5-DF6E39B67B4B}">
  <ds:schemaRefs/>
</ds:datastoreItem>
</file>

<file path=customXml/itemProps4.xml><?xml version="1.0" encoding="utf-8"?>
<ds:datastoreItem xmlns:ds="http://schemas.openxmlformats.org/officeDocument/2006/customXml" ds:itemID="{A63A80E4-783F-4199-BCCC-04EE1F818F70}">
  <ds:schemaRefs/>
</ds:datastoreItem>
</file>

<file path=customXml/itemProps5.xml><?xml version="1.0" encoding="utf-8"?>
<ds:datastoreItem xmlns:ds="http://schemas.openxmlformats.org/officeDocument/2006/customXml" ds:itemID="{CA7A4B1C-30A6-4A47-88E6-B7219B6AEB58}">
  <ds:schemaRefs/>
</ds:datastoreItem>
</file>

<file path=customXml/itemProps6.xml><?xml version="1.0" encoding="utf-8"?>
<ds:datastoreItem xmlns:ds="http://schemas.openxmlformats.org/officeDocument/2006/customXml" ds:itemID="{E03EC3C2-2344-4029-AD46-D7DA0995FE2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sg5</vt:lpstr>
      <vt:lpstr>datos</vt:lpstr>
      <vt:lpstr>Registro</vt:lpstr>
      <vt:lpstr>Dashboard</vt:lpstr>
      <vt:lpstr>Tabla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Luigi Valle Mejia</dc:creator>
  <cp:lastModifiedBy>alaniz arce</cp:lastModifiedBy>
  <dcterms:created xsi:type="dcterms:W3CDTF">2023-02-13T21:03:55Z</dcterms:created>
  <dcterms:modified xsi:type="dcterms:W3CDTF">2024-07-04T16:34:13Z</dcterms:modified>
</cp:coreProperties>
</file>