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8.3 Proyectos\Indicadores y reportes\Portal Web\"/>
    </mc:Choice>
  </mc:AlternateContent>
  <xr:revisionPtr revIDLastSave="0" documentId="13_ncr:1_{408DF5EE-1B96-4F75-931C-F91E345E76DF}" xr6:coauthVersionLast="47" xr6:coauthVersionMax="47" xr10:uidLastSave="{00000000-0000-0000-0000-000000000000}"/>
  <bookViews>
    <workbookView xWindow="-120" yWindow="-120" windowWidth="29040" windowHeight="15720" tabRatio="862" xr2:uid="{96D24CB7-8B23-4159-B8AC-F58C24CA2580}"/>
  </bookViews>
  <sheets>
    <sheet name="Dashboard" sheetId="4" r:id="rId1"/>
    <sheet name="KPI's-Caso" sheetId="10" r:id="rId2"/>
    <sheet name="Tabla" sheetId="9" r:id="rId3"/>
    <sheet name="Trámites" sheetId="1" r:id="rId4"/>
    <sheet name="Data Tramites" sheetId="7" r:id="rId5"/>
    <sheet name="Incidencias" sheetId="2" r:id="rId6"/>
    <sheet name="Data Incidencias" sheetId="8" r:id="rId7"/>
    <sheet name="Registros" sheetId="3" r:id="rId8"/>
    <sheet name="Nuevos clientes 24" sheetId="12" r:id="rId9"/>
    <sheet name="Pasarela Pago" sheetId="5" r:id="rId10"/>
  </sheets>
  <definedNames>
    <definedName name="_xlnm._FilterDatabase" localSheetId="7" hidden="1">'Registros'!$H$1:$L$65</definedName>
    <definedName name="_xlnm._FilterDatabase" localSheetId="3" hidden="1">Trámites!$A$1:$F$1606</definedName>
    <definedName name="_xlchart.v2.0" hidden="1">Tabla!$D$26:$D$30</definedName>
    <definedName name="_xlchart.v2.1" hidden="1">Tabla!$E$25</definedName>
    <definedName name="_xlchart.v2.2" hidden="1">Tabla!$E$26:$E$30</definedName>
    <definedName name="_xlchart.v5.10" hidden="1">Tabla!$M$26:$M$32</definedName>
    <definedName name="_xlchart.v5.3" hidden="1">Tabla!$L$25</definedName>
    <definedName name="_xlchart.v5.4" hidden="1">Tabla!$L$26:$L$32</definedName>
    <definedName name="_xlchart.v5.5" hidden="1">Tabla!$M$25</definedName>
    <definedName name="_xlchart.v5.6" hidden="1">Tabla!$M$26:$M$32</definedName>
    <definedName name="_xlchart.v5.7" hidden="1">Tabla!$L$25</definedName>
    <definedName name="_xlchart.v5.8" hidden="1">Tabla!$L$26:$L$32</definedName>
    <definedName name="_xlchart.v5.9" hidden="1">Tabla!$M$25</definedName>
    <definedName name="_xlcn.WorksheetConnection_ReportePortalWeb.xlsxDataIncidencias1" hidden="1">DataIncidencias[]</definedName>
    <definedName name="_xlcn.WorksheetConnection_ReportePortalWeb.xlsxDataTrámites1" hidden="1">DataTrámites[]</definedName>
    <definedName name="_xlcn.WorksheetConnection_ReportePortalWeb.xlsxHoja11" hidden="1">Hoja1[]</definedName>
    <definedName name="_xlcn.WorksheetConnection_ReportePortalWeb.xlsxRegistros1" hidden="1">Registros[]</definedName>
    <definedName name="_xlcn.WorksheetConnection_ReportePortalWeb.xlsxTabla61" hidden="1">Tabla6[]</definedName>
    <definedName name="DatosExternos_1" localSheetId="8" hidden="1">'Nuevos clientes 24'!$A$1:$S$1527</definedName>
    <definedName name="SegmentaciónDeDatos_Fecha__año">#N/A</definedName>
    <definedName name="SegmentaciónDeDatos_Fecha__mes">#N/A</definedName>
    <definedName name="SegmentaciónDeDatos_Sede">#N/A</definedName>
  </definedNames>
  <calcPr calcId="191029"/>
  <pivotCaches>
    <pivotCache cacheId="397" r:id="rId11"/>
    <pivotCache cacheId="400" r:id="rId12"/>
    <pivotCache cacheId="403" r:id="rId13"/>
    <pivotCache cacheId="406" r:id="rId14"/>
    <pivotCache cacheId="409" r:id="rId15"/>
    <pivotCache cacheId="412" r:id="rId16"/>
    <pivotCache cacheId="415" r:id="rId17"/>
    <pivotCache cacheId="418" r:id="rId18"/>
    <pivotCache cacheId="421" r:id="rId19"/>
    <pivotCache cacheId="424" r:id="rId20"/>
    <pivotCache cacheId="427" r:id="rId21"/>
    <pivotCache cacheId="430" r:id="rId22"/>
  </pivotCaches>
  <extLst>
    <ext xmlns:x14="http://schemas.microsoft.com/office/spreadsheetml/2009/9/main" uri="{876F7934-8845-4945-9796-88D515C7AA90}">
      <x14:pivotCaches>
        <pivotCache cacheId="396" r:id="rId23"/>
      </x14:pivotCaches>
    </ex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6" name="Pasarela pago" connection="WorksheetConnection_Reporte Portal Web.xlsx!Tabla6"/>
          <x15:modelTable id="Registros" name="Registros" connection="WorksheetConnection_Reporte Portal Web.xlsx!Registros"/>
          <x15:modelTable id="Hoja1" name="Nuevos clientes 24" connection="WorksheetConnection_Reporte Portal Web.xlsx!Hoja1"/>
          <x15:modelTable id="DataTrámites" name="DataTrámites" connection="WorksheetConnection_Reporte Portal Web.xlsx!DataTrámites"/>
          <x15:modelTable id="DataIncidencias" name="DataIncidencias" connection="WorksheetConnection_Reporte Portal Web.xlsx!DataIncidencias"/>
        </x15:modelTables>
        <x15:modelRelationships>
          <x15:modelRelationship fromTable="Registros" fromColumn="DNI" toTable="Nuevos clientes 24" toColumn="cod_contrato"/>
          <x15:modelRelationship fromTable="DataIncidencias" fromColumn="Cliente" toTable="Registros" toColumn="DNI"/>
          <x15:modelRelationship fromTable="DataTrámites" fromColumn="Usuario" toTable="Registros" toColumn="DNI"/>
          <x15:modelRelationship fromTable="Pasarela pago" fromColumn="Fecha" toTable="Registros" toColumn="DNI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DataTrámites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  <x16:modelTimeGrouping tableName="Registros" columnName="Fecha" columnId="Fecha"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  <x16:modelTimeGrouping tableName="DataTrámites" columnName="Hora" columnId="Hora">
                <x16:calculatedTimeColumn columnName="Hora (hora)" columnId="Hora (hora)" contentType="hours" isSelected="1"/>
                <x16:calculatedTimeColumn columnName="Hora (minuto)" columnId="Hora (minuto)" contentType="minutes" isSelected="1"/>
                <x16:calculatedTimeColumn columnName="Hora (segundo)" columnId="Hora (segundo)" contentType="seconds" isSelected="1"/>
              </x16:modelTimeGrouping>
              <x16:modelTimeGrouping tableName="Pasarela pago" columnName="Fecha" columnId="Fecha"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" i="12" l="1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643" i="12"/>
  <c r="T644" i="12"/>
  <c r="T645" i="12"/>
  <c r="T646" i="12"/>
  <c r="T647" i="12"/>
  <c r="T648" i="12"/>
  <c r="T649" i="12"/>
  <c r="T650" i="12"/>
  <c r="T651" i="12"/>
  <c r="T652" i="12"/>
  <c r="T653" i="12"/>
  <c r="T654" i="12"/>
  <c r="T655" i="12"/>
  <c r="T656" i="12"/>
  <c r="T657" i="12"/>
  <c r="T658" i="12"/>
  <c r="T659" i="12"/>
  <c r="T660" i="12"/>
  <c r="T661" i="12"/>
  <c r="T662" i="12"/>
  <c r="T663" i="12"/>
  <c r="T664" i="12"/>
  <c r="T665" i="12"/>
  <c r="T666" i="12"/>
  <c r="T667" i="12"/>
  <c r="T668" i="12"/>
  <c r="T669" i="12"/>
  <c r="T670" i="12"/>
  <c r="T671" i="12"/>
  <c r="T672" i="12"/>
  <c r="T673" i="12"/>
  <c r="T674" i="12"/>
  <c r="T675" i="12"/>
  <c r="T676" i="12"/>
  <c r="T677" i="12"/>
  <c r="T678" i="12"/>
  <c r="T679" i="12"/>
  <c r="T680" i="12"/>
  <c r="T681" i="12"/>
  <c r="T682" i="12"/>
  <c r="T683" i="12"/>
  <c r="T684" i="12"/>
  <c r="T685" i="12"/>
  <c r="T686" i="12"/>
  <c r="T687" i="12"/>
  <c r="T688" i="12"/>
  <c r="T689" i="12"/>
  <c r="T690" i="12"/>
  <c r="T691" i="12"/>
  <c r="T692" i="12"/>
  <c r="T693" i="12"/>
  <c r="T694" i="12"/>
  <c r="T695" i="12"/>
  <c r="T696" i="12"/>
  <c r="T697" i="12"/>
  <c r="T698" i="12"/>
  <c r="T699" i="12"/>
  <c r="T700" i="12"/>
  <c r="T701" i="12"/>
  <c r="T702" i="12"/>
  <c r="T703" i="12"/>
  <c r="T704" i="12"/>
  <c r="T705" i="12"/>
  <c r="T706" i="12"/>
  <c r="T707" i="12"/>
  <c r="T708" i="12"/>
  <c r="T709" i="12"/>
  <c r="T710" i="12"/>
  <c r="T711" i="12"/>
  <c r="T712" i="12"/>
  <c r="T713" i="12"/>
  <c r="T714" i="12"/>
  <c r="T715" i="12"/>
  <c r="T716" i="12"/>
  <c r="T717" i="12"/>
  <c r="T718" i="12"/>
  <c r="T719" i="12"/>
  <c r="T720" i="12"/>
  <c r="T721" i="12"/>
  <c r="T722" i="12"/>
  <c r="T723" i="12"/>
  <c r="T724" i="12"/>
  <c r="T725" i="12"/>
  <c r="T726" i="12"/>
  <c r="T727" i="12"/>
  <c r="T728" i="12"/>
  <c r="T729" i="12"/>
  <c r="T730" i="12"/>
  <c r="T731" i="12"/>
  <c r="T732" i="12"/>
  <c r="T733" i="12"/>
  <c r="T734" i="12"/>
  <c r="T735" i="12"/>
  <c r="T736" i="12"/>
  <c r="T737" i="12"/>
  <c r="T738" i="12"/>
  <c r="T739" i="12"/>
  <c r="T740" i="12"/>
  <c r="T741" i="12"/>
  <c r="T742" i="12"/>
  <c r="T743" i="12"/>
  <c r="T744" i="12"/>
  <c r="T745" i="12"/>
  <c r="T746" i="12"/>
  <c r="T747" i="12"/>
  <c r="T748" i="12"/>
  <c r="T749" i="12"/>
  <c r="T750" i="12"/>
  <c r="T751" i="12"/>
  <c r="T752" i="12"/>
  <c r="T753" i="12"/>
  <c r="T754" i="12"/>
  <c r="T755" i="12"/>
  <c r="T756" i="12"/>
  <c r="T757" i="12"/>
  <c r="T758" i="12"/>
  <c r="T759" i="12"/>
  <c r="T760" i="12"/>
  <c r="T761" i="12"/>
  <c r="T762" i="12"/>
  <c r="T763" i="12"/>
  <c r="T764" i="12"/>
  <c r="T765" i="12"/>
  <c r="T766" i="12"/>
  <c r="T767" i="12"/>
  <c r="T768" i="12"/>
  <c r="T769" i="12"/>
  <c r="T770" i="12"/>
  <c r="T771" i="12"/>
  <c r="T772" i="12"/>
  <c r="T773" i="12"/>
  <c r="T774" i="12"/>
  <c r="T775" i="12"/>
  <c r="T776" i="12"/>
  <c r="T777" i="12"/>
  <c r="T778" i="12"/>
  <c r="T779" i="12"/>
  <c r="T780" i="12"/>
  <c r="T781" i="12"/>
  <c r="T782" i="12"/>
  <c r="T783" i="12"/>
  <c r="T784" i="12"/>
  <c r="T785" i="12"/>
  <c r="T786" i="12"/>
  <c r="T787" i="12"/>
  <c r="T788" i="12"/>
  <c r="T789" i="12"/>
  <c r="T790" i="12"/>
  <c r="T791" i="12"/>
  <c r="T792" i="12"/>
  <c r="T793" i="12"/>
  <c r="T794" i="12"/>
  <c r="T795" i="12"/>
  <c r="T796" i="12"/>
  <c r="T797" i="12"/>
  <c r="T798" i="12"/>
  <c r="T799" i="12"/>
  <c r="T800" i="12"/>
  <c r="T801" i="12"/>
  <c r="T802" i="12"/>
  <c r="T803" i="12"/>
  <c r="T804" i="12"/>
  <c r="T805" i="12"/>
  <c r="T806" i="12"/>
  <c r="T807" i="12"/>
  <c r="T808" i="12"/>
  <c r="T809" i="12"/>
  <c r="T810" i="12"/>
  <c r="T811" i="12"/>
  <c r="T812" i="12"/>
  <c r="T813" i="12"/>
  <c r="T814" i="12"/>
  <c r="T815" i="12"/>
  <c r="T816" i="12"/>
  <c r="T817" i="12"/>
  <c r="T818" i="12"/>
  <c r="T819" i="12"/>
  <c r="T820" i="12"/>
  <c r="T821" i="12"/>
  <c r="T822" i="12"/>
  <c r="T823" i="12"/>
  <c r="T824" i="12"/>
  <c r="T825" i="12"/>
  <c r="T826" i="12"/>
  <c r="T827" i="12"/>
  <c r="T828" i="12"/>
  <c r="T829" i="12"/>
  <c r="T830" i="12"/>
  <c r="T831" i="12"/>
  <c r="T832" i="12"/>
  <c r="T833" i="12"/>
  <c r="T834" i="12"/>
  <c r="T835" i="12"/>
  <c r="T836" i="12"/>
  <c r="T837" i="12"/>
  <c r="T838" i="12"/>
  <c r="T839" i="12"/>
  <c r="T840" i="12"/>
  <c r="T841" i="12"/>
  <c r="T842" i="12"/>
  <c r="T843" i="12"/>
  <c r="T844" i="12"/>
  <c r="T845" i="12"/>
  <c r="T846" i="12"/>
  <c r="T847" i="12"/>
  <c r="T848" i="12"/>
  <c r="T849" i="12"/>
  <c r="T850" i="12"/>
  <c r="T851" i="12"/>
  <c r="T852" i="12"/>
  <c r="T853" i="12"/>
  <c r="T854" i="12"/>
  <c r="T855" i="12"/>
  <c r="T856" i="12"/>
  <c r="T857" i="12"/>
  <c r="T858" i="12"/>
  <c r="T859" i="12"/>
  <c r="T860" i="12"/>
  <c r="T861" i="12"/>
  <c r="T862" i="12"/>
  <c r="T863" i="12"/>
  <c r="T864" i="12"/>
  <c r="T865" i="12"/>
  <c r="T866" i="12"/>
  <c r="T867" i="12"/>
  <c r="T868" i="12"/>
  <c r="T869" i="12"/>
  <c r="T870" i="12"/>
  <c r="T871" i="12"/>
  <c r="T872" i="12"/>
  <c r="T873" i="12"/>
  <c r="T874" i="12"/>
  <c r="T875" i="12"/>
  <c r="T876" i="12"/>
  <c r="T877" i="12"/>
  <c r="T878" i="12"/>
  <c r="T879" i="12"/>
  <c r="T880" i="12"/>
  <c r="T881" i="12"/>
  <c r="T882" i="12"/>
  <c r="T883" i="12"/>
  <c r="T884" i="12"/>
  <c r="T885" i="12"/>
  <c r="T886" i="12"/>
  <c r="T887" i="12"/>
  <c r="T888" i="12"/>
  <c r="T889" i="12"/>
  <c r="T890" i="12"/>
  <c r="T891" i="12"/>
  <c r="T892" i="12"/>
  <c r="T893" i="12"/>
  <c r="T894" i="12"/>
  <c r="T895" i="12"/>
  <c r="T896" i="12"/>
  <c r="T897" i="12"/>
  <c r="T898" i="12"/>
  <c r="T899" i="12"/>
  <c r="T900" i="12"/>
  <c r="T901" i="12"/>
  <c r="T902" i="12"/>
  <c r="T903" i="12"/>
  <c r="T904" i="12"/>
  <c r="T905" i="12"/>
  <c r="T906" i="12"/>
  <c r="T907" i="12"/>
  <c r="T908" i="12"/>
  <c r="T909" i="12"/>
  <c r="T910" i="12"/>
  <c r="T911" i="12"/>
  <c r="T912" i="12"/>
  <c r="T913" i="12"/>
  <c r="T914" i="12"/>
  <c r="T915" i="12"/>
  <c r="T916" i="12"/>
  <c r="T917" i="12"/>
  <c r="T918" i="12"/>
  <c r="T919" i="12"/>
  <c r="T920" i="12"/>
  <c r="T921" i="12"/>
  <c r="T922" i="12"/>
  <c r="T923" i="12"/>
  <c r="T924" i="12"/>
  <c r="T925" i="12"/>
  <c r="T926" i="12"/>
  <c r="T927" i="12"/>
  <c r="T928" i="12"/>
  <c r="T929" i="12"/>
  <c r="T930" i="12"/>
  <c r="T931" i="12"/>
  <c r="T932" i="12"/>
  <c r="T933" i="12"/>
  <c r="T934" i="12"/>
  <c r="T935" i="12"/>
  <c r="T936" i="12"/>
  <c r="T937" i="12"/>
  <c r="T938" i="12"/>
  <c r="T939" i="12"/>
  <c r="T940" i="12"/>
  <c r="T941" i="12"/>
  <c r="T942" i="12"/>
  <c r="T943" i="12"/>
  <c r="T944" i="12"/>
  <c r="T945" i="12"/>
  <c r="T946" i="12"/>
  <c r="T947" i="12"/>
  <c r="T948" i="12"/>
  <c r="T949" i="12"/>
  <c r="T950" i="12"/>
  <c r="T951" i="12"/>
  <c r="T952" i="12"/>
  <c r="T953" i="12"/>
  <c r="T954" i="12"/>
  <c r="T955" i="12"/>
  <c r="T956" i="12"/>
  <c r="T957" i="12"/>
  <c r="T958" i="12"/>
  <c r="T959" i="12"/>
  <c r="T960" i="12"/>
  <c r="T961" i="12"/>
  <c r="T962" i="12"/>
  <c r="T963" i="12"/>
  <c r="T964" i="12"/>
  <c r="T965" i="12"/>
  <c r="T966" i="12"/>
  <c r="T967" i="12"/>
  <c r="T968" i="12"/>
  <c r="T969" i="12"/>
  <c r="T970" i="12"/>
  <c r="T971" i="12"/>
  <c r="T972" i="12"/>
  <c r="T973" i="12"/>
  <c r="T974" i="12"/>
  <c r="T975" i="12"/>
  <c r="T976" i="12"/>
  <c r="T977" i="12"/>
  <c r="T978" i="12"/>
  <c r="T979" i="12"/>
  <c r="T980" i="12"/>
  <c r="T981" i="12"/>
  <c r="T982" i="12"/>
  <c r="T983" i="12"/>
  <c r="T984" i="12"/>
  <c r="T985" i="12"/>
  <c r="T986" i="12"/>
  <c r="T987" i="12"/>
  <c r="T988" i="12"/>
  <c r="T989" i="12"/>
  <c r="T990" i="12"/>
  <c r="T991" i="12"/>
  <c r="T992" i="12"/>
  <c r="T993" i="12"/>
  <c r="T994" i="12"/>
  <c r="T995" i="12"/>
  <c r="T996" i="12"/>
  <c r="T997" i="12"/>
  <c r="T998" i="12"/>
  <c r="T999" i="12"/>
  <c r="T1000" i="12"/>
  <c r="T1001" i="12"/>
  <c r="T1002" i="12"/>
  <c r="T1003" i="12"/>
  <c r="T1004" i="12"/>
  <c r="T1005" i="12"/>
  <c r="T1006" i="12"/>
  <c r="T1007" i="12"/>
  <c r="T1008" i="12"/>
  <c r="T1009" i="12"/>
  <c r="T1010" i="12"/>
  <c r="T1011" i="12"/>
  <c r="T1012" i="12"/>
  <c r="T1013" i="12"/>
  <c r="T1014" i="12"/>
  <c r="T1015" i="12"/>
  <c r="T1016" i="12"/>
  <c r="T1017" i="12"/>
  <c r="T1018" i="12"/>
  <c r="T1019" i="12"/>
  <c r="T1020" i="12"/>
  <c r="T1021" i="12"/>
  <c r="T1022" i="12"/>
  <c r="T1023" i="12"/>
  <c r="T1024" i="12"/>
  <c r="T1025" i="12"/>
  <c r="T1026" i="12"/>
  <c r="T1027" i="12"/>
  <c r="T1028" i="12"/>
  <c r="T1029" i="12"/>
  <c r="T1030" i="12"/>
  <c r="T1031" i="12"/>
  <c r="T1032" i="12"/>
  <c r="T1033" i="12"/>
  <c r="T1034" i="12"/>
  <c r="T1035" i="12"/>
  <c r="T1036" i="12"/>
  <c r="T1037" i="12"/>
  <c r="T1038" i="12"/>
  <c r="T1039" i="12"/>
  <c r="T1040" i="12"/>
  <c r="T1041" i="12"/>
  <c r="T1042" i="12"/>
  <c r="T1043" i="12"/>
  <c r="T1044" i="12"/>
  <c r="T1045" i="12"/>
  <c r="T1046" i="12"/>
  <c r="T1047" i="12"/>
  <c r="T1048" i="12"/>
  <c r="T1049" i="12"/>
  <c r="T1050" i="12"/>
  <c r="T1051" i="12"/>
  <c r="T1052" i="12"/>
  <c r="T1053" i="12"/>
  <c r="T1054" i="12"/>
  <c r="T1055" i="12"/>
  <c r="T1056" i="12"/>
  <c r="T1057" i="12"/>
  <c r="T1058" i="12"/>
  <c r="T1059" i="12"/>
  <c r="T1060" i="12"/>
  <c r="T1061" i="12"/>
  <c r="T1062" i="12"/>
  <c r="T1063" i="12"/>
  <c r="T1064" i="12"/>
  <c r="T1065" i="12"/>
  <c r="T1066" i="12"/>
  <c r="T1067" i="12"/>
  <c r="T1068" i="12"/>
  <c r="T1069" i="12"/>
  <c r="T1070" i="12"/>
  <c r="T1071" i="12"/>
  <c r="T1072" i="12"/>
  <c r="T1073" i="12"/>
  <c r="T1074" i="12"/>
  <c r="T1075" i="12"/>
  <c r="T1076" i="12"/>
  <c r="T1077" i="12"/>
  <c r="T1078" i="12"/>
  <c r="T1079" i="12"/>
  <c r="T1080" i="12"/>
  <c r="T1081" i="12"/>
  <c r="T1082" i="12"/>
  <c r="T1083" i="12"/>
  <c r="T1084" i="12"/>
  <c r="T1085" i="12"/>
  <c r="T1086" i="12"/>
  <c r="T1087" i="12"/>
  <c r="T1088" i="12"/>
  <c r="T1089" i="12"/>
  <c r="T1090" i="12"/>
  <c r="T1091" i="12"/>
  <c r="T1092" i="12"/>
  <c r="T1093" i="12"/>
  <c r="T1094" i="12"/>
  <c r="T1095" i="12"/>
  <c r="T1096" i="12"/>
  <c r="T1097" i="12"/>
  <c r="T1098" i="12"/>
  <c r="T1099" i="12"/>
  <c r="T1100" i="12"/>
  <c r="T1101" i="12"/>
  <c r="T1102" i="12"/>
  <c r="T1103" i="12"/>
  <c r="T1104" i="12"/>
  <c r="T1105" i="12"/>
  <c r="T1106" i="12"/>
  <c r="T1107" i="12"/>
  <c r="T1108" i="12"/>
  <c r="T1109" i="12"/>
  <c r="T1110" i="12"/>
  <c r="T1111" i="12"/>
  <c r="T1112" i="12"/>
  <c r="T1113" i="12"/>
  <c r="T1114" i="12"/>
  <c r="T1115" i="12"/>
  <c r="T1116" i="12"/>
  <c r="T1117" i="12"/>
  <c r="T1118" i="12"/>
  <c r="T1119" i="12"/>
  <c r="T1120" i="12"/>
  <c r="T1121" i="12"/>
  <c r="T1122" i="12"/>
  <c r="T1123" i="12"/>
  <c r="T1124" i="12"/>
  <c r="T1125" i="12"/>
  <c r="T1126" i="12"/>
  <c r="T1127" i="12"/>
  <c r="T1128" i="12"/>
  <c r="T1129" i="12"/>
  <c r="T1130" i="12"/>
  <c r="T1131" i="12"/>
  <c r="T1132" i="12"/>
  <c r="T1133" i="12"/>
  <c r="T1134" i="12"/>
  <c r="T1135" i="12"/>
  <c r="T1136" i="12"/>
  <c r="T1137" i="12"/>
  <c r="T1138" i="12"/>
  <c r="T1139" i="12"/>
  <c r="T1140" i="12"/>
  <c r="T1141" i="12"/>
  <c r="T1142" i="12"/>
  <c r="T1143" i="12"/>
  <c r="T1144" i="12"/>
  <c r="T1145" i="12"/>
  <c r="T1146" i="12"/>
  <c r="T1147" i="12"/>
  <c r="T1148" i="12"/>
  <c r="T1149" i="12"/>
  <c r="T1150" i="12"/>
  <c r="T1151" i="12"/>
  <c r="T1152" i="12"/>
  <c r="T1153" i="12"/>
  <c r="T1154" i="12"/>
  <c r="T1155" i="12"/>
  <c r="T1156" i="12"/>
  <c r="T1157" i="12"/>
  <c r="T1158" i="12"/>
  <c r="T1159" i="12"/>
  <c r="T1160" i="12"/>
  <c r="T1161" i="12"/>
  <c r="T1162" i="12"/>
  <c r="T1163" i="12"/>
  <c r="T1164" i="12"/>
  <c r="T1165" i="12"/>
  <c r="T1166" i="12"/>
  <c r="T1167" i="12"/>
  <c r="T1168" i="12"/>
  <c r="T1169" i="12"/>
  <c r="T1170" i="12"/>
  <c r="T1171" i="12"/>
  <c r="T1172" i="12"/>
  <c r="T1173" i="12"/>
  <c r="T1174" i="12"/>
  <c r="T1175" i="12"/>
  <c r="T1176" i="12"/>
  <c r="T1177" i="12"/>
  <c r="T1178" i="12"/>
  <c r="T1179" i="12"/>
  <c r="T1180" i="12"/>
  <c r="T1181" i="12"/>
  <c r="T1182" i="12"/>
  <c r="T1183" i="12"/>
  <c r="T1184" i="12"/>
  <c r="T1185" i="12"/>
  <c r="T1186" i="12"/>
  <c r="T1187" i="12"/>
  <c r="T1188" i="12"/>
  <c r="T1189" i="12"/>
  <c r="T1190" i="12"/>
  <c r="T1191" i="12"/>
  <c r="T1192" i="12"/>
  <c r="T1193" i="12"/>
  <c r="T1194" i="12"/>
  <c r="T1195" i="12"/>
  <c r="T1196" i="12"/>
  <c r="T1197" i="12"/>
  <c r="T1198" i="12"/>
  <c r="T1199" i="12"/>
  <c r="T1200" i="12"/>
  <c r="T1201" i="12"/>
  <c r="T1202" i="12"/>
  <c r="T1203" i="12"/>
  <c r="T1204" i="12"/>
  <c r="T1205" i="12"/>
  <c r="T1206" i="12"/>
  <c r="T1207" i="12"/>
  <c r="T1208" i="12"/>
  <c r="T1209" i="12"/>
  <c r="T1210" i="12"/>
  <c r="T1211" i="12"/>
  <c r="T1212" i="12"/>
  <c r="T1213" i="12"/>
  <c r="T1214" i="12"/>
  <c r="T1215" i="12"/>
  <c r="T1216" i="12"/>
  <c r="T1217" i="12"/>
  <c r="T1218" i="12"/>
  <c r="T1219" i="12"/>
  <c r="T1220" i="12"/>
  <c r="T1221" i="12"/>
  <c r="T1222" i="12"/>
  <c r="T1223" i="12"/>
  <c r="T1224" i="12"/>
  <c r="T1225" i="12"/>
  <c r="T1226" i="12"/>
  <c r="T1227" i="12"/>
  <c r="T1228" i="12"/>
  <c r="T1229" i="12"/>
  <c r="T1230" i="12"/>
  <c r="T1231" i="12"/>
  <c r="T1232" i="12"/>
  <c r="T1233" i="12"/>
  <c r="T1234" i="12"/>
  <c r="T1235" i="12"/>
  <c r="T1236" i="12"/>
  <c r="T1237" i="12"/>
  <c r="T1238" i="12"/>
  <c r="T1239" i="12"/>
  <c r="T1240" i="12"/>
  <c r="T1241" i="12"/>
  <c r="T1242" i="12"/>
  <c r="T1243" i="12"/>
  <c r="T1244" i="12"/>
  <c r="T1245" i="12"/>
  <c r="T1246" i="12"/>
  <c r="T1247" i="12"/>
  <c r="T1248" i="12"/>
  <c r="T1249" i="12"/>
  <c r="T1250" i="12"/>
  <c r="T1251" i="12"/>
  <c r="T1252" i="12"/>
  <c r="T1253" i="12"/>
  <c r="T1254" i="12"/>
  <c r="T1255" i="12"/>
  <c r="T1256" i="12"/>
  <c r="T1257" i="12"/>
  <c r="T1258" i="12"/>
  <c r="T1259" i="12"/>
  <c r="T1260" i="12"/>
  <c r="T1261" i="12"/>
  <c r="T1262" i="12"/>
  <c r="T1263" i="12"/>
  <c r="T1264" i="12"/>
  <c r="T1265" i="12"/>
  <c r="T1266" i="12"/>
  <c r="T1267" i="12"/>
  <c r="T1268" i="12"/>
  <c r="T1269" i="12"/>
  <c r="T1270" i="12"/>
  <c r="T1271" i="12"/>
  <c r="T1272" i="12"/>
  <c r="T1273" i="12"/>
  <c r="T1274" i="12"/>
  <c r="T1275" i="12"/>
  <c r="T1276" i="12"/>
  <c r="T1277" i="12"/>
  <c r="T1278" i="12"/>
  <c r="T1279" i="12"/>
  <c r="T1280" i="12"/>
  <c r="T1281" i="12"/>
  <c r="T1282" i="12"/>
  <c r="T1283" i="12"/>
  <c r="T1284" i="12"/>
  <c r="T1285" i="12"/>
  <c r="T1286" i="12"/>
  <c r="T1287" i="12"/>
  <c r="T1288" i="12"/>
  <c r="T1289" i="12"/>
  <c r="T1290" i="12"/>
  <c r="T1291" i="12"/>
  <c r="T1292" i="12"/>
  <c r="T1293" i="12"/>
  <c r="T1294" i="12"/>
  <c r="T1295" i="12"/>
  <c r="T1296" i="12"/>
  <c r="T1297" i="12"/>
  <c r="T1298" i="12"/>
  <c r="T1299" i="12"/>
  <c r="T1300" i="12"/>
  <c r="T1301" i="12"/>
  <c r="T1302" i="12"/>
  <c r="T1303" i="12"/>
  <c r="T1304" i="12"/>
  <c r="T1305" i="12"/>
  <c r="T1306" i="12"/>
  <c r="T1307" i="12"/>
  <c r="T1308" i="12"/>
  <c r="T1309" i="12"/>
  <c r="T1310" i="12"/>
  <c r="T1311" i="12"/>
  <c r="T1312" i="12"/>
  <c r="T1313" i="12"/>
  <c r="T1314" i="12"/>
  <c r="T1315" i="12"/>
  <c r="T1316" i="12"/>
  <c r="T1317" i="12"/>
  <c r="T1318" i="12"/>
  <c r="T1319" i="12"/>
  <c r="T1320" i="12"/>
  <c r="T1321" i="12"/>
  <c r="T1322" i="12"/>
  <c r="T1323" i="12"/>
  <c r="T1324" i="12"/>
  <c r="T1325" i="12"/>
  <c r="T1326" i="12"/>
  <c r="T1327" i="12"/>
  <c r="T1328" i="12"/>
  <c r="T1329" i="12"/>
  <c r="T1330" i="12"/>
  <c r="T1331" i="12"/>
  <c r="T1332" i="12"/>
  <c r="T1333" i="12"/>
  <c r="T1334" i="12"/>
  <c r="T1335" i="12"/>
  <c r="T1336" i="12"/>
  <c r="T1337" i="12"/>
  <c r="T1338" i="12"/>
  <c r="T1339" i="12"/>
  <c r="T1340" i="12"/>
  <c r="T1341" i="12"/>
  <c r="T1342" i="12"/>
  <c r="T1343" i="12"/>
  <c r="T1344" i="12"/>
  <c r="T1345" i="12"/>
  <c r="T1346" i="12"/>
  <c r="T1347" i="12"/>
  <c r="T1348" i="12"/>
  <c r="T1349" i="12"/>
  <c r="T1350" i="12"/>
  <c r="T1351" i="12"/>
  <c r="T1352" i="12"/>
  <c r="T1353" i="12"/>
  <c r="T1354" i="12"/>
  <c r="T1355" i="12"/>
  <c r="T1356" i="12"/>
  <c r="T1357" i="12"/>
  <c r="T1358" i="12"/>
  <c r="T1359" i="12"/>
  <c r="T1360" i="12"/>
  <c r="T1361" i="12"/>
  <c r="T1362" i="12"/>
  <c r="T1363" i="12"/>
  <c r="T1364" i="12"/>
  <c r="T1365" i="12"/>
  <c r="T1366" i="12"/>
  <c r="T1367" i="12"/>
  <c r="T1368" i="12"/>
  <c r="T1369" i="12"/>
  <c r="T1370" i="12"/>
  <c r="T1371" i="12"/>
  <c r="T1372" i="12"/>
  <c r="T1373" i="12"/>
  <c r="T1374" i="12"/>
  <c r="T1375" i="12"/>
  <c r="T1376" i="12"/>
  <c r="T1377" i="12"/>
  <c r="T1378" i="12"/>
  <c r="T1379" i="12"/>
  <c r="T1380" i="12"/>
  <c r="T1381" i="12"/>
  <c r="T1382" i="12"/>
  <c r="T1383" i="12"/>
  <c r="T1384" i="12"/>
  <c r="T1385" i="12"/>
  <c r="T1386" i="12"/>
  <c r="T1387" i="12"/>
  <c r="T1388" i="12"/>
  <c r="T1389" i="12"/>
  <c r="T1390" i="12"/>
  <c r="T1391" i="12"/>
  <c r="T1392" i="12"/>
  <c r="T1393" i="12"/>
  <c r="T1394" i="12"/>
  <c r="T1395" i="12"/>
  <c r="T1396" i="12"/>
  <c r="T1397" i="12"/>
  <c r="T1398" i="12"/>
  <c r="T1399" i="12"/>
  <c r="T1400" i="12"/>
  <c r="T1401" i="12"/>
  <c r="T1402" i="12"/>
  <c r="T1403" i="12"/>
  <c r="T1404" i="12"/>
  <c r="T1405" i="12"/>
  <c r="T1406" i="12"/>
  <c r="T1407" i="12"/>
  <c r="T1408" i="12"/>
  <c r="T1409" i="12"/>
  <c r="T1410" i="12"/>
  <c r="T1411" i="12"/>
  <c r="T1412" i="12"/>
  <c r="T1413" i="12"/>
  <c r="T1414" i="12"/>
  <c r="T1415" i="12"/>
  <c r="T1416" i="12"/>
  <c r="T1417" i="12"/>
  <c r="T1418" i="12"/>
  <c r="T1419" i="12"/>
  <c r="T1420" i="12"/>
  <c r="T1421" i="12"/>
  <c r="T1422" i="12"/>
  <c r="T1423" i="12"/>
  <c r="T1424" i="12"/>
  <c r="T1425" i="12"/>
  <c r="T1426" i="12"/>
  <c r="T1427" i="12"/>
  <c r="T1428" i="12"/>
  <c r="T1429" i="12"/>
  <c r="T1430" i="12"/>
  <c r="T1431" i="12"/>
  <c r="T1432" i="12"/>
  <c r="T1433" i="12"/>
  <c r="T1434" i="12"/>
  <c r="T1435" i="12"/>
  <c r="T1436" i="12"/>
  <c r="T1437" i="12"/>
  <c r="T1438" i="12"/>
  <c r="T1439" i="12"/>
  <c r="T1440" i="12"/>
  <c r="T1441" i="12"/>
  <c r="T1442" i="12"/>
  <c r="T1443" i="12"/>
  <c r="T1444" i="12"/>
  <c r="T1445" i="12"/>
  <c r="T1446" i="12"/>
  <c r="T1447" i="12"/>
  <c r="T1448" i="12"/>
  <c r="T1449" i="12"/>
  <c r="T1450" i="12"/>
  <c r="T1451" i="12"/>
  <c r="T1452" i="12"/>
  <c r="T1453" i="12"/>
  <c r="T1454" i="12"/>
  <c r="T1455" i="12"/>
  <c r="T1456" i="12"/>
  <c r="T1457" i="12"/>
  <c r="T1458" i="12"/>
  <c r="T1459" i="12"/>
  <c r="T1460" i="12"/>
  <c r="T1461" i="12"/>
  <c r="T1462" i="12"/>
  <c r="T1463" i="12"/>
  <c r="T1464" i="12"/>
  <c r="T1465" i="12"/>
  <c r="T1466" i="12"/>
  <c r="T1467" i="12"/>
  <c r="T1468" i="12"/>
  <c r="T1469" i="12"/>
  <c r="T1470" i="12"/>
  <c r="T1471" i="12"/>
  <c r="T1472" i="12"/>
  <c r="T1473" i="12"/>
  <c r="T1474" i="12"/>
  <c r="T1475" i="12"/>
  <c r="T1476" i="12"/>
  <c r="T1477" i="12"/>
  <c r="T1478" i="12"/>
  <c r="T1479" i="12"/>
  <c r="T1480" i="12"/>
  <c r="T1481" i="12"/>
  <c r="T1482" i="12"/>
  <c r="T1483" i="12"/>
  <c r="T1484" i="12"/>
  <c r="T1485" i="12"/>
  <c r="T1486" i="12"/>
  <c r="T1487" i="12"/>
  <c r="T1488" i="12"/>
  <c r="T1489" i="12"/>
  <c r="T1490" i="12"/>
  <c r="T1491" i="12"/>
  <c r="T1492" i="12"/>
  <c r="T1493" i="12"/>
  <c r="T1494" i="12"/>
  <c r="T1495" i="12"/>
  <c r="T1496" i="12"/>
  <c r="T1497" i="12"/>
  <c r="T1498" i="12"/>
  <c r="T1499" i="12"/>
  <c r="T1500" i="12"/>
  <c r="T1501" i="12"/>
  <c r="T1502" i="12"/>
  <c r="T1503" i="12"/>
  <c r="T1504" i="12"/>
  <c r="T1505" i="12"/>
  <c r="T1506" i="12"/>
  <c r="T1507" i="12"/>
  <c r="T1508" i="12"/>
  <c r="T1509" i="12"/>
  <c r="T1510" i="12"/>
  <c r="T1511" i="12"/>
  <c r="T1512" i="12"/>
  <c r="T1513" i="12"/>
  <c r="T1514" i="12"/>
  <c r="T1515" i="12"/>
  <c r="T1516" i="12"/>
  <c r="T1517" i="12"/>
  <c r="T1518" i="12"/>
  <c r="T1519" i="12"/>
  <c r="T1520" i="12"/>
  <c r="T1521" i="12"/>
  <c r="T1522" i="12"/>
  <c r="T1523" i="12"/>
  <c r="T1524" i="12"/>
  <c r="T1525" i="12"/>
  <c r="T1526" i="12"/>
  <c r="T1527" i="12"/>
  <c r="D33" i="5"/>
  <c r="D34" i="5"/>
  <c r="D35" i="5"/>
  <c r="D36" i="5"/>
  <c r="D37" i="5"/>
  <c r="D38" i="5"/>
  <c r="D39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B3" i="7" l="1"/>
  <c r="H3" i="7" s="1"/>
  <c r="B4" i="7"/>
  <c r="H4" i="7" s="1"/>
  <c r="B5" i="7"/>
  <c r="H5" i="7" s="1"/>
  <c r="B6" i="7"/>
  <c r="H6" i="7" s="1"/>
  <c r="B7" i="7"/>
  <c r="H7" i="7" s="1"/>
  <c r="B8" i="7"/>
  <c r="H8" i="7" s="1"/>
  <c r="B9" i="7"/>
  <c r="B10" i="7"/>
  <c r="H10" i="7" s="1"/>
  <c r="B11" i="7"/>
  <c r="H11" i="7" s="1"/>
  <c r="B12" i="7"/>
  <c r="H12" i="7" s="1"/>
  <c r="B13" i="7"/>
  <c r="H13" i="7" s="1"/>
  <c r="B14" i="7"/>
  <c r="H14" i="7" s="1"/>
  <c r="B15" i="7"/>
  <c r="H15" i="7" s="1"/>
  <c r="B16" i="7"/>
  <c r="H16" i="7" s="1"/>
  <c r="B17" i="7"/>
  <c r="H17" i="7" s="1"/>
  <c r="B18" i="7"/>
  <c r="H18" i="7" s="1"/>
  <c r="B19" i="7"/>
  <c r="H19" i="7" s="1"/>
  <c r="B20" i="7"/>
  <c r="H20" i="7" s="1"/>
  <c r="B21" i="7"/>
  <c r="H21" i="7" s="1"/>
  <c r="B22" i="7"/>
  <c r="H22" i="7" s="1"/>
  <c r="B23" i="7"/>
  <c r="H23" i="7" s="1"/>
  <c r="B24" i="7"/>
  <c r="H24" i="7" s="1"/>
  <c r="B25" i="7"/>
  <c r="H25" i="7" s="1"/>
  <c r="B26" i="7"/>
  <c r="H26" i="7" s="1"/>
  <c r="B27" i="7"/>
  <c r="H27" i="7" s="1"/>
  <c r="B28" i="7"/>
  <c r="H28" i="7" s="1"/>
  <c r="B29" i="7"/>
  <c r="H29" i="7" s="1"/>
  <c r="B30" i="7"/>
  <c r="H30" i="7" s="1"/>
  <c r="B31" i="7"/>
  <c r="H31" i="7" s="1"/>
  <c r="B32" i="7"/>
  <c r="H32" i="7" s="1"/>
  <c r="B33" i="7"/>
  <c r="H33" i="7" s="1"/>
  <c r="B34" i="7"/>
  <c r="H34" i="7" s="1"/>
  <c r="B35" i="7"/>
  <c r="H35" i="7" s="1"/>
  <c r="B36" i="7"/>
  <c r="H36" i="7" s="1"/>
  <c r="B37" i="7"/>
  <c r="H37" i="7" s="1"/>
  <c r="B38" i="7"/>
  <c r="H38" i="7" s="1"/>
  <c r="B39" i="7"/>
  <c r="H39" i="7" s="1"/>
  <c r="B40" i="7"/>
  <c r="H40" i="7" s="1"/>
  <c r="B41" i="7"/>
  <c r="H41" i="7" s="1"/>
  <c r="B42" i="7"/>
  <c r="H42" i="7" s="1"/>
  <c r="B43" i="7"/>
  <c r="H43" i="7" s="1"/>
  <c r="B44" i="7"/>
  <c r="H44" i="7" s="1"/>
  <c r="B45" i="7"/>
  <c r="H45" i="7" s="1"/>
  <c r="B46" i="7"/>
  <c r="H46" i="7" s="1"/>
  <c r="B47" i="7"/>
  <c r="H47" i="7" s="1"/>
  <c r="B48" i="7"/>
  <c r="H48" i="7" s="1"/>
  <c r="B49" i="7"/>
  <c r="H49" i="7" s="1"/>
  <c r="B50" i="7"/>
  <c r="H50" i="7" s="1"/>
  <c r="B51" i="7"/>
  <c r="H51" i="7" s="1"/>
  <c r="B52" i="7"/>
  <c r="H52" i="7" s="1"/>
  <c r="B53" i="7"/>
  <c r="H53" i="7" s="1"/>
  <c r="B54" i="7"/>
  <c r="H54" i="7" s="1"/>
  <c r="B55" i="7"/>
  <c r="H55" i="7" s="1"/>
  <c r="B56" i="7"/>
  <c r="H56" i="7" s="1"/>
  <c r="B57" i="7"/>
  <c r="H57" i="7" s="1"/>
  <c r="B58" i="7"/>
  <c r="H58" i="7" s="1"/>
  <c r="B59" i="7"/>
  <c r="H59" i="7" s="1"/>
  <c r="B60" i="7"/>
  <c r="H60" i="7" s="1"/>
  <c r="B61" i="7"/>
  <c r="H61" i="7" s="1"/>
  <c r="B62" i="7"/>
  <c r="H62" i="7" s="1"/>
  <c r="B63" i="7"/>
  <c r="H63" i="7" s="1"/>
  <c r="B64" i="7"/>
  <c r="H64" i="7" s="1"/>
  <c r="B65" i="7"/>
  <c r="H65" i="7" s="1"/>
  <c r="B66" i="7"/>
  <c r="H66" i="7" s="1"/>
  <c r="B67" i="7"/>
  <c r="H67" i="7" s="1"/>
  <c r="B68" i="7"/>
  <c r="H68" i="7" s="1"/>
  <c r="B69" i="7"/>
  <c r="H69" i="7" s="1"/>
  <c r="B70" i="7"/>
  <c r="H70" i="7" s="1"/>
  <c r="B71" i="7"/>
  <c r="H71" i="7" s="1"/>
  <c r="B72" i="7"/>
  <c r="H72" i="7" s="1"/>
  <c r="B73" i="7"/>
  <c r="H73" i="7" s="1"/>
  <c r="B74" i="7"/>
  <c r="H74" i="7" s="1"/>
  <c r="B75" i="7"/>
  <c r="H75" i="7" s="1"/>
  <c r="B76" i="7"/>
  <c r="H76" i="7" s="1"/>
  <c r="B77" i="7"/>
  <c r="H77" i="7" s="1"/>
  <c r="B78" i="7"/>
  <c r="H78" i="7" s="1"/>
  <c r="B79" i="7"/>
  <c r="H79" i="7" s="1"/>
  <c r="B80" i="7"/>
  <c r="H80" i="7" s="1"/>
  <c r="B81" i="7"/>
  <c r="H81" i="7" s="1"/>
  <c r="B82" i="7"/>
  <c r="H82" i="7" s="1"/>
  <c r="B83" i="7"/>
  <c r="H83" i="7" s="1"/>
  <c r="B84" i="7"/>
  <c r="H84" i="7" s="1"/>
  <c r="B85" i="7"/>
  <c r="H85" i="7" s="1"/>
  <c r="B86" i="7"/>
  <c r="H86" i="7" s="1"/>
  <c r="B87" i="7"/>
  <c r="H87" i="7" s="1"/>
  <c r="B88" i="7"/>
  <c r="H88" i="7" s="1"/>
  <c r="B89" i="7"/>
  <c r="H89" i="7" s="1"/>
  <c r="B90" i="7"/>
  <c r="H90" i="7" s="1"/>
  <c r="B91" i="7"/>
  <c r="H91" i="7" s="1"/>
  <c r="B92" i="7"/>
  <c r="H92" i="7" s="1"/>
  <c r="B93" i="7"/>
  <c r="H93" i="7" s="1"/>
  <c r="B94" i="7"/>
  <c r="H94" i="7" s="1"/>
  <c r="B95" i="7"/>
  <c r="H95" i="7" s="1"/>
  <c r="B96" i="7"/>
  <c r="H96" i="7" s="1"/>
  <c r="B97" i="7"/>
  <c r="H97" i="7" s="1"/>
  <c r="B98" i="7"/>
  <c r="H98" i="7" s="1"/>
  <c r="B99" i="7"/>
  <c r="H99" i="7" s="1"/>
  <c r="B100" i="7"/>
  <c r="H100" i="7" s="1"/>
  <c r="B101" i="7"/>
  <c r="H101" i="7" s="1"/>
  <c r="B102" i="7"/>
  <c r="H102" i="7" s="1"/>
  <c r="B103" i="7"/>
  <c r="H103" i="7" s="1"/>
  <c r="B104" i="7"/>
  <c r="H104" i="7" s="1"/>
  <c r="B105" i="7"/>
  <c r="H105" i="7" s="1"/>
  <c r="B106" i="7"/>
  <c r="H106" i="7" s="1"/>
  <c r="B107" i="7"/>
  <c r="H107" i="7" s="1"/>
  <c r="B108" i="7"/>
  <c r="H108" i="7" s="1"/>
  <c r="B109" i="7"/>
  <c r="H109" i="7" s="1"/>
  <c r="B110" i="7"/>
  <c r="H110" i="7" s="1"/>
  <c r="B111" i="7"/>
  <c r="H111" i="7" s="1"/>
  <c r="B112" i="7"/>
  <c r="H112" i="7" s="1"/>
  <c r="B113" i="7"/>
  <c r="H113" i="7" s="1"/>
  <c r="B114" i="7"/>
  <c r="H114" i="7" s="1"/>
  <c r="B115" i="7"/>
  <c r="H115" i="7" s="1"/>
  <c r="B116" i="7"/>
  <c r="H116" i="7" s="1"/>
  <c r="B117" i="7"/>
  <c r="H117" i="7" s="1"/>
  <c r="B118" i="7"/>
  <c r="H118" i="7" s="1"/>
  <c r="B119" i="7"/>
  <c r="H119" i="7" s="1"/>
  <c r="B120" i="7"/>
  <c r="H120" i="7" s="1"/>
  <c r="B121" i="7"/>
  <c r="H121" i="7" s="1"/>
  <c r="B122" i="7"/>
  <c r="H122" i="7" s="1"/>
  <c r="B123" i="7"/>
  <c r="H123" i="7" s="1"/>
  <c r="B124" i="7"/>
  <c r="H124" i="7" s="1"/>
  <c r="B125" i="7"/>
  <c r="H125" i="7" s="1"/>
  <c r="B126" i="7"/>
  <c r="H126" i="7" s="1"/>
  <c r="B127" i="7"/>
  <c r="H127" i="7" s="1"/>
  <c r="B128" i="7"/>
  <c r="H128" i="7" s="1"/>
  <c r="B129" i="7"/>
  <c r="H129" i="7" s="1"/>
  <c r="B130" i="7"/>
  <c r="H130" i="7" s="1"/>
  <c r="B131" i="7"/>
  <c r="H131" i="7" s="1"/>
  <c r="B132" i="7"/>
  <c r="H132" i="7" s="1"/>
  <c r="B133" i="7"/>
  <c r="H133" i="7" s="1"/>
  <c r="B134" i="7"/>
  <c r="H134" i="7" s="1"/>
  <c r="B135" i="7"/>
  <c r="H135" i="7" s="1"/>
  <c r="B136" i="7"/>
  <c r="H136" i="7" s="1"/>
  <c r="B137" i="7"/>
  <c r="H137" i="7" s="1"/>
  <c r="B138" i="7"/>
  <c r="H138" i="7" s="1"/>
  <c r="B139" i="7"/>
  <c r="H139" i="7" s="1"/>
  <c r="B140" i="7"/>
  <c r="H140" i="7" s="1"/>
  <c r="B141" i="7"/>
  <c r="H141" i="7" s="1"/>
  <c r="B142" i="7"/>
  <c r="H142" i="7" s="1"/>
  <c r="B143" i="7"/>
  <c r="H143" i="7" s="1"/>
  <c r="B144" i="7"/>
  <c r="H144" i="7" s="1"/>
  <c r="B145" i="7"/>
  <c r="H145" i="7" s="1"/>
  <c r="B146" i="7"/>
  <c r="H146" i="7" s="1"/>
  <c r="B147" i="7"/>
  <c r="H147" i="7" s="1"/>
  <c r="B148" i="7"/>
  <c r="H148" i="7" s="1"/>
  <c r="B149" i="7"/>
  <c r="H149" i="7" s="1"/>
  <c r="B150" i="7"/>
  <c r="H150" i="7" s="1"/>
  <c r="B151" i="7"/>
  <c r="H151" i="7" s="1"/>
  <c r="B152" i="7"/>
  <c r="H152" i="7" s="1"/>
  <c r="B153" i="7"/>
  <c r="H153" i="7" s="1"/>
  <c r="B154" i="7"/>
  <c r="H154" i="7" s="1"/>
  <c r="B155" i="7"/>
  <c r="H155" i="7" s="1"/>
  <c r="B156" i="7"/>
  <c r="H156" i="7" s="1"/>
  <c r="B157" i="7"/>
  <c r="H157" i="7" s="1"/>
  <c r="B158" i="7"/>
  <c r="H158" i="7" s="1"/>
  <c r="B159" i="7"/>
  <c r="H159" i="7" s="1"/>
  <c r="B160" i="7"/>
  <c r="H160" i="7" s="1"/>
  <c r="B161" i="7"/>
  <c r="H161" i="7" s="1"/>
  <c r="B162" i="7"/>
  <c r="H162" i="7" s="1"/>
  <c r="B163" i="7"/>
  <c r="H163" i="7" s="1"/>
  <c r="B164" i="7"/>
  <c r="H164" i="7" s="1"/>
  <c r="B165" i="7"/>
  <c r="H165" i="7" s="1"/>
  <c r="B166" i="7"/>
  <c r="H166" i="7" s="1"/>
  <c r="B167" i="7"/>
  <c r="H167" i="7" s="1"/>
  <c r="B168" i="7"/>
  <c r="H168" i="7" s="1"/>
  <c r="B169" i="7"/>
  <c r="H169" i="7" s="1"/>
  <c r="B170" i="7"/>
  <c r="H170" i="7" s="1"/>
  <c r="B171" i="7"/>
  <c r="H171" i="7" s="1"/>
  <c r="B172" i="7"/>
  <c r="H172" i="7" s="1"/>
  <c r="B173" i="7"/>
  <c r="H173" i="7" s="1"/>
  <c r="B174" i="7"/>
  <c r="H174" i="7" s="1"/>
  <c r="B175" i="7"/>
  <c r="H175" i="7" s="1"/>
  <c r="B176" i="7"/>
  <c r="H176" i="7" s="1"/>
  <c r="B177" i="7"/>
  <c r="H177" i="7" s="1"/>
  <c r="B178" i="7"/>
  <c r="H178" i="7" s="1"/>
  <c r="B179" i="7"/>
  <c r="H179" i="7" s="1"/>
  <c r="B180" i="7"/>
  <c r="H180" i="7" s="1"/>
  <c r="B181" i="7"/>
  <c r="H181" i="7" s="1"/>
  <c r="B182" i="7"/>
  <c r="H182" i="7" s="1"/>
  <c r="B183" i="7"/>
  <c r="H183" i="7" s="1"/>
  <c r="B184" i="7"/>
  <c r="H184" i="7" s="1"/>
  <c r="B185" i="7"/>
  <c r="H185" i="7" s="1"/>
  <c r="B186" i="7"/>
  <c r="H186" i="7" s="1"/>
  <c r="B187" i="7"/>
  <c r="H187" i="7" s="1"/>
  <c r="B188" i="7"/>
  <c r="H188" i="7" s="1"/>
  <c r="B189" i="7"/>
  <c r="H189" i="7" s="1"/>
  <c r="B190" i="7"/>
  <c r="H190" i="7" s="1"/>
  <c r="B191" i="7"/>
  <c r="H191" i="7" s="1"/>
  <c r="B192" i="7"/>
  <c r="H192" i="7" s="1"/>
  <c r="B193" i="7"/>
  <c r="H193" i="7" s="1"/>
  <c r="B194" i="7"/>
  <c r="H194" i="7" s="1"/>
  <c r="B195" i="7"/>
  <c r="H195" i="7" s="1"/>
  <c r="B196" i="7"/>
  <c r="H196" i="7" s="1"/>
  <c r="B197" i="7"/>
  <c r="H197" i="7" s="1"/>
  <c r="B198" i="7"/>
  <c r="H198" i="7" s="1"/>
  <c r="B199" i="7"/>
  <c r="H199" i="7" s="1"/>
  <c r="B200" i="7"/>
  <c r="H200" i="7" s="1"/>
  <c r="B201" i="7"/>
  <c r="H201" i="7" s="1"/>
  <c r="B202" i="7"/>
  <c r="H202" i="7" s="1"/>
  <c r="B203" i="7"/>
  <c r="H203" i="7" s="1"/>
  <c r="B204" i="7"/>
  <c r="H204" i="7" s="1"/>
  <c r="B205" i="7"/>
  <c r="H205" i="7" s="1"/>
  <c r="B206" i="7"/>
  <c r="H206" i="7" s="1"/>
  <c r="B207" i="7"/>
  <c r="H207" i="7" s="1"/>
  <c r="B208" i="7"/>
  <c r="H208" i="7" s="1"/>
  <c r="B209" i="7"/>
  <c r="H209" i="7" s="1"/>
  <c r="B210" i="7"/>
  <c r="H210" i="7" s="1"/>
  <c r="B211" i="7"/>
  <c r="H211" i="7" s="1"/>
  <c r="B212" i="7"/>
  <c r="H212" i="7" s="1"/>
  <c r="B213" i="7"/>
  <c r="H213" i="7" s="1"/>
  <c r="B214" i="7"/>
  <c r="H214" i="7" s="1"/>
  <c r="B215" i="7"/>
  <c r="H215" i="7" s="1"/>
  <c r="B216" i="7"/>
  <c r="H216" i="7" s="1"/>
  <c r="B217" i="7"/>
  <c r="H217" i="7" s="1"/>
  <c r="B218" i="7"/>
  <c r="H218" i="7" s="1"/>
  <c r="B219" i="7"/>
  <c r="H219" i="7" s="1"/>
  <c r="B220" i="7"/>
  <c r="H220" i="7" s="1"/>
  <c r="B221" i="7"/>
  <c r="H221" i="7" s="1"/>
  <c r="B222" i="7"/>
  <c r="H222" i="7" s="1"/>
  <c r="B223" i="7"/>
  <c r="H223" i="7" s="1"/>
  <c r="B224" i="7"/>
  <c r="H224" i="7" s="1"/>
  <c r="B225" i="7"/>
  <c r="H225" i="7" s="1"/>
  <c r="B226" i="7"/>
  <c r="H226" i="7" s="1"/>
  <c r="B227" i="7"/>
  <c r="H227" i="7" s="1"/>
  <c r="B228" i="7"/>
  <c r="H228" i="7" s="1"/>
  <c r="B229" i="7"/>
  <c r="H229" i="7" s="1"/>
  <c r="B230" i="7"/>
  <c r="H230" i="7" s="1"/>
  <c r="B231" i="7"/>
  <c r="H231" i="7" s="1"/>
  <c r="B232" i="7"/>
  <c r="H232" i="7" s="1"/>
  <c r="B233" i="7"/>
  <c r="H233" i="7" s="1"/>
  <c r="B234" i="7"/>
  <c r="H234" i="7" s="1"/>
  <c r="B235" i="7"/>
  <c r="H235" i="7" s="1"/>
  <c r="B236" i="7"/>
  <c r="H236" i="7" s="1"/>
  <c r="B237" i="7"/>
  <c r="H237" i="7" s="1"/>
  <c r="B238" i="7"/>
  <c r="H238" i="7" s="1"/>
  <c r="B239" i="7"/>
  <c r="H239" i="7" s="1"/>
  <c r="B240" i="7"/>
  <c r="H240" i="7" s="1"/>
  <c r="B241" i="7"/>
  <c r="H241" i="7" s="1"/>
  <c r="B242" i="7"/>
  <c r="H242" i="7" s="1"/>
  <c r="B243" i="7"/>
  <c r="H243" i="7" s="1"/>
  <c r="B244" i="7"/>
  <c r="H244" i="7" s="1"/>
  <c r="B245" i="7"/>
  <c r="H245" i="7" s="1"/>
  <c r="B246" i="7"/>
  <c r="H246" i="7" s="1"/>
  <c r="B247" i="7"/>
  <c r="H247" i="7" s="1"/>
  <c r="B248" i="7"/>
  <c r="H248" i="7" s="1"/>
  <c r="B249" i="7"/>
  <c r="H249" i="7" s="1"/>
  <c r="B250" i="7"/>
  <c r="H250" i="7" s="1"/>
  <c r="B251" i="7"/>
  <c r="H251" i="7" s="1"/>
  <c r="B252" i="7"/>
  <c r="H252" i="7" s="1"/>
  <c r="B253" i="7"/>
  <c r="H253" i="7" s="1"/>
  <c r="B254" i="7"/>
  <c r="H254" i="7" s="1"/>
  <c r="B255" i="7"/>
  <c r="H255" i="7" s="1"/>
  <c r="B256" i="7"/>
  <c r="H256" i="7" s="1"/>
  <c r="B257" i="7"/>
  <c r="H257" i="7" s="1"/>
  <c r="B258" i="7"/>
  <c r="H258" i="7" s="1"/>
  <c r="B259" i="7"/>
  <c r="H259" i="7" s="1"/>
  <c r="B260" i="7"/>
  <c r="H260" i="7" s="1"/>
  <c r="B261" i="7"/>
  <c r="H261" i="7" s="1"/>
  <c r="B262" i="7"/>
  <c r="H262" i="7" s="1"/>
  <c r="B263" i="7"/>
  <c r="H263" i="7" s="1"/>
  <c r="B264" i="7"/>
  <c r="H264" i="7" s="1"/>
  <c r="B265" i="7"/>
  <c r="H265" i="7" s="1"/>
  <c r="B266" i="7"/>
  <c r="H266" i="7" s="1"/>
  <c r="B267" i="7"/>
  <c r="H267" i="7" s="1"/>
  <c r="B268" i="7"/>
  <c r="H268" i="7" s="1"/>
  <c r="B269" i="7"/>
  <c r="H269" i="7" s="1"/>
  <c r="B270" i="7"/>
  <c r="H270" i="7" s="1"/>
  <c r="B271" i="7"/>
  <c r="H271" i="7" s="1"/>
  <c r="B272" i="7"/>
  <c r="H272" i="7" s="1"/>
  <c r="B273" i="7"/>
  <c r="H273" i="7" s="1"/>
  <c r="B274" i="7"/>
  <c r="H274" i="7" s="1"/>
  <c r="B275" i="7"/>
  <c r="H275" i="7" s="1"/>
  <c r="B276" i="7"/>
  <c r="H276" i="7" s="1"/>
  <c r="B277" i="7"/>
  <c r="H277" i="7" s="1"/>
  <c r="B278" i="7"/>
  <c r="H278" i="7" s="1"/>
  <c r="B279" i="7"/>
  <c r="H279" i="7" s="1"/>
  <c r="B280" i="7"/>
  <c r="H280" i="7" s="1"/>
  <c r="B281" i="7"/>
  <c r="H281" i="7" s="1"/>
  <c r="B282" i="7"/>
  <c r="H282" i="7" s="1"/>
  <c r="B283" i="7"/>
  <c r="H283" i="7" s="1"/>
  <c r="B284" i="7"/>
  <c r="H284" i="7" s="1"/>
  <c r="B285" i="7"/>
  <c r="H285" i="7" s="1"/>
  <c r="B286" i="7"/>
  <c r="H286" i="7" s="1"/>
  <c r="B287" i="7"/>
  <c r="H287" i="7" s="1"/>
  <c r="B288" i="7"/>
  <c r="H288" i="7" s="1"/>
  <c r="B289" i="7"/>
  <c r="H289" i="7" s="1"/>
  <c r="B290" i="7"/>
  <c r="H290" i="7" s="1"/>
  <c r="B291" i="7"/>
  <c r="H291" i="7" s="1"/>
  <c r="B292" i="7"/>
  <c r="B293" i="7"/>
  <c r="H293" i="7" s="1"/>
  <c r="B294" i="7"/>
  <c r="H294" i="7" s="1"/>
  <c r="B295" i="7"/>
  <c r="H295" i="7" s="1"/>
  <c r="B296" i="7"/>
  <c r="H296" i="7" s="1"/>
  <c r="B297" i="7"/>
  <c r="H297" i="7" s="1"/>
  <c r="B298" i="7"/>
  <c r="H298" i="7" s="1"/>
  <c r="B299" i="7"/>
  <c r="H299" i="7" s="1"/>
  <c r="B300" i="7"/>
  <c r="H300" i="7" s="1"/>
  <c r="B301" i="7"/>
  <c r="H301" i="7" s="1"/>
  <c r="B302" i="7"/>
  <c r="H302" i="7" s="1"/>
  <c r="B303" i="7"/>
  <c r="H303" i="7" s="1"/>
  <c r="B304" i="7"/>
  <c r="H304" i="7" s="1"/>
  <c r="B305" i="7"/>
  <c r="H305" i="7" s="1"/>
  <c r="B306" i="7"/>
  <c r="H306" i="7" s="1"/>
  <c r="B307" i="7"/>
  <c r="H307" i="7" s="1"/>
  <c r="B308" i="7"/>
  <c r="H308" i="7" s="1"/>
  <c r="B309" i="7"/>
  <c r="H309" i="7" s="1"/>
  <c r="B310" i="7"/>
  <c r="H310" i="7" s="1"/>
  <c r="B311" i="7"/>
  <c r="H311" i="7" s="1"/>
  <c r="B312" i="7"/>
  <c r="H312" i="7" s="1"/>
  <c r="B313" i="7"/>
  <c r="H313" i="7" s="1"/>
  <c r="B314" i="7"/>
  <c r="H314" i="7" s="1"/>
  <c r="B315" i="7"/>
  <c r="H315" i="7" s="1"/>
  <c r="B316" i="7"/>
  <c r="H316" i="7" s="1"/>
  <c r="B317" i="7"/>
  <c r="H317" i="7" s="1"/>
  <c r="B318" i="7"/>
  <c r="H318" i="7" s="1"/>
  <c r="B319" i="7"/>
  <c r="H319" i="7" s="1"/>
  <c r="B320" i="7"/>
  <c r="H320" i="7" s="1"/>
  <c r="B321" i="7"/>
  <c r="H321" i="7" s="1"/>
  <c r="B322" i="7"/>
  <c r="H322" i="7" s="1"/>
  <c r="B323" i="7"/>
  <c r="H323" i="7" s="1"/>
  <c r="B324" i="7"/>
  <c r="H324" i="7" s="1"/>
  <c r="B325" i="7"/>
  <c r="H325" i="7" s="1"/>
  <c r="B326" i="7"/>
  <c r="H326" i="7" s="1"/>
  <c r="B327" i="7"/>
  <c r="H327" i="7" s="1"/>
  <c r="B328" i="7"/>
  <c r="H328" i="7" s="1"/>
  <c r="B329" i="7"/>
  <c r="H329" i="7" s="1"/>
  <c r="B330" i="7"/>
  <c r="H330" i="7" s="1"/>
  <c r="B331" i="7"/>
  <c r="H331" i="7" s="1"/>
  <c r="B332" i="7"/>
  <c r="H332" i="7" s="1"/>
  <c r="B333" i="7"/>
  <c r="H333" i="7" s="1"/>
  <c r="B334" i="7"/>
  <c r="H334" i="7" s="1"/>
  <c r="B335" i="7"/>
  <c r="H335" i="7" s="1"/>
  <c r="B336" i="7"/>
  <c r="H336" i="7" s="1"/>
  <c r="B337" i="7"/>
  <c r="H337" i="7" s="1"/>
  <c r="B338" i="7"/>
  <c r="H338" i="7" s="1"/>
  <c r="B339" i="7"/>
  <c r="H339" i="7" s="1"/>
  <c r="B340" i="7"/>
  <c r="H340" i="7" s="1"/>
  <c r="B341" i="7"/>
  <c r="H341" i="7" s="1"/>
  <c r="B342" i="7"/>
  <c r="H342" i="7" s="1"/>
  <c r="B343" i="7"/>
  <c r="H343" i="7" s="1"/>
  <c r="B344" i="7"/>
  <c r="H344" i="7" s="1"/>
  <c r="B345" i="7"/>
  <c r="H345" i="7" s="1"/>
  <c r="B346" i="7"/>
  <c r="H346" i="7" s="1"/>
  <c r="B347" i="7"/>
  <c r="H347" i="7" s="1"/>
  <c r="B348" i="7"/>
  <c r="H348" i="7" s="1"/>
  <c r="B349" i="7"/>
  <c r="H349" i="7" s="1"/>
  <c r="B350" i="7"/>
  <c r="H350" i="7" s="1"/>
  <c r="B351" i="7"/>
  <c r="H351" i="7" s="1"/>
  <c r="B352" i="7"/>
  <c r="H352" i="7" s="1"/>
  <c r="B353" i="7"/>
  <c r="H353" i="7" s="1"/>
  <c r="B354" i="7"/>
  <c r="H354" i="7" s="1"/>
  <c r="B355" i="7"/>
  <c r="H355" i="7" s="1"/>
  <c r="B356" i="7"/>
  <c r="H356" i="7" s="1"/>
  <c r="B357" i="7"/>
  <c r="H357" i="7" s="1"/>
  <c r="B358" i="7"/>
  <c r="H358" i="7" s="1"/>
  <c r="B359" i="7"/>
  <c r="H359" i="7" s="1"/>
  <c r="B360" i="7"/>
  <c r="H360" i="7" s="1"/>
  <c r="B361" i="7"/>
  <c r="H361" i="7" s="1"/>
  <c r="B362" i="7"/>
  <c r="H362" i="7" s="1"/>
  <c r="B363" i="7"/>
  <c r="H363" i="7" s="1"/>
  <c r="B364" i="7"/>
  <c r="H364" i="7" s="1"/>
  <c r="B365" i="7"/>
  <c r="H365" i="7" s="1"/>
  <c r="B366" i="7"/>
  <c r="H366" i="7" s="1"/>
  <c r="B367" i="7"/>
  <c r="H367" i="7" s="1"/>
  <c r="B368" i="7"/>
  <c r="H368" i="7" s="1"/>
  <c r="B369" i="7"/>
  <c r="H369" i="7" s="1"/>
  <c r="B370" i="7"/>
  <c r="H370" i="7" s="1"/>
  <c r="B371" i="7"/>
  <c r="H371" i="7" s="1"/>
  <c r="B372" i="7"/>
  <c r="H372" i="7" s="1"/>
  <c r="B373" i="7"/>
  <c r="H373" i="7" s="1"/>
  <c r="B374" i="7"/>
  <c r="H374" i="7" s="1"/>
  <c r="B375" i="7"/>
  <c r="H375" i="7" s="1"/>
  <c r="B376" i="7"/>
  <c r="H376" i="7" s="1"/>
  <c r="B377" i="7"/>
  <c r="H377" i="7" s="1"/>
  <c r="B378" i="7"/>
  <c r="H378" i="7" s="1"/>
  <c r="B379" i="7"/>
  <c r="H379" i="7" s="1"/>
  <c r="B380" i="7"/>
  <c r="H380" i="7" s="1"/>
  <c r="B381" i="7"/>
  <c r="H381" i="7" s="1"/>
  <c r="B382" i="7"/>
  <c r="H382" i="7" s="1"/>
  <c r="B383" i="7"/>
  <c r="H383" i="7" s="1"/>
  <c r="B384" i="7"/>
  <c r="H384" i="7" s="1"/>
  <c r="B385" i="7"/>
  <c r="H385" i="7" s="1"/>
  <c r="B386" i="7"/>
  <c r="H386" i="7" s="1"/>
  <c r="B387" i="7"/>
  <c r="H387" i="7" s="1"/>
  <c r="B388" i="7"/>
  <c r="H388" i="7" s="1"/>
  <c r="B389" i="7"/>
  <c r="H389" i="7" s="1"/>
  <c r="B390" i="7"/>
  <c r="H390" i="7" s="1"/>
  <c r="B391" i="7"/>
  <c r="H391" i="7" s="1"/>
  <c r="B392" i="7"/>
  <c r="H392" i="7" s="1"/>
  <c r="B393" i="7"/>
  <c r="H393" i="7" s="1"/>
  <c r="B394" i="7"/>
  <c r="H394" i="7" s="1"/>
  <c r="B395" i="7"/>
  <c r="H395" i="7" s="1"/>
  <c r="B396" i="7"/>
  <c r="H396" i="7" s="1"/>
  <c r="B397" i="7"/>
  <c r="H397" i="7" s="1"/>
  <c r="B398" i="7"/>
  <c r="H398" i="7" s="1"/>
  <c r="B399" i="7"/>
  <c r="H399" i="7" s="1"/>
  <c r="B400" i="7"/>
  <c r="H400" i="7" s="1"/>
  <c r="B401" i="7"/>
  <c r="H401" i="7" s="1"/>
  <c r="B402" i="7"/>
  <c r="H402" i="7" s="1"/>
  <c r="B403" i="7"/>
  <c r="H403" i="7" s="1"/>
  <c r="B404" i="7"/>
  <c r="H404" i="7" s="1"/>
  <c r="B405" i="7"/>
  <c r="H405" i="7" s="1"/>
  <c r="B406" i="7"/>
  <c r="H406" i="7" s="1"/>
  <c r="B407" i="7"/>
  <c r="H407" i="7" s="1"/>
  <c r="B408" i="7"/>
  <c r="H408" i="7" s="1"/>
  <c r="B409" i="7"/>
  <c r="H409" i="7" s="1"/>
  <c r="B410" i="7"/>
  <c r="H410" i="7" s="1"/>
  <c r="B411" i="7"/>
  <c r="H411" i="7" s="1"/>
  <c r="B412" i="7"/>
  <c r="H412" i="7" s="1"/>
  <c r="B413" i="7"/>
  <c r="H413" i="7" s="1"/>
  <c r="B414" i="7"/>
  <c r="H414" i="7" s="1"/>
  <c r="B415" i="7"/>
  <c r="H415" i="7" s="1"/>
  <c r="B416" i="7"/>
  <c r="H416" i="7" s="1"/>
  <c r="B417" i="7"/>
  <c r="H417" i="7" s="1"/>
  <c r="B418" i="7"/>
  <c r="H418" i="7" s="1"/>
  <c r="B419" i="7"/>
  <c r="H419" i="7" s="1"/>
  <c r="B420" i="7"/>
  <c r="H420" i="7" s="1"/>
  <c r="B421" i="7"/>
  <c r="H421" i="7" s="1"/>
  <c r="B422" i="7"/>
  <c r="H422" i="7" s="1"/>
  <c r="B423" i="7"/>
  <c r="H423" i="7" s="1"/>
  <c r="B424" i="7"/>
  <c r="H424" i="7" s="1"/>
  <c r="B425" i="7"/>
  <c r="H425" i="7" s="1"/>
  <c r="B426" i="7"/>
  <c r="H426" i="7" s="1"/>
  <c r="B427" i="7"/>
  <c r="H427" i="7" s="1"/>
  <c r="B428" i="7"/>
  <c r="H428" i="7" s="1"/>
  <c r="B429" i="7"/>
  <c r="H429" i="7" s="1"/>
  <c r="B430" i="7"/>
  <c r="H430" i="7" s="1"/>
  <c r="B431" i="7"/>
  <c r="H431" i="7" s="1"/>
  <c r="B432" i="7"/>
  <c r="H432" i="7" s="1"/>
  <c r="B433" i="7"/>
  <c r="H433" i="7" s="1"/>
  <c r="B434" i="7"/>
  <c r="H434" i="7" s="1"/>
  <c r="B435" i="7"/>
  <c r="H435" i="7" s="1"/>
  <c r="B436" i="7"/>
  <c r="H436" i="7" s="1"/>
  <c r="B437" i="7"/>
  <c r="H437" i="7" s="1"/>
  <c r="B438" i="7"/>
  <c r="H438" i="7" s="1"/>
  <c r="B439" i="7"/>
  <c r="H439" i="7" s="1"/>
  <c r="B440" i="7"/>
  <c r="H440" i="7" s="1"/>
  <c r="B441" i="7"/>
  <c r="H441" i="7" s="1"/>
  <c r="B442" i="7"/>
  <c r="H442" i="7" s="1"/>
  <c r="B443" i="7"/>
  <c r="H443" i="7" s="1"/>
  <c r="B444" i="7"/>
  <c r="H444" i="7" s="1"/>
  <c r="B445" i="7"/>
  <c r="H445" i="7" s="1"/>
  <c r="B446" i="7"/>
  <c r="H446" i="7" s="1"/>
  <c r="B447" i="7"/>
  <c r="H447" i="7" s="1"/>
  <c r="B448" i="7"/>
  <c r="H448" i="7" s="1"/>
  <c r="B449" i="7"/>
  <c r="H449" i="7" s="1"/>
  <c r="B450" i="7"/>
  <c r="H450" i="7" s="1"/>
  <c r="B451" i="7"/>
  <c r="H451" i="7" s="1"/>
  <c r="B452" i="7"/>
  <c r="H452" i="7" s="1"/>
  <c r="B453" i="7"/>
  <c r="H453" i="7" s="1"/>
  <c r="B454" i="7"/>
  <c r="H454" i="7" s="1"/>
  <c r="B455" i="7"/>
  <c r="H455" i="7" s="1"/>
  <c r="B456" i="7"/>
  <c r="H456" i="7" s="1"/>
  <c r="B457" i="7"/>
  <c r="H457" i="7" s="1"/>
  <c r="B458" i="7"/>
  <c r="H458" i="7" s="1"/>
  <c r="B459" i="7"/>
  <c r="H459" i="7" s="1"/>
  <c r="B460" i="7"/>
  <c r="H460" i="7" s="1"/>
  <c r="B461" i="7"/>
  <c r="H461" i="7" s="1"/>
  <c r="B462" i="7"/>
  <c r="H462" i="7" s="1"/>
  <c r="B463" i="7"/>
  <c r="H463" i="7" s="1"/>
  <c r="B464" i="7"/>
  <c r="H464" i="7" s="1"/>
  <c r="B465" i="7"/>
  <c r="H465" i="7" s="1"/>
  <c r="B466" i="7"/>
  <c r="H466" i="7" s="1"/>
  <c r="B467" i="7"/>
  <c r="H467" i="7" s="1"/>
  <c r="B468" i="7"/>
  <c r="H468" i="7" s="1"/>
  <c r="B469" i="7"/>
  <c r="H469" i="7" s="1"/>
  <c r="B470" i="7"/>
  <c r="H470" i="7" s="1"/>
  <c r="B471" i="7"/>
  <c r="H471" i="7" s="1"/>
  <c r="B472" i="7"/>
  <c r="H472" i="7" s="1"/>
  <c r="B473" i="7"/>
  <c r="H473" i="7" s="1"/>
  <c r="B474" i="7"/>
  <c r="H474" i="7" s="1"/>
  <c r="B475" i="7"/>
  <c r="H475" i="7" s="1"/>
  <c r="B476" i="7"/>
  <c r="H476" i="7" s="1"/>
  <c r="B477" i="7"/>
  <c r="H477" i="7" s="1"/>
  <c r="B478" i="7"/>
  <c r="H478" i="7" s="1"/>
  <c r="B479" i="7"/>
  <c r="H479" i="7" s="1"/>
  <c r="B480" i="7"/>
  <c r="H480" i="7" s="1"/>
  <c r="B481" i="7"/>
  <c r="H481" i="7" s="1"/>
  <c r="B482" i="7"/>
  <c r="H482" i="7" s="1"/>
  <c r="B483" i="7"/>
  <c r="H483" i="7" s="1"/>
  <c r="B484" i="7"/>
  <c r="H484" i="7" s="1"/>
  <c r="B485" i="7"/>
  <c r="H485" i="7" s="1"/>
  <c r="B486" i="7"/>
  <c r="H486" i="7" s="1"/>
  <c r="B487" i="7"/>
  <c r="H487" i="7" s="1"/>
  <c r="B488" i="7"/>
  <c r="H488" i="7" s="1"/>
  <c r="B489" i="7"/>
  <c r="H489" i="7" s="1"/>
  <c r="B490" i="7"/>
  <c r="H490" i="7" s="1"/>
  <c r="B491" i="7"/>
  <c r="H491" i="7" s="1"/>
  <c r="B492" i="7"/>
  <c r="H492" i="7" s="1"/>
  <c r="B493" i="7"/>
  <c r="H493" i="7" s="1"/>
  <c r="B494" i="7"/>
  <c r="H494" i="7" s="1"/>
  <c r="B495" i="7"/>
  <c r="H495" i="7" s="1"/>
  <c r="B496" i="7"/>
  <c r="H496" i="7" s="1"/>
  <c r="B497" i="7"/>
  <c r="H497" i="7" s="1"/>
  <c r="B498" i="7"/>
  <c r="H498" i="7" s="1"/>
  <c r="B2" i="7"/>
  <c r="H2" i="7" s="1"/>
  <c r="H9" i="7"/>
  <c r="H292" i="7"/>
  <c r="D15" i="5" l="1"/>
  <c r="M32" i="9"/>
  <c r="M29" i="9"/>
  <c r="K33" i="9"/>
  <c r="K28" i="9"/>
  <c r="E27" i="9"/>
  <c r="M31" i="9"/>
  <c r="M28" i="9"/>
  <c r="K35" i="9"/>
  <c r="E29" i="9"/>
  <c r="E28" i="9"/>
  <c r="K29" i="9"/>
  <c r="K31" i="9"/>
  <c r="K30" i="9"/>
  <c r="K27" i="9"/>
  <c r="K34" i="9"/>
  <c r="M26" i="9"/>
  <c r="K32" i="9"/>
  <c r="M30" i="9"/>
  <c r="E26" i="9"/>
  <c r="E30" i="9"/>
  <c r="K26" i="9"/>
  <c r="M27" i="9"/>
  <c r="K36" i="9" l="1"/>
  <c r="M33" i="9"/>
  <c r="D13" i="5" l="1"/>
  <c r="D14" i="5"/>
  <c r="D2" i="5" l="1"/>
  <c r="D3" i="5"/>
  <c r="D4" i="5"/>
  <c r="D5" i="5"/>
  <c r="D6" i="5"/>
  <c r="D7" i="5"/>
  <c r="D8" i="5"/>
  <c r="D9" i="5"/>
  <c r="D10" i="5"/>
  <c r="D11" i="5"/>
  <c r="D12" i="5"/>
  <c r="E18" i="9"/>
  <c r="D27" i="9" l="1"/>
  <c r="D28" i="9"/>
  <c r="D29" i="9"/>
  <c r="D30" i="9"/>
  <c r="D26" i="9"/>
  <c r="B14" i="9"/>
  <c r="E15" i="9"/>
  <c r="B22" i="9"/>
  <c r="B19" i="9"/>
  <c r="E1" i="4" l="1"/>
  <c r="B1" i="4"/>
  <c r="E31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Alaniz Andrea Arce Castillo</author>
  </authors>
  <commentList>
    <comment ref="B15" authorId="0" shapeId="0" xr:uid="{30CDCC93-00D8-42ED-AA4A-11E50F3BA51B}">
      <text>
        <r>
          <rPr>
            <b/>
            <sz val="9"/>
            <color indexed="81"/>
            <rFont val="Tahoma"/>
            <family val="2"/>
          </rPr>
          <t xml:space="preserve">Corroborar data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32023C7-3136-4FF3-AC67-1EE15750ACD3}" keepAlive="1" name="Consulta - Hoja1" description="Conexión a la consulta 'Hoja1' en el libro." type="5" refreshedVersion="8" background="1" saveData="1">
    <dbPr connection="Provider=Microsoft.Mashup.OleDb.1;Data Source=$Workbook$;Location=Hoja1;Extended Properties=&quot;&quot;" command="SELECT * FROM [Hoja1]"/>
  </connection>
  <connection id="2" xr16:uid="{BC124FB6-C83C-480B-8DDC-C3A28BF16121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AAF020F7-951E-4004-BDC9-3C7035EBB38B}" name="WorksheetConnection_Reporte Portal Web.xlsx!DataIncidencias" type="102" refreshedVersion="8" minRefreshableVersion="5">
    <extLst>
      <ext xmlns:x15="http://schemas.microsoft.com/office/spreadsheetml/2010/11/main" uri="{DE250136-89BD-433C-8126-D09CA5730AF9}">
        <x15:connection id="DataIncidencias">
          <x15:rangePr sourceName="_xlcn.WorksheetConnection_ReportePortalWeb.xlsxDataIncidencias1"/>
        </x15:connection>
      </ext>
    </extLst>
  </connection>
  <connection id="4" xr16:uid="{EB0B471B-CCD9-4241-B9E8-E37D9501668E}" name="WorksheetConnection_Reporte Portal Web.xlsx!DataTrámites" type="102" refreshedVersion="8" minRefreshableVersion="5">
    <extLst>
      <ext xmlns:x15="http://schemas.microsoft.com/office/spreadsheetml/2010/11/main" uri="{DE250136-89BD-433C-8126-D09CA5730AF9}">
        <x15:connection id="DataTrámites">
          <x15:rangePr sourceName="_xlcn.WorksheetConnection_ReportePortalWeb.xlsxDataTrámites1"/>
        </x15:connection>
      </ext>
    </extLst>
  </connection>
  <connection id="5" xr16:uid="{026E3616-C898-419F-A171-38C780186AD2}" name="WorksheetConnection_Reporte Portal Web.xlsx!Hoja1" type="102" refreshedVersion="8" minRefreshableVersion="5">
    <extLst>
      <ext xmlns:x15="http://schemas.microsoft.com/office/spreadsheetml/2010/11/main" uri="{DE250136-89BD-433C-8126-D09CA5730AF9}">
        <x15:connection id="Hoja1">
          <x15:rangePr sourceName="_xlcn.WorksheetConnection_ReportePortalWeb.xlsxHoja11"/>
        </x15:connection>
      </ext>
    </extLst>
  </connection>
  <connection id="6" xr16:uid="{AFD99111-BCFA-4BA3-B1A6-B6A8945630EC}" name="WorksheetConnection_Reporte Portal Web.xlsx!Registros" type="102" refreshedVersion="8" minRefreshableVersion="5">
    <extLst>
      <ext xmlns:x15="http://schemas.microsoft.com/office/spreadsheetml/2010/11/main" uri="{DE250136-89BD-433C-8126-D09CA5730AF9}">
        <x15:connection id="Registros">
          <x15:rangePr sourceName="_xlcn.WorksheetConnection_ReportePortalWeb.xlsxRegistros1"/>
        </x15:connection>
      </ext>
    </extLst>
  </connection>
  <connection id="7" xr16:uid="{37B23E3A-29B0-41B6-91DF-022104CA462B}" name="WorksheetConnection_Reporte Portal Web.xlsx!Tabla6" type="102" refreshedVersion="8" minRefreshableVersion="5">
    <extLst>
      <ext xmlns:x15="http://schemas.microsoft.com/office/spreadsheetml/2010/11/main" uri="{DE250136-89BD-433C-8126-D09CA5730AF9}">
        <x15:connection id="Tabla6">
          <x15:rangePr sourceName="_xlcn.WorksheetConnection_ReportePortalWeb.xlsxTabla6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DataTrámites].[Trámite].[All]}"/>
    <s v="{[DataTrámites].[Trámite].&amp;[ PAGO CON TARJETA],[DataTrámites].[Trámite].&amp;[ CRONOGRAMA DE PAGO],[DataTrámites].[Trámite].&amp;[ DESCARGA DE COMPROBANTE],[DataTrámites].[Trámite].&amp;[ CONSTANCIA DE INHUMACIÓN],[DataTrámites].[Trámite].&amp;[ CERTIFICADO DE DERECHO DE USO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<sst xmlns="http://schemas.openxmlformats.org/spreadsheetml/2006/main" count="28098" uniqueCount="7730">
  <si>
    <t xml:space="preserve">
Cliente</t>
  </si>
  <si>
    <t xml:space="preserve">
Usuario</t>
  </si>
  <si>
    <t xml:space="preserve">
Tipo</t>
  </si>
  <si>
    <t>Fecha
Ocurrencia</t>
  </si>
  <si>
    <t>CUADROS HERRERA, CESAR FERNANDO</t>
  </si>
  <si>
    <t>04016719</t>
  </si>
  <si>
    <t>1° TITULAR</t>
  </si>
  <si>
    <t>CUICAPUZA ZAMBRANO, ROLANDO FELIX</t>
  </si>
  <si>
    <t>43583794</t>
  </si>
  <si>
    <t>LOPEZ OCHOA, ISELA RUFINA</t>
  </si>
  <si>
    <t>15413378</t>
  </si>
  <si>
    <t>MERCADO LOAYZA, HOOVER VICENTE</t>
  </si>
  <si>
    <t>20669542</t>
  </si>
  <si>
    <t>BURGA FLORES , JAVIER OMAR</t>
  </si>
  <si>
    <t>41628818</t>
  </si>
  <si>
    <t>MALAGA MONJARAS DE SANCHEZ, MARTHA FRANCISCA</t>
  </si>
  <si>
    <t>29597372</t>
  </si>
  <si>
    <t>GUZMAN CERVANTES, RONNY PEDRO</t>
  </si>
  <si>
    <t>42477425</t>
  </si>
  <si>
    <t>LOPEZ LU, ERIC ROBINSON</t>
  </si>
  <si>
    <t>43690640</t>
  </si>
  <si>
    <t>DE LA CRUZ CASTILLON, JESUS ROFINO</t>
  </si>
  <si>
    <t>16290088</t>
  </si>
  <si>
    <t>AGUILAR HINOJOSA, ANTONIA</t>
  </si>
  <si>
    <t>23362389</t>
  </si>
  <si>
    <t>ACURIO ESTELA, OLIVARES</t>
  </si>
  <si>
    <t>90000192</t>
  </si>
  <si>
    <t>AIQUIPA HUAMAN, GILBERTO</t>
  </si>
  <si>
    <t>24942399</t>
  </si>
  <si>
    <t>MARAVI REYES, LUCIO TEODORO</t>
  </si>
  <si>
    <t>20406793</t>
  </si>
  <si>
    <t>ORTIZ SANTA MARIA, MARGARITA</t>
  </si>
  <si>
    <t>27295312</t>
  </si>
  <si>
    <t>TICLLACURI SEDANO, YULISA ENMA</t>
  </si>
  <si>
    <t>41994851</t>
  </si>
  <si>
    <t>MEZA RAMOS, KATHERINE</t>
  </si>
  <si>
    <t>46605839</t>
  </si>
  <si>
    <t>CONDORI APAZA, WILLIAMS WILLY</t>
  </si>
  <si>
    <t>23966254</t>
  </si>
  <si>
    <t>BALBUENA DOMINGUEZ, YULI SONIA</t>
  </si>
  <si>
    <t>40641184</t>
  </si>
  <si>
    <t>ARTICA ANDRADE, YULIANA MARLENE</t>
  </si>
  <si>
    <t>40724666</t>
  </si>
  <si>
    <t>ARCE NUÑEZ, DAVID ALEJANDRO</t>
  </si>
  <si>
    <t>41785047</t>
  </si>
  <si>
    <t>OÑA CAPRA, PATRICIA ELIZABETH</t>
  </si>
  <si>
    <t>02890259</t>
  </si>
  <si>
    <t>LLANOS TORRES, HAYDEE MARIA</t>
  </si>
  <si>
    <t>15423640</t>
  </si>
  <si>
    <t>RAMOS DOROTEO, LUIS BENJAMIN</t>
  </si>
  <si>
    <t>19815114</t>
  </si>
  <si>
    <t>INGA RUPAY, ANIBAL RAMON</t>
  </si>
  <si>
    <t>19943999</t>
  </si>
  <si>
    <t>TEJADA PEREYRA, FLOR DE MARIA</t>
  </si>
  <si>
    <t>32541176</t>
  </si>
  <si>
    <t xml:space="preserve">TEJADA CABRERA, CHRISTIAN ANDERSON YONEL </t>
  </si>
  <si>
    <t>73130849</t>
  </si>
  <si>
    <t>TORRES MENESES, JESUS FRANCISCO</t>
  </si>
  <si>
    <t>77297646</t>
  </si>
  <si>
    <t>ROJAS TICLA, RUBEN JUAN</t>
  </si>
  <si>
    <t>09926869</t>
  </si>
  <si>
    <t>PAHUACHO CRUZ, BETZABE ROCIO</t>
  </si>
  <si>
    <t>42923855</t>
  </si>
  <si>
    <t>MORE CARDENAS, ESTHER</t>
  </si>
  <si>
    <t>40701767</t>
  </si>
  <si>
    <t>AGUIRRE DAVILA, LUCIA</t>
  </si>
  <si>
    <t>23807730</t>
  </si>
  <si>
    <t>QUINTEROS RAMOS, MARCO ANTONIO</t>
  </si>
  <si>
    <t>20039985</t>
  </si>
  <si>
    <t>RICALDI BORJA, CARLOS ENRIQUE</t>
  </si>
  <si>
    <t>19923823</t>
  </si>
  <si>
    <t>SOTO SANCHEZ, KARIM JANETH</t>
  </si>
  <si>
    <t>CLI0033671</t>
  </si>
  <si>
    <t>42758463</t>
  </si>
  <si>
    <t>LEYVA ASTUCURI, JOYCE</t>
  </si>
  <si>
    <t>CLI0020246</t>
  </si>
  <si>
    <t>ALBERTO VDA DE VILLEGAS, MARIA</t>
  </si>
  <si>
    <t>CLI0005680</t>
  </si>
  <si>
    <t>21288435</t>
  </si>
  <si>
    <t>ALLENDE PAIVA, RONALD</t>
  </si>
  <si>
    <t>CLI0024775</t>
  </si>
  <si>
    <t>23885394</t>
  </si>
  <si>
    <t>AQUINO TUPACYUPANQUI, MIRTHA RUTH</t>
  </si>
  <si>
    <t>CLI0039833</t>
  </si>
  <si>
    <t>CLI0049224</t>
  </si>
  <si>
    <t>CLI0049733</t>
  </si>
  <si>
    <t>ALONSO GUTIERREZ, SEBERO EFRAIN</t>
  </si>
  <si>
    <t>CLI0008617</t>
  </si>
  <si>
    <t>ROSADO BARZOLA, PATRICIA VICTORIA</t>
  </si>
  <si>
    <t>CLI0037761</t>
  </si>
  <si>
    <t>ASALDE CABREJOS, SHEY VANE</t>
  </si>
  <si>
    <t>CLI0036085</t>
  </si>
  <si>
    <t>46291990</t>
  </si>
  <si>
    <t>DE LA ROSA PIMENTEL, KATHERINA PAOLA</t>
  </si>
  <si>
    <t>CLI0032158</t>
  </si>
  <si>
    <t>20714011</t>
  </si>
  <si>
    <t>HUAMAN CORDOVA, FERNANDO ALAIN</t>
  </si>
  <si>
    <t>CLI0033027</t>
  </si>
  <si>
    <t>41748972</t>
  </si>
  <si>
    <t>NAVARRO RIVERA, LIDIA MIRIAM</t>
  </si>
  <si>
    <t>CLI0033215</t>
  </si>
  <si>
    <t>MUNARRIZ GARCIA, YOLANDA ADRIANA</t>
  </si>
  <si>
    <t>CLI0012989</t>
  </si>
  <si>
    <t>ROMERO ROJAS, MARIA EFIGENIA</t>
  </si>
  <si>
    <t>42151881</t>
  </si>
  <si>
    <t>PILCO ZAVALETA, JULIO ALFREDO</t>
  </si>
  <si>
    <t>CLI0021718</t>
  </si>
  <si>
    <t>Fecha de
Registro</t>
  </si>
  <si>
    <t>Correo</t>
  </si>
  <si>
    <t>Celular</t>
  </si>
  <si>
    <t xml:space="preserve">
Incidente</t>
  </si>
  <si>
    <t xml:space="preserve">
Fecha Respuesta</t>
  </si>
  <si>
    <t xml:space="preserve">
Observaciones</t>
  </si>
  <si>
    <t>PRUEBA</t>
  </si>
  <si>
    <t>PRUEBA MAIL</t>
  </si>
  <si>
    <t>LOS DATOS DEL CLIENTE NO SE ESTAN MOSTRANDO CORRECTAMENTE</t>
  </si>
  <si>
    <t>NO SE MUESTRA EL MODULO DE PAGOS.</t>
  </si>
  <si>
    <t>PRUEBA 1</t>
  </si>
  <si>
    <t>NO SE MUESTRAN LOS MODULOS</t>
  </si>
  <si>
    <t xml:space="preserve">CONSULTA DE PRUEBA </t>
  </si>
  <si>
    <t>NO PUEDO DESCARGAR EL CRONOGRAMA</t>
  </si>
  <si>
    <t>Se le envio su cronograma y se reviso el error en el sitema con el proveedor, al no encontrarse ninguna falla, se procedio a coordinar una fecha para brindarle soporte en la web.</t>
  </si>
  <si>
    <t>PRUEBA 18/03</t>
  </si>
  <si>
    <t>ROQUE CABELLO, CRISALDA CARMEN</t>
  </si>
  <si>
    <t>CLI0048457</t>
  </si>
  <si>
    <t>42264230</t>
  </si>
  <si>
    <t>CLI0045629</t>
  </si>
  <si>
    <t xml:space="preserve">NO ME SALE EL DOCUMENTO </t>
  </si>
  <si>
    <t>Fecha de hoy</t>
  </si>
  <si>
    <t>F. actualizado</t>
  </si>
  <si>
    <t>Operaciones</t>
  </si>
  <si>
    <t>Indicadores de Portal Web</t>
  </si>
  <si>
    <t>Etiquetas de fila</t>
  </si>
  <si>
    <t>Total general</t>
  </si>
  <si>
    <t>Etiquetas de columna</t>
  </si>
  <si>
    <t>Hora ocurrencia</t>
  </si>
  <si>
    <t>2024</t>
  </si>
  <si>
    <t>Sede</t>
  </si>
  <si>
    <t>Cliente</t>
  </si>
  <si>
    <t>DNI</t>
  </si>
  <si>
    <t>eric_lopez_lu@hotmail.com</t>
  </si>
  <si>
    <t>CHUCO OROSCO, EDSON GODOY</t>
  </si>
  <si>
    <t>edchuco@gmail.com</t>
  </si>
  <si>
    <t>kathy16mm@gmail.com</t>
  </si>
  <si>
    <t>ysbd_5@hotmail.com</t>
  </si>
  <si>
    <t>PATRICIAUCV@HOTMAIL.COM</t>
  </si>
  <si>
    <t>haydeellanostorres@hotmail.com</t>
  </si>
  <si>
    <t>anibalingarupay@gmail.com</t>
  </si>
  <si>
    <t>asesorialegaltejada@gmail.com</t>
  </si>
  <si>
    <t>rubenjuanrt@gmail.com</t>
  </si>
  <si>
    <t>radoluis@hotmail.com</t>
  </si>
  <si>
    <t>FM_TP@HOTMAIL.COM</t>
  </si>
  <si>
    <t>FRANCISCOTORRESMENESES@GMAIL.COM</t>
  </si>
  <si>
    <t>betzabe232@hotmail.com</t>
  </si>
  <si>
    <t>esmorec.28@gmail.com</t>
  </si>
  <si>
    <t>marcoquinteros123@hotmail.com</t>
  </si>
  <si>
    <t>ricaldib@gmail.com</t>
  </si>
  <si>
    <t>joyceleyva87@gmail.com</t>
  </si>
  <si>
    <t>karimsotosanchez@gmail.com</t>
  </si>
  <si>
    <t>mirtha.ruthmia@gmail.com</t>
  </si>
  <si>
    <t>delarosa.katherina@gmail.com</t>
  </si>
  <si>
    <t>shey293@gmail.com</t>
  </si>
  <si>
    <t>jupiza@yahoo.com</t>
  </si>
  <si>
    <t>Se respondió su consulta y se indico como podía visualizarlo en el portal web</t>
  </si>
  <si>
    <t>Fecha</t>
  </si>
  <si>
    <t>Hora</t>
  </si>
  <si>
    <t>Fecha Respuesta</t>
  </si>
  <si>
    <t>Hora Respuesta</t>
  </si>
  <si>
    <t>Mar</t>
  </si>
  <si>
    <t>Recuento de Usuario</t>
  </si>
  <si>
    <t>Incidencias totales</t>
  </si>
  <si>
    <t>Trámites totales</t>
  </si>
  <si>
    <t>Recuento de DNI</t>
  </si>
  <si>
    <t>SEDE CAÑETE</t>
  </si>
  <si>
    <t>roquecabellocarmen@gmail.com</t>
  </si>
  <si>
    <t>SEDE CHIMBOTE</t>
  </si>
  <si>
    <t>SEDE SAN ANTONIO</t>
  </si>
  <si>
    <t>SEDE CHICLAYO</t>
  </si>
  <si>
    <t xml:space="preserve">SEDE LAMBAYEQUE </t>
  </si>
  <si>
    <t>SEDE CUSCO I</t>
  </si>
  <si>
    <t>Tipo de Trámite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</si>
  <si>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</si>
  <si>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</si>
  <si>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</si>
  <si>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</si>
  <si>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</si>
  <si>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</si>
  <si>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</si>
  <si>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</si>
  <si>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</si>
  <si>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</si>
  <si>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</si>
  <si>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5</t>
  </si>
  <si>
    <t>8</t>
  </si>
  <si>
    <t>9</t>
  </si>
  <si>
    <t>Recuento de Hora (hora)</t>
  </si>
  <si>
    <t xml:space="preserve">Interacciones por hora </t>
  </si>
  <si>
    <t>SEDE LAMBAYEQUE</t>
  </si>
  <si>
    <t>Registros por sede</t>
  </si>
  <si>
    <t>Incidencias por sede</t>
  </si>
  <si>
    <t>Monto</t>
  </si>
  <si>
    <t>SEDE CORONA DEL FRAILE</t>
  </si>
  <si>
    <t>PASQUEL PAITAN, GISELLE NELLY</t>
  </si>
  <si>
    <t>giselle.pasquel@gmail.com</t>
  </si>
  <si>
    <t>GARCIA SALDAÑA, LENIN SHIDUO</t>
  </si>
  <si>
    <t>lenin_1990@hotmail.com</t>
  </si>
  <si>
    <t>BENAVENTE MAMANI, ELIAS ISAAC</t>
  </si>
  <si>
    <t>neltharyn@yahoo.es</t>
  </si>
  <si>
    <t>OCHOA MEZA, CARMELA MILAGROS</t>
  </si>
  <si>
    <t>mily_11_29@hotmail.com</t>
  </si>
  <si>
    <t>CLI0019297</t>
  </si>
  <si>
    <t>20123415</t>
  </si>
  <si>
    <t>CLI0033600</t>
  </si>
  <si>
    <t>CLI0042071</t>
  </si>
  <si>
    <t>CLI0031216</t>
  </si>
  <si>
    <t>CLI0046410</t>
  </si>
  <si>
    <t>CLI0039265</t>
  </si>
  <si>
    <t>SANCHEZ LOPEZ, NURY</t>
  </si>
  <si>
    <t>CLI0021520</t>
  </si>
  <si>
    <t>CASTILLO CORREA, ESTHEFANNY DALESKA</t>
  </si>
  <si>
    <t>CLI0050663</t>
  </si>
  <si>
    <t>SARAVIA VELARDE, MARCIAL ASUNCION</t>
  </si>
  <si>
    <t>CLI0031938</t>
  </si>
  <si>
    <t>DE LA FLOR TOLEDO, CAROLA MONICA</t>
  </si>
  <si>
    <t>CLI0043780</t>
  </si>
  <si>
    <t>CHACON MUÑOZ, SONIA LEONOR</t>
  </si>
  <si>
    <t>CLI0047830</t>
  </si>
  <si>
    <t>DALESKAC04@GMAIL.COM</t>
  </si>
  <si>
    <t>masave82@hotmail.com</t>
  </si>
  <si>
    <t>MONICADELAFLORTOLEDO@GMAIL.COM</t>
  </si>
  <si>
    <t>SONIA.CHACON.2012@GMAIL.COM</t>
  </si>
  <si>
    <t>SEDE AREQUIPA</t>
  </si>
  <si>
    <t>SEDE CUSCO II</t>
  </si>
  <si>
    <t xml:space="preserve">ESTRADA  FLORES , LIZ IDA </t>
  </si>
  <si>
    <t>luzymaes29@gmail.com</t>
  </si>
  <si>
    <t>NAPAICO MEZA DE MATUMAY, CARMEN ISABEL</t>
  </si>
  <si>
    <t>camynapaico@gmail.com</t>
  </si>
  <si>
    <t>LOPEZ PEÑA, WILLY ANGEL ATANACIO</t>
  </si>
  <si>
    <t>elvirahq05@hotmail.com</t>
  </si>
  <si>
    <t>HUARI QUIROZ, ELVIRA LIDIA</t>
  </si>
  <si>
    <t>elviralidiahuariquiroz@gmail.com</t>
  </si>
  <si>
    <t>VARGAS ENRIQUEZ, RANULFO</t>
  </si>
  <si>
    <t>otito17cusco@gmail.com</t>
  </si>
  <si>
    <t>ARAUCO YARANGA, ISABEL</t>
  </si>
  <si>
    <t>isabelarauco14@gmail.com</t>
  </si>
  <si>
    <t>GALINDEZ VERIZUETA, PAOLA ROSA</t>
  </si>
  <si>
    <t>paolar.4002@gmail.com</t>
  </si>
  <si>
    <t>CHIRINOS MENDOZA DE SUAREZ, VANESSA DEL CARMEN</t>
  </si>
  <si>
    <t>VANECHIRINOS1279@GMAIL.COM</t>
  </si>
  <si>
    <t>AYBAR BUSTAMANTE, ARELI GLORIA</t>
  </si>
  <si>
    <t>arelitri@hotmail.com</t>
  </si>
  <si>
    <t>CLI0047250</t>
  </si>
  <si>
    <t>CLI0050575</t>
  </si>
  <si>
    <t>47481523</t>
  </si>
  <si>
    <t>CLI0043598</t>
  </si>
  <si>
    <t>CESPEDES ALVAREZ, CARLA MILENI</t>
  </si>
  <si>
    <t>76454141</t>
  </si>
  <si>
    <t>CLI0046787</t>
  </si>
  <si>
    <t>CLI0030241</t>
  </si>
  <si>
    <t>CLI0016069</t>
  </si>
  <si>
    <t>20562207</t>
  </si>
  <si>
    <t>CLI0049907</t>
  </si>
  <si>
    <t>40331491</t>
  </si>
  <si>
    <t>CLI0032309</t>
  </si>
  <si>
    <t>15438269</t>
  </si>
  <si>
    <t>CLI0032311</t>
  </si>
  <si>
    <t>15422696</t>
  </si>
  <si>
    <t>1</t>
  </si>
  <si>
    <t>23</t>
  </si>
  <si>
    <t>NO SE VE CORRECTAMENTE SU CERTIFICADO DE USO</t>
  </si>
  <si>
    <t>vanechirinos@gmail.com</t>
  </si>
  <si>
    <t xml:space="preserve">NO PODÍA INGRESAR AL PORTAL </t>
  </si>
  <si>
    <t>Se corrigio el error en el sistema y se le comunico al clinete que ya puede ingresar</t>
  </si>
  <si>
    <t xml:space="preserve">Se envio un ticket al proveedor para revisar y corregir aspecto visual, </t>
  </si>
  <si>
    <t>HUAPAYA AYLAS , ELA</t>
  </si>
  <si>
    <t>elahuapa@gmail.com</t>
  </si>
  <si>
    <t>MENDOZA AYALA, ANGELA CECILIA</t>
  </si>
  <si>
    <t>mendozaayalaangela@gmail.com</t>
  </si>
  <si>
    <t>LAVADO ESPIRITU, RITA MARIA</t>
  </si>
  <si>
    <t>ritalavado05@gmail.com</t>
  </si>
  <si>
    <t>HUAYNATE OBANDO, WALTER</t>
  </si>
  <si>
    <t>bachers1@gmail.com</t>
  </si>
  <si>
    <t>MONTAÑO DELGADO, WILMER EDWIN</t>
  </si>
  <si>
    <t>wilmermonta@hotmail.com</t>
  </si>
  <si>
    <t>PORRAS MONTALVAN, CATHERINE NOELIA</t>
  </si>
  <si>
    <t>keyth.porras.n@gmail.com</t>
  </si>
  <si>
    <t>CHOZO POZO, HENRY JOVANNY</t>
  </si>
  <si>
    <t>chozohenry@gmail.com</t>
  </si>
  <si>
    <t>YAMUNAQUE ESCURRA, MERCEDES PATRICIA</t>
  </si>
  <si>
    <t>pyamunaque1312@gmail.com</t>
  </si>
  <si>
    <t>MONTES  CERRON, JHON NOEL</t>
  </si>
  <si>
    <t>jmc18m@hotmail.es</t>
  </si>
  <si>
    <t>BAUTISTA LONAZCO, ROSARIO</t>
  </si>
  <si>
    <t>roussbautistal16@gmail.com</t>
  </si>
  <si>
    <t>CCAPA LOPE, JUAN MANUEL</t>
  </si>
  <si>
    <t>juanmanuelccapalope@gmail.com</t>
  </si>
  <si>
    <t>REYMUNDO ROJAS, CARLOS RODOLFO</t>
  </si>
  <si>
    <t>vanheling@hotmail.com</t>
  </si>
  <si>
    <t xml:space="preserve">TRIVEÑOZ  ZELA , HIPOLITO </t>
  </si>
  <si>
    <t>trivenos-peru@hotmail.com</t>
  </si>
  <si>
    <t>ACLARI RAMOS, JAVIER</t>
  </si>
  <si>
    <t>aclariramosj@gmail.com</t>
  </si>
  <si>
    <t>FLORIAN PEREZ, MAGDALI ELIZABETH</t>
  </si>
  <si>
    <t>magdali_elizabeth@outlook.com</t>
  </si>
  <si>
    <t>MORALES MENOCAL, CESAR AUGUSTO</t>
  </si>
  <si>
    <t>cesarinmm3440@gmail.com</t>
  </si>
  <si>
    <t>OROPEZA ULLOQUE, LUIS EDUARDO</t>
  </si>
  <si>
    <t>luedoru@gmail.com</t>
  </si>
  <si>
    <t>CATALDO TRUJILLO DE ESCALANTE, MARIA</t>
  </si>
  <si>
    <t>naldy67@hotmail.it</t>
  </si>
  <si>
    <t>VILLAFUERTE COTRADO, PAVEL</t>
  </si>
  <si>
    <t>PAVELVC7@HOTMAIL.COM</t>
  </si>
  <si>
    <t>CARDENAS PORTILLO, MARIO</t>
  </si>
  <si>
    <t>mcpmario2@gmail.com</t>
  </si>
  <si>
    <t>MEDRANO CANDELA, YESENIA EDITH</t>
  </si>
  <si>
    <t>ycandelam@gmail.com</t>
  </si>
  <si>
    <t>VILCA DE CAMPEAN, MERCEDES JACOBA</t>
  </si>
  <si>
    <t>chona.vilca@gmail.com</t>
  </si>
  <si>
    <t>CORDOVA MACHA, MARGOT ROSARIO</t>
  </si>
  <si>
    <t>MARGOT69CORDOVA@GMAIL.COM</t>
  </si>
  <si>
    <t>POVEZ NUÑEZ, SAIQUILLA</t>
  </si>
  <si>
    <t>saiquilla1@gmail.com</t>
  </si>
  <si>
    <t>15450397</t>
  </si>
  <si>
    <t>CLI0009832</t>
  </si>
  <si>
    <t>CLI0041903</t>
  </si>
  <si>
    <t>03695035</t>
  </si>
  <si>
    <t>CLI0041904</t>
  </si>
  <si>
    <t>40870935</t>
  </si>
  <si>
    <t>CLI0023984</t>
  </si>
  <si>
    <t>CLI0012377</t>
  </si>
  <si>
    <t>CLI0019809</t>
  </si>
  <si>
    <t>CLI0017966</t>
  </si>
  <si>
    <t>CLI0051184</t>
  </si>
  <si>
    <t>CLI0032249</t>
  </si>
  <si>
    <t>CLI0018128</t>
  </si>
  <si>
    <t>CLI0016351</t>
  </si>
  <si>
    <t>CLI0050565</t>
  </si>
  <si>
    <t>45570999</t>
  </si>
  <si>
    <t>CLI0023553</t>
  </si>
  <si>
    <t>CLI0051121</t>
  </si>
  <si>
    <t>09949721</t>
  </si>
  <si>
    <t>23874295</t>
  </si>
  <si>
    <t>CLI0045645</t>
  </si>
  <si>
    <t>CLI0040645</t>
  </si>
  <si>
    <t>CLI0040908</t>
  </si>
  <si>
    <t>CLI0046058</t>
  </si>
  <si>
    <t>08395472</t>
  </si>
  <si>
    <t>23948436</t>
  </si>
  <si>
    <t>CLI0046908</t>
  </si>
  <si>
    <t>CLI0041294</t>
  </si>
  <si>
    <t>20019401</t>
  </si>
  <si>
    <t>17538446</t>
  </si>
  <si>
    <t>19802362</t>
  </si>
  <si>
    <t>CLI0039980</t>
  </si>
  <si>
    <t>CLI0046795</t>
  </si>
  <si>
    <t>80107475</t>
  </si>
  <si>
    <t>CLI0049283</t>
  </si>
  <si>
    <t>15429424</t>
  </si>
  <si>
    <t>CLI0015689</t>
  </si>
  <si>
    <t>20041117</t>
  </si>
  <si>
    <t>CLI0043606</t>
  </si>
  <si>
    <t>20</t>
  </si>
  <si>
    <t>7</t>
  </si>
  <si>
    <t>Berta Orellana Mendoza</t>
  </si>
  <si>
    <t>yovana2234@hotmail.com</t>
  </si>
  <si>
    <t xml:space="preserve">No pudo registrarse xq el correo con codigo de verificación no le llegaba </t>
  </si>
  <si>
    <t>Abr</t>
  </si>
  <si>
    <t>Tipo</t>
  </si>
  <si>
    <t>Con tarjeta</t>
  </si>
  <si>
    <t>Suma de Monto</t>
  </si>
  <si>
    <t>Origen</t>
  </si>
  <si>
    <t>SG5</t>
  </si>
  <si>
    <t>SAC</t>
  </si>
  <si>
    <t>Solución</t>
  </si>
  <si>
    <t xml:space="preserve">PINILLOS GUEVARA, MARIA DEL MILAGROS </t>
  </si>
  <si>
    <t>ORELLANA MENDOZA, BERTA</t>
  </si>
  <si>
    <t>mariapinillos1131@gmail.com</t>
  </si>
  <si>
    <t>No podía ingresar al xq colocó su correo en vez de su DNI</t>
  </si>
  <si>
    <t>COMERCIAL</t>
  </si>
  <si>
    <t xml:space="preserve">Se contacto al cliente para verificar el ingreso y verificación de correcta colocación de datos </t>
  </si>
  <si>
    <t>se indo que coloque su dni</t>
  </si>
  <si>
    <t xml:space="preserve">Origen </t>
  </si>
  <si>
    <t>CALLE QUISPE, FLOR RENEE</t>
  </si>
  <si>
    <t>florrenee19@gmail.com</t>
  </si>
  <si>
    <t>CCAÑIHUA APAZA, ZONIA</t>
  </si>
  <si>
    <t>zccanihuaapaza@gmail.com</t>
  </si>
  <si>
    <t>TORRES DE CASTRO, ANTONIA</t>
  </si>
  <si>
    <t>freddycastrotorres@outlook.com</t>
  </si>
  <si>
    <t>CARDENAS TICSE, CESAR AUGUSTO</t>
  </si>
  <si>
    <t>oczabcat@gmail.com</t>
  </si>
  <si>
    <t>MORALES RUIZ, MARIA ELENA</t>
  </si>
  <si>
    <t>brissoleth@gmail.com</t>
  </si>
  <si>
    <t>MANTILLA HUARAC, HOLGA LIDIA</t>
  </si>
  <si>
    <t>holga.mantilla@gmail.com</t>
  </si>
  <si>
    <t>FUENTES MARTINEZ, MIRIAM ELIZABETH</t>
  </si>
  <si>
    <t>MIRI1204JHON@GMAIL.COM</t>
  </si>
  <si>
    <t>HUARINGA  FARJE, KARIN IRENE</t>
  </si>
  <si>
    <t>karinhuaringa@hotmail.com</t>
  </si>
  <si>
    <t>SORIANO FARFAN, ISABEL ADMILSINA</t>
  </si>
  <si>
    <t>cariichasorii12@hotmail.com</t>
  </si>
  <si>
    <t>LAGUNA TRUJILLO, PERCY JOSEPH</t>
  </si>
  <si>
    <t>percy_laguna@yahoo.com</t>
  </si>
  <si>
    <t>ARRIOLA TUPA, ALEX</t>
  </si>
  <si>
    <t>alex.at.310392@gmail.com</t>
  </si>
  <si>
    <t>DAVILA SANTIVAÑEZ, ELVIS NELSON</t>
  </si>
  <si>
    <t>nelsondavilas@gmail.com</t>
  </si>
  <si>
    <t>OJEDA PAZ, MARNET CAMILA</t>
  </si>
  <si>
    <t>CAMILA.OJEDA.PAZ@GMAIL.COM</t>
  </si>
  <si>
    <t>SERPA RUIZ, ROBERTO DULIO</t>
  </si>
  <si>
    <t>robertoserpa007@gmail.com</t>
  </si>
  <si>
    <t>GONZALES ENRIQUEZ, SHEYLA YANINA</t>
  </si>
  <si>
    <t>sheylagoen@gmail.com</t>
  </si>
  <si>
    <t>LUQUE FLOREZ, DANY</t>
  </si>
  <si>
    <t>daluflo01@hotmail.com</t>
  </si>
  <si>
    <t>MAMANI  AGUILAR, FABIANA</t>
  </si>
  <si>
    <t>fabianamg.0120@gmail.com</t>
  </si>
  <si>
    <t>AMACHI FLORES, ELVIS</t>
  </si>
  <si>
    <t>Afedunkande@gmail.com</t>
  </si>
  <si>
    <t>OJEDA SANCHEZ, LUZ MARINA</t>
  </si>
  <si>
    <t>PIEROSANCHEZO@GMAIL.COM</t>
  </si>
  <si>
    <t>SALYROSAS CASTILLEJOS, SUSAN ESTHEFANY</t>
  </si>
  <si>
    <t>SUSAN21902@GMAIL.COM</t>
  </si>
  <si>
    <t>ALFONZO FRANCIA, JOSE FELIX</t>
  </si>
  <si>
    <t>jcaa2006@gmail.com</t>
  </si>
  <si>
    <t>LOZA LETONA, INGRID CYNTHIA</t>
  </si>
  <si>
    <t>INGRIDLOZA04@GMAIL.COM</t>
  </si>
  <si>
    <t>ALIAGA QUISPE, DAYAN ANYULY</t>
  </si>
  <si>
    <t xml:space="preserve">dayananyulyaq@gmail.com </t>
  </si>
  <si>
    <t>ROJAS GARCIA, EDWARD CESAR</t>
  </si>
  <si>
    <t>ecrojasg18@gmail.com</t>
  </si>
  <si>
    <t>LLANCAY CHAHUILLCO, DAVID JESUS</t>
  </si>
  <si>
    <t>DAVIDJESUSLLANCAYCHAHUILLCO91@GMAIL.COM</t>
  </si>
  <si>
    <t>MEJIA  BURGA, ELIANA</t>
  </si>
  <si>
    <t>elianamejiaburga@gmail.com</t>
  </si>
  <si>
    <t>NEYRA FAUSTINO, JUAN JESUS</t>
  </si>
  <si>
    <t>juan.neyra@gmail.com</t>
  </si>
  <si>
    <t>CAMAYO LEON, JOSE LUIS</t>
  </si>
  <si>
    <t>roroyemil@gmail.com</t>
  </si>
  <si>
    <t>CARRASCO DIAZ, EDUARDO LINDER</t>
  </si>
  <si>
    <t>minercarrasco@gmail.com</t>
  </si>
  <si>
    <t>MUNIVE LUJAN, ELVA NORA</t>
  </si>
  <si>
    <t>munivelujanelvanora@gmail.com</t>
  </si>
  <si>
    <t>OLIVERA ZETA, CESAR DAVID</t>
  </si>
  <si>
    <t>cesardavidoliverazeta@gmail.com</t>
  </si>
  <si>
    <t>CORDOVA  GALLEGOS , JOSE ALBERTO</t>
  </si>
  <si>
    <t>jcordovag1989@gmail.com</t>
  </si>
  <si>
    <t>HUAROC ORELLANA, VICTOR RAUL</t>
  </si>
  <si>
    <t>vrhuaroc@gmail.com</t>
  </si>
  <si>
    <t>MARQUEZ MENDOZA, JUAN ANTONIO</t>
  </si>
  <si>
    <t>juanantomarmen@gmail.com</t>
  </si>
  <si>
    <t>MENDEZ RAMOS, MIRIAM HELEN</t>
  </si>
  <si>
    <t>miriam_h_mr@hotmail.com</t>
  </si>
  <si>
    <t>ALEGRIA GOMEZ, CRISTIAM</t>
  </si>
  <si>
    <t>cristiamalegria@gmail.com</t>
  </si>
  <si>
    <t>MONASTERIO PAIVA, MANUEL</t>
  </si>
  <si>
    <t>MONASTERIOPAIVAMANUEL@GMAIL.COM</t>
  </si>
  <si>
    <t>VARGAS ZEGARRA, LAURA MILENA</t>
  </si>
  <si>
    <t>VZLAURAMILENA@GMAIL.COM</t>
  </si>
  <si>
    <t>FLORES ALFARO, PERCY JAIME</t>
  </si>
  <si>
    <t>percyflores1970@gmail.com</t>
  </si>
  <si>
    <t>PANCORBO RODRÍGUEZ, GIANINA OLINDA</t>
  </si>
  <si>
    <t>gpancorbo1908@gmail.com</t>
  </si>
  <si>
    <t>CARDENAS SANCHEZ, ISABOTH MITCHENELLY</t>
  </si>
  <si>
    <t>BATTVARMAN1920@GMAIL.COM</t>
  </si>
  <si>
    <t>REYES MARCELO, GLADYS ADELA</t>
  </si>
  <si>
    <t>alfredciv@gmail.com</t>
  </si>
  <si>
    <t>ZAMBRANO PEÑA, ZEYLAND MAYUMI</t>
  </si>
  <si>
    <t>ZEYLANDZ@HOTMAIL.COM</t>
  </si>
  <si>
    <t>CAMPOSANO MEJIA, FIORELLA MARGARITA</t>
  </si>
  <si>
    <t>FMC9206@GMAIL.COM</t>
  </si>
  <si>
    <t>GUERRERO ALARCON, MAXIMILA</t>
  </si>
  <si>
    <t>ALICE.VG21@GMAIL.COM</t>
  </si>
  <si>
    <t>GAMARRA VELEZ, HUGO ALFREDO</t>
  </si>
  <si>
    <t>hgamarravelez@gmail.com</t>
  </si>
  <si>
    <t>NARVAEZ SANCHEZ, JORGE LUIS</t>
  </si>
  <si>
    <t>JLNARSAN@GMAIL.COM</t>
  </si>
  <si>
    <t>CONTRERAS FLORES, YESENIA MELANIE</t>
  </si>
  <si>
    <t>melaniecontrerasflores@gmail.com</t>
  </si>
  <si>
    <t>MAYHUA VALDEZ, ROSA MARIA</t>
  </si>
  <si>
    <t>Ross.mayhua.valdez@gmail.com</t>
  </si>
  <si>
    <t>CAJUSOL MILLAN, TOMAS</t>
  </si>
  <si>
    <t>karinjanet28@gmail.com</t>
  </si>
  <si>
    <t>ALCANTARA VARAS, GHERSON YOHAJA</t>
  </si>
  <si>
    <t>ghreryoha80p@gmail.com</t>
  </si>
  <si>
    <t>SUAREZ PALOMINO, MERCEDES</t>
  </si>
  <si>
    <t>toribiodelacruz0446@gmail.com</t>
  </si>
  <si>
    <t>COLCHADO SANTA CRUZ, SEGUNDA YSABEL</t>
  </si>
  <si>
    <t>YSABELCOLCHADO@GMAIL.COM</t>
  </si>
  <si>
    <t>BARZOLA HUAYTA, JULIO CESAR</t>
  </si>
  <si>
    <t>cesarbarzolahuayta@gmail.com</t>
  </si>
  <si>
    <t>MANCO MALPICA, ALEXSANDER</t>
  </si>
  <si>
    <t>AMANCOMALPICA@GMAIL.COM</t>
  </si>
  <si>
    <t>MUNIVE LAZARO, WILLIAM</t>
  </si>
  <si>
    <t>munivelazaro@gmail.com</t>
  </si>
  <si>
    <t>VILLAVERDE ROSALES, NADIA MILAGROS</t>
  </si>
  <si>
    <t>nadiavillaverderosales@gmail.com</t>
  </si>
  <si>
    <t>BLANCO SERPA, KAROL ANCHERIDA</t>
  </si>
  <si>
    <t>karitoabs2014@gmail.com</t>
  </si>
  <si>
    <t>ARRIARAN RIVERA, RAY LENNON</t>
  </si>
  <si>
    <t>arriaran_rivera@hotmail.com</t>
  </si>
  <si>
    <t>CHALLCO LENES, MILUSKA</t>
  </si>
  <si>
    <t>mchallco19@gmail.com</t>
  </si>
  <si>
    <t>CASAICO CONDOR, JUAN LUIS</t>
  </si>
  <si>
    <t>Magodeoz_jlc@hotmail.com</t>
  </si>
  <si>
    <t>SALINAS RETO, LUIS ALBERTO</t>
  </si>
  <si>
    <t>sareluis@gmail.com</t>
  </si>
  <si>
    <t>GUEVARA CORONEL, DEYSI</t>
  </si>
  <si>
    <t>deygc188@gmail.com</t>
  </si>
  <si>
    <t>MELGAR URIBE, SYBILA LJUBICA</t>
  </si>
  <si>
    <t>lionelvilchez@gmail.com</t>
  </si>
  <si>
    <t>BUSTILLOS CARDENAS, MIGUEL EFRAIN</t>
  </si>
  <si>
    <t>ingmiguelbc@gmail.com</t>
  </si>
  <si>
    <t xml:space="preserve">CHAHUAYO  MEZA, EVELIN KATY </t>
  </si>
  <si>
    <t>evelin.chahuayo@gmail.com</t>
  </si>
  <si>
    <t>SIBAN ESPINOZA, ZAIDA CARINA</t>
  </si>
  <si>
    <t>zaidasibanespinoza@gmail.com</t>
  </si>
  <si>
    <t>CAVIEDES MONTES, VICTOR ARMANDO</t>
  </si>
  <si>
    <t>arman1982.vico@gmail.com</t>
  </si>
  <si>
    <t>QUISPE ALEMAN, NATALIA</t>
  </si>
  <si>
    <t>richardare120@gmail.com</t>
  </si>
  <si>
    <t>ALVAREZ FRANCO, WILBERT</t>
  </si>
  <si>
    <t>alvarezfwill@gmail.com</t>
  </si>
  <si>
    <t>BANCES CESPEDES, JUAN CARLOS</t>
  </si>
  <si>
    <t>juanbances1990@gmail.com</t>
  </si>
  <si>
    <t>ZEVALLOS RICALDI, MARIELA SHIRLEY</t>
  </si>
  <si>
    <t>zevallos592@gmail.com</t>
  </si>
  <si>
    <t>VALDIVIEZO DOMINGUEZ, LALO</t>
  </si>
  <si>
    <t>LALITO.VALDIVIEZO@GMAIL.COM</t>
  </si>
  <si>
    <t>CAMARA ORTEGA, FRANCISCO</t>
  </si>
  <si>
    <t>panchis25@gmail.com</t>
  </si>
  <si>
    <t>RIVERA MORAN, EDWIN GUILLERMO</t>
  </si>
  <si>
    <t>eg.rivm@gmail.com</t>
  </si>
  <si>
    <t>VEGA VASQUEZ, MIRIAM</t>
  </si>
  <si>
    <t>miriamvega132522@gmail.com</t>
  </si>
  <si>
    <t>TAPIA VERME, JOSE ANTONIO</t>
  </si>
  <si>
    <t>JOSETAPIAVERME@GMAIL.COM</t>
  </si>
  <si>
    <t>VILLAVICENCIO GALLARDO, MAURO</t>
  </si>
  <si>
    <t>maribelvillavicencio4@gmail.com</t>
  </si>
  <si>
    <t>LUCANA HUAMANI, FELIPE SANTIAGO</t>
  </si>
  <si>
    <t>gerson_LdLc@hotmail.com</t>
  </si>
  <si>
    <t>MESTANZA RUIZ, FLOR EUGENIA</t>
  </si>
  <si>
    <t>fmestanza25@gmail.com</t>
  </si>
  <si>
    <t>APONTE CARRANZA, NIXON AUGUSTO</t>
  </si>
  <si>
    <t>naac_17@hotmail.com</t>
  </si>
  <si>
    <t>TORRES MANAYALLE, MARITZA ELVIRA</t>
  </si>
  <si>
    <t>rodanninacar@gmail.com</t>
  </si>
  <si>
    <t>CHAVEZ PUICAN, GERARDO MANUEL</t>
  </si>
  <si>
    <t>manuel_12364@hotmail.com</t>
  </si>
  <si>
    <t>URIARTE CONCEPCION, GENARO ALFREDO</t>
  </si>
  <si>
    <t>GENARO19_2003@HOTMAIL.COM</t>
  </si>
  <si>
    <t>BERAMENDI CARRION, VICTORIA</t>
  </si>
  <si>
    <t xml:space="preserve">vbcts1212@gmail.com </t>
  </si>
  <si>
    <t>HINOJOSA ALARCON, LOURDES ROSARIO</t>
  </si>
  <si>
    <t>gissye2508@gmail.com</t>
  </si>
  <si>
    <t xml:space="preserve">CONDEZO SANCHEZ, ROCIO MARGOT </t>
  </si>
  <si>
    <t>jimwen1992@gmail.com</t>
  </si>
  <si>
    <t>RODRIGUEZ VELIZ, RAUL DAVID</t>
  </si>
  <si>
    <t>radarove@gmail.com</t>
  </si>
  <si>
    <t>AVELLANEDA ESQUIVEL, ABEL ALCIDES</t>
  </si>
  <si>
    <t>avellanedaabel08@gmail.com</t>
  </si>
  <si>
    <t>PANTOJA INGARUCA, JAIRE YADYRA</t>
  </si>
  <si>
    <t>jypi1985@gmail.com</t>
  </si>
  <si>
    <t>MORAN DE LA CRUZ, ELBA VICKY</t>
  </si>
  <si>
    <t>EVMORANC@GMAIL.COM</t>
  </si>
  <si>
    <t>VASQUEZ CAMPOS, CONSUELO</t>
  </si>
  <si>
    <t>vasquezcc@hotmail.com</t>
  </si>
  <si>
    <t xml:space="preserve">SOLANO  HUAROCC, GONZALO </t>
  </si>
  <si>
    <t xml:space="preserve">gonsolh@gmail.com </t>
  </si>
  <si>
    <t>ROJAS ROMERO, RICARDO WILLIAM</t>
  </si>
  <si>
    <t>LAVANUEVO2018@GMAIL.COM</t>
  </si>
  <si>
    <t>RIVERA HERRERA, KATIA CARITO</t>
  </si>
  <si>
    <t>charito121278@gmail.com</t>
  </si>
  <si>
    <t>DIAZ RUBIO, AMI DEL PILAR</t>
  </si>
  <si>
    <t>amidiaz1011@gmail.com</t>
  </si>
  <si>
    <t>FIGUEROA DIAZ, HUGO</t>
  </si>
  <si>
    <t>HUGOFIGUEROAD@GMAIL.COM</t>
  </si>
  <si>
    <t>CHAPOÑAN CHERO, PATRICIA JESSICA</t>
  </si>
  <si>
    <t>Pattyarq15@gmail.com</t>
  </si>
  <si>
    <t>SANCHEZ QUISPE, DAISY</t>
  </si>
  <si>
    <t>dasanqui@gmail.com</t>
  </si>
  <si>
    <t>VALLE CONDORI, PATRICIO MARTIN</t>
  </si>
  <si>
    <t>patriciomartinv007@gmail.com</t>
  </si>
  <si>
    <t>AMES UBILLUS, RITA DEL MILAGRO</t>
  </si>
  <si>
    <t>RITAAMES@GMAIL.COM</t>
  </si>
  <si>
    <t>MACETAS HERNANDEZ, MIGUEL ANGEL</t>
  </si>
  <si>
    <t>miguel197401@hotmail.com</t>
  </si>
  <si>
    <t>PALACIOS ARANDA, YOLITA ANA</t>
  </si>
  <si>
    <t>jusadec1@gmail.com</t>
  </si>
  <si>
    <t>MORENO VELIZ, MARIO ALEX</t>
  </si>
  <si>
    <t>alexmveliz4@gmail.com</t>
  </si>
  <si>
    <t>CARHUAMACA MARAVI, VICTOR LEONIDAS</t>
  </si>
  <si>
    <t>v20015572@gmail.com</t>
  </si>
  <si>
    <t>SALAZAR DE LA CRUZ, JUAN</t>
  </si>
  <si>
    <t>BETANCOURT PEREZ, ROBERTO EFRAIN</t>
  </si>
  <si>
    <t>robertonuno5@gmail.com</t>
  </si>
  <si>
    <t>ESTEBAN MARCOS, GERONIMO</t>
  </si>
  <si>
    <t>gjerry301086@gmail.com</t>
  </si>
  <si>
    <t>ESPINOZA MONTES, DOMINGO EMILIO</t>
  </si>
  <si>
    <t>emilioem59@hotmail.com</t>
  </si>
  <si>
    <t>CURI CAPCHA DE CHOCCE, NOEMI</t>
  </si>
  <si>
    <t>JELUCHCU@GMAIL.COM</t>
  </si>
  <si>
    <t>SANCHEZ REQUEJO, GEINER</t>
  </si>
  <si>
    <t>GEIMSH32@HOTMAIL.COM</t>
  </si>
  <si>
    <t>SOTOMAYOR HONOR, JORGE</t>
  </si>
  <si>
    <t>JLSOTOMAYORG@GMAIL.COM</t>
  </si>
  <si>
    <t>YAÑEZ TASAICO, LUIS ALBERTO</t>
  </si>
  <si>
    <t>YANEZLUISALBERTO9@GMAIL.COM</t>
  </si>
  <si>
    <t>YACTAYO HUAPAYA, EDSON ROBERTHO</t>
  </si>
  <si>
    <t>edson085@hotmail.com</t>
  </si>
  <si>
    <t>MONTOYA CUETO, JANINA ELVIRA</t>
  </si>
  <si>
    <t>canguro20cyper@gmail.com</t>
  </si>
  <si>
    <t>GIL ROJAS, JENNY MARIBEL</t>
  </si>
  <si>
    <t>jenma174@gmail.com</t>
  </si>
  <si>
    <t>HUAIRA CHARAPAQUI, NERYA</t>
  </si>
  <si>
    <t>neryh180@gmail.com</t>
  </si>
  <si>
    <t>ESPINOZA YURIVILCA, RAUL</t>
  </si>
  <si>
    <t>raulespinozay@gmail.com</t>
  </si>
  <si>
    <t>MUÑOZ HUAYNALAYA, WILLY RONALD</t>
  </si>
  <si>
    <t>willymu-oz@hotmail.com</t>
  </si>
  <si>
    <t>QUICIO NIZAMA, CARMEN ROSA</t>
  </si>
  <si>
    <t>carmenqn10@hotmail.com</t>
  </si>
  <si>
    <t>MUNGUIA CAMASCA, MARCOS DAVID</t>
  </si>
  <si>
    <t>mmunguiac@gmail.com</t>
  </si>
  <si>
    <t>ACUÑA SOTO, MATEO</t>
  </si>
  <si>
    <t>ing.acsoto@gmail.com</t>
  </si>
  <si>
    <t>HUAMAN PACHECO, ANA MARIA</t>
  </si>
  <si>
    <t>tatianaexito2018@gmail.com</t>
  </si>
  <si>
    <t>ASCENCIOS QUINTANA, MARINO</t>
  </si>
  <si>
    <t>marino.aq@hotmail.com</t>
  </si>
  <si>
    <t>SLAGHEKKE ., RAYMOND FREDRIKUS GERHARDUS JOHANNES</t>
  </si>
  <si>
    <t>rslaghekke@yahoo.com</t>
  </si>
  <si>
    <t>CONTRERAS NAVARRO, TIMOTEO</t>
  </si>
  <si>
    <t>timothyjeans.73@gmail.com</t>
  </si>
  <si>
    <t>VILCHEZ TORRES, HENRY EFRAIN</t>
  </si>
  <si>
    <t>HEVT50@GMAIL.COM</t>
  </si>
  <si>
    <t>DOMINGUEZ PAREDES, EDITH NANCY</t>
  </si>
  <si>
    <t>EDIDDOMINGUEZ99@GMAIL.COM</t>
  </si>
  <si>
    <t>HUAYAPA PALOMINO DE URRUNAGA, MARIA ELENA</t>
  </si>
  <si>
    <t>QOYA2004@GMAIL.COM</t>
  </si>
  <si>
    <t>MENDOZA YUCRA, CLEVER</t>
  </si>
  <si>
    <t>klever5523@gmail.com</t>
  </si>
  <si>
    <t>LOPEZ HUILLCA, MARIA ELENA</t>
  </si>
  <si>
    <t>klevermyucra86@gmail.com</t>
  </si>
  <si>
    <t>CORDERO GÓMEZ, ENRIQUE ELEAZAR</t>
  </si>
  <si>
    <t>ecorgo.1806@gmail.com</t>
  </si>
  <si>
    <t>PINILLOS GUEVARA, MARIA DEL MILAGROS</t>
  </si>
  <si>
    <t>FALLA HIDALGO, WALMIDER JAIME</t>
  </si>
  <si>
    <t>waljai_1969@hotmail.com</t>
  </si>
  <si>
    <t>PEÑA BAZAN, MIGUEL FRANCISCO</t>
  </si>
  <si>
    <t>micki3526@gmail.com</t>
  </si>
  <si>
    <t>TAPIA OVALLE, YESSICA ROXANA</t>
  </si>
  <si>
    <t>ytapiaovalle@gmail.com</t>
  </si>
  <si>
    <t>APACLLA PACHECO, FELIPE LEANDRO</t>
  </si>
  <si>
    <t>fleandroapaclla@gmail.com</t>
  </si>
  <si>
    <t>HERRERA DE LA BORDA, ANGELA FERNANDA</t>
  </si>
  <si>
    <t>store16happy@gmail.com</t>
  </si>
  <si>
    <t>ALANYA LOZANO, JIMMY ABEL</t>
  </si>
  <si>
    <t>jimm19al@gmail.com</t>
  </si>
  <si>
    <t>CASTILLO  SALCEDO, CECILIA MARLENE</t>
  </si>
  <si>
    <t>ccastillosalcedo@gmail.com</t>
  </si>
  <si>
    <t>ARIZABAL MORENO, HOLGER MILENKO</t>
  </si>
  <si>
    <t>HOLGERARIZABAL24@GMAIL.COM</t>
  </si>
  <si>
    <t>ZURITA MARCOS, ALVARO JESUS</t>
  </si>
  <si>
    <t>alvarojzm@gmail.com</t>
  </si>
  <si>
    <t>TAPIA SANTISTEBAN, FABIAN GABRIEL</t>
  </si>
  <si>
    <t>fabiants11@yahoo.es</t>
  </si>
  <si>
    <t xml:space="preserve">HILARIO ROMAN, YESICA YOHANA </t>
  </si>
  <si>
    <t>yohana.hr@gmail.com</t>
  </si>
  <si>
    <t>SANCHEZ SANTA CRUZ, EVERT FRANK</t>
  </si>
  <si>
    <t>evert.sanchezs@gmail.com</t>
  </si>
  <si>
    <t>CARDENAS HUAMAN, BRANING SERGIO</t>
  </si>
  <si>
    <t>sergio_b_14@hotmail.com</t>
  </si>
  <si>
    <t>ALBERTO BORJA, MARCOS RAUL</t>
  </si>
  <si>
    <t>marcosraulalbertoborja50@gmail.com</t>
  </si>
  <si>
    <t>VENEGAS RODRIGUEZ, LOURDES JUANA</t>
  </si>
  <si>
    <t>lourdesvenegasrodriguez@gmail.com</t>
  </si>
  <si>
    <t>URTEAGA IPARRAGUIRRE, HENRY</t>
  </si>
  <si>
    <t>urteagahenry8@gmail.com</t>
  </si>
  <si>
    <t>CUBAS VASQUEZ DE QUINTEROS , YANET ROSA</t>
  </si>
  <si>
    <t>yanetcubas8@gmail.com</t>
  </si>
  <si>
    <t>CALLE LAUREANO, JIMMY PAUL</t>
  </si>
  <si>
    <t>jimmycallevet@gmail.com</t>
  </si>
  <si>
    <t>LAURA HUARCAYA, BRAULIO</t>
  </si>
  <si>
    <t>blaurahuarcaya85@gmail.com</t>
  </si>
  <si>
    <t>GARCIA OLIVERA, SONIA VICTORIA</t>
  </si>
  <si>
    <t>svgo21@gmail.com</t>
  </si>
  <si>
    <t>CORONEL EGUSQUIZA, CESAR MANUEL</t>
  </si>
  <si>
    <t>cmcoronelegusquiza@gmail.com</t>
  </si>
  <si>
    <t>RODRIGUEZ SOSA, JUAN  CARLOS</t>
  </si>
  <si>
    <t>rodriguezsosajc@gmail.com</t>
  </si>
  <si>
    <t>CALDERON RUIZ, NELLY BAYLETT</t>
  </si>
  <si>
    <t>baylett35@gmail.com</t>
  </si>
  <si>
    <t>LOPEZ PEREZ, BEDSI DENISSE</t>
  </si>
  <si>
    <t>BDLP.025@GMAIL.COM</t>
  </si>
  <si>
    <t>PALOMINO AMARO, RAUL MARINO</t>
  </si>
  <si>
    <t>rmpalomino18@gmail.com</t>
  </si>
  <si>
    <t>RIVERA VILCA, LIZ MARILYN</t>
  </si>
  <si>
    <t>mijaelrv@gmail.com</t>
  </si>
  <si>
    <t>ORDOÑEZ FLORES, JOSE HUGO</t>
  </si>
  <si>
    <t>jordonezf@unmsm.edu.pe</t>
  </si>
  <si>
    <t>MALUQUIS SANCHEZ, ISABEL</t>
  </si>
  <si>
    <t>GIULIANASPM7@GMAIL.COM</t>
  </si>
  <si>
    <t>SULLCACCORI QUIÑONES, GLADYS</t>
  </si>
  <si>
    <t>gilbersq@gmail.com</t>
  </si>
  <si>
    <t>FARFAN BANCES, ANTHONY BRAYAN</t>
  </si>
  <si>
    <t>anthonyfarfan14@gmail.com</t>
  </si>
  <si>
    <t>TORRE VARGAS, MARIA ELENA</t>
  </si>
  <si>
    <t>eve21_13@hotmail.com</t>
  </si>
  <si>
    <t>BEJARANO RODRIGUEZ, LIZANDRO RUBEN</t>
  </si>
  <si>
    <t>bejaranorodriguezlizandro@gmail.com</t>
  </si>
  <si>
    <t>ALVARADO ROMAN, LUIS MIGUEL</t>
  </si>
  <si>
    <t>LMAR11XD@GMAIL.COM</t>
  </si>
  <si>
    <t>AGUILAR SAMAME, IRIS MABEL</t>
  </si>
  <si>
    <t>iaguilarsamame@gmail.com</t>
  </si>
  <si>
    <t>FLORES HERRERA, CYNTHIA NATALI</t>
  </si>
  <si>
    <t>floresherreracynthia@gmail.com</t>
  </si>
  <si>
    <t>NIQUIN ALAYO, SEGUNDO HENRY</t>
  </si>
  <si>
    <t>GIANFRANCONH@GMAIL.COM</t>
  </si>
  <si>
    <t>PORRAS BALLADARES, DAVID CESAR</t>
  </si>
  <si>
    <t>dporras_cetemin@hotmail.com</t>
  </si>
  <si>
    <t>ESTEBAN LOPEZ, ROCIO ANGELA</t>
  </si>
  <si>
    <t>rocioesteban1538@gmail.com</t>
  </si>
  <si>
    <t>SAFORA HERRERA, KARIN ELINA</t>
  </si>
  <si>
    <t>karinsafora87@gmail.com</t>
  </si>
  <si>
    <t>ÑIQUEN PARRA, JUVENAL FRANCISCO</t>
  </si>
  <si>
    <t>juve1273np@gmail.com</t>
  </si>
  <si>
    <t>ROJAS BOTTA, GIANMARCO</t>
  </si>
  <si>
    <t>G_RBOTTA@HOTMAIL.COM</t>
  </si>
  <si>
    <t>SALVATIERRA UBALDO, BRAULIO MARTIN</t>
  </si>
  <si>
    <t>braulio.salvt@gmail.com</t>
  </si>
  <si>
    <t>QUISPE BORDA, MARIA GUILLERMINA</t>
  </si>
  <si>
    <t>mariaquispeborda@gmail.com</t>
  </si>
  <si>
    <t>BOBADILLA BELTRAN, HUGO</t>
  </si>
  <si>
    <t>hbb1307@gmail.com</t>
  </si>
  <si>
    <t>QUINTANA LAURO, JOSE DANIEL</t>
  </si>
  <si>
    <t>pepe7quintana@gmail.com</t>
  </si>
  <si>
    <t>CUNGIA ENEQUE, SONIA MARILYN</t>
  </si>
  <si>
    <t>sonmar256@gmail.com</t>
  </si>
  <si>
    <t>ROJAS COHAILA, KELLY DIANA</t>
  </si>
  <si>
    <t>kdiana.rojasc@gmail.com</t>
  </si>
  <si>
    <t>CHAPOÑAN SIESQUEN, MARIA ROSA</t>
  </si>
  <si>
    <t>Karina_1615@hotmail.com</t>
  </si>
  <si>
    <t>RODRIGUEZ GARCIA, ALFONSO LUIS</t>
  </si>
  <si>
    <t>ivanhoeamauta@gmail.com</t>
  </si>
  <si>
    <t>PACHECO GARCIA, CRISTINA</t>
  </si>
  <si>
    <t>cristinapg232016@gmail.com</t>
  </si>
  <si>
    <t>CHANG SANTOS, ANDRES RAMON</t>
  </si>
  <si>
    <t>andjchs@gmail.com</t>
  </si>
  <si>
    <t>SANTA CRUZ VEGA, GUADALUPE DE LAS MERCEDES</t>
  </si>
  <si>
    <t>lunaysol_118@hotmail.com</t>
  </si>
  <si>
    <t>VASQUEZ BARBOZA, LUIS ALBERTO</t>
  </si>
  <si>
    <t>ALBERTINY12VB@GMAIL.COM</t>
  </si>
  <si>
    <t>PALOMINO ZORRILLA, ALBERT RENZO</t>
  </si>
  <si>
    <t>alpalominoz@gmail.com</t>
  </si>
  <si>
    <t>VILLALVA QUISPE, OFELIA</t>
  </si>
  <si>
    <t>ofeliaquispe096@gmail.com</t>
  </si>
  <si>
    <t>LLAMOCCA PUMA, ABNER</t>
  </si>
  <si>
    <t>LICANDRUS@GMAIL.COM</t>
  </si>
  <si>
    <t>CAMPOS GARCIA, JOHANNA MILAGROS</t>
  </si>
  <si>
    <t>johannacamposgarcia@gmail.com</t>
  </si>
  <si>
    <t>FLUKER CHACON, WILLIAM</t>
  </si>
  <si>
    <t>flukerswilliam33@gmail.com</t>
  </si>
  <si>
    <t>LAGUNA GUZMAN, ALEJANDRO OSWALDO</t>
  </si>
  <si>
    <t>GOTITADECIELO01@GMAIL.COM</t>
  </si>
  <si>
    <t>RODRÍGUEZ HERRERA, ZULEMA YOLANDA</t>
  </si>
  <si>
    <t>zulema.yolandarh@gmail.com</t>
  </si>
  <si>
    <t>MAYTA RIVERA, ALBERTO</t>
  </si>
  <si>
    <t>elizad_ms@hotmail.com</t>
  </si>
  <si>
    <t>REYNOSO CONDOR, GIANNINA MARISOL</t>
  </si>
  <si>
    <t>mguerrerocarbajal6@gmail.com</t>
  </si>
  <si>
    <t>ARCE ESTEBAN, DEISY NATALY</t>
  </si>
  <si>
    <t>d.nae.arce@gmail.com</t>
  </si>
  <si>
    <t>CABALLERO TRAVERSO, LUIS FABIO</t>
  </si>
  <si>
    <t>LUISFABIO19@HOTMAIL.COM</t>
  </si>
  <si>
    <t>CUSI BRAVO, DAVID</t>
  </si>
  <si>
    <t>davico100@hotmail.com</t>
  </si>
  <si>
    <t>CHAVEZ LICARES, HEIDI</t>
  </si>
  <si>
    <t>heidi.chl586@gmail.com</t>
  </si>
  <si>
    <t>SEDE PISCO</t>
  </si>
  <si>
    <t xml:space="preserve">SEDE CUSCO I </t>
  </si>
  <si>
    <t xml:space="preserve">SEDE CUSCO II </t>
  </si>
  <si>
    <t>Recuento de Trámite</t>
  </si>
  <si>
    <t>Se le envió un paso a paso de como agregar los correos como seguros</t>
  </si>
  <si>
    <t>19939806</t>
  </si>
  <si>
    <t>CLI0048984</t>
  </si>
  <si>
    <t>CLI0046767</t>
  </si>
  <si>
    <t>CLI0036127</t>
  </si>
  <si>
    <t>16539609</t>
  </si>
  <si>
    <t>CLI0018040</t>
  </si>
  <si>
    <t>CLI0048625</t>
  </si>
  <si>
    <t>22272813</t>
  </si>
  <si>
    <t>CLI0023528</t>
  </si>
  <si>
    <t>48302463</t>
  </si>
  <si>
    <t>CLI0043749</t>
  </si>
  <si>
    <t>40483382</t>
  </si>
  <si>
    <t>CLI0033542</t>
  </si>
  <si>
    <t>43080350</t>
  </si>
  <si>
    <t>CLI0050787</t>
  </si>
  <si>
    <t>CLI0046184</t>
  </si>
  <si>
    <t>CLI0033008</t>
  </si>
  <si>
    <t>46899362</t>
  </si>
  <si>
    <t>CLI0020794</t>
  </si>
  <si>
    <t>CLI0051161</t>
  </si>
  <si>
    <t>CLI0042379</t>
  </si>
  <si>
    <t>CLI0042780</t>
  </si>
  <si>
    <t>CLI0023942</t>
  </si>
  <si>
    <t>23862105</t>
  </si>
  <si>
    <t>CLI0028122</t>
  </si>
  <si>
    <t>CLI0047825</t>
  </si>
  <si>
    <t>45829077</t>
  </si>
  <si>
    <t>CLI0043540</t>
  </si>
  <si>
    <t>CLI0037991</t>
  </si>
  <si>
    <t>CLI0044413</t>
  </si>
  <si>
    <t>CLI0046717</t>
  </si>
  <si>
    <t>15370172</t>
  </si>
  <si>
    <t>47794766</t>
  </si>
  <si>
    <t>15371022</t>
  </si>
  <si>
    <t>CLI0046280</t>
  </si>
  <si>
    <t>CLI0019679</t>
  </si>
  <si>
    <t>CLI0049057</t>
  </si>
  <si>
    <t>CLI0036172</t>
  </si>
  <si>
    <t>43631602</t>
  </si>
  <si>
    <t>CLI0034875</t>
  </si>
  <si>
    <t>CLI0045282</t>
  </si>
  <si>
    <t>CLI0042812</t>
  </si>
  <si>
    <t>42406114</t>
  </si>
  <si>
    <t>CLI0017643</t>
  </si>
  <si>
    <t>CLI0032094</t>
  </si>
  <si>
    <t>CLI0039920</t>
  </si>
  <si>
    <t>CLI0033820</t>
  </si>
  <si>
    <t>46105965</t>
  </si>
  <si>
    <t>CLI0038225</t>
  </si>
  <si>
    <t>41988959</t>
  </si>
  <si>
    <t>CLI0047019</t>
  </si>
  <si>
    <t>CLI0038327</t>
  </si>
  <si>
    <t>CLI0009306</t>
  </si>
  <si>
    <t>43324244</t>
  </si>
  <si>
    <t>CLI0041283</t>
  </si>
  <si>
    <t>CLI0043333</t>
  </si>
  <si>
    <t>CLI0042368</t>
  </si>
  <si>
    <t>CLI0039438</t>
  </si>
  <si>
    <t>CLI0041156</t>
  </si>
  <si>
    <t>CLI0043580</t>
  </si>
  <si>
    <t>CLI0046754</t>
  </si>
  <si>
    <t>CLI0044518</t>
  </si>
  <si>
    <t>47133588</t>
  </si>
  <si>
    <t>20090655</t>
  </si>
  <si>
    <t>CLI0043574</t>
  </si>
  <si>
    <t>CLI0048102</t>
  </si>
  <si>
    <t>CLI0037842</t>
  </si>
  <si>
    <t>47748561</t>
  </si>
  <si>
    <t>CLI0038344</t>
  </si>
  <si>
    <t>16449400</t>
  </si>
  <si>
    <t>70347487</t>
  </si>
  <si>
    <t>CLI0040785</t>
  </si>
  <si>
    <t>CLI0031083</t>
  </si>
  <si>
    <t>CLI0036964</t>
  </si>
  <si>
    <t>CLI0040380</t>
  </si>
  <si>
    <t>CLI0042892</t>
  </si>
  <si>
    <t>40630203</t>
  </si>
  <si>
    <t>CLI0051163</t>
  </si>
  <si>
    <t>CLI0041232</t>
  </si>
  <si>
    <t>CLI0015087</t>
  </si>
  <si>
    <t>CLI0010101</t>
  </si>
  <si>
    <t>CLI0046171</t>
  </si>
  <si>
    <t>CLI0041773</t>
  </si>
  <si>
    <t>10772074</t>
  </si>
  <si>
    <t>CLI0045837</t>
  </si>
  <si>
    <t>CLI0041467</t>
  </si>
  <si>
    <t>21288451</t>
  </si>
  <si>
    <t>CLI0051098</t>
  </si>
  <si>
    <t>CLI0051106</t>
  </si>
  <si>
    <t>40686085</t>
  </si>
  <si>
    <t>CLI0015000</t>
  </si>
  <si>
    <t>72966633</t>
  </si>
  <si>
    <t>44526219</t>
  </si>
  <si>
    <t>CLI0018102</t>
  </si>
  <si>
    <t>CLI0049555</t>
  </si>
  <si>
    <t>CLI0035958</t>
  </si>
  <si>
    <t>46351907</t>
  </si>
  <si>
    <t>CLI0037656</t>
  </si>
  <si>
    <t>43222746</t>
  </si>
  <si>
    <t>80252042</t>
  </si>
  <si>
    <t>CLI0050407</t>
  </si>
  <si>
    <t>CLI0033187</t>
  </si>
  <si>
    <t>43611548</t>
  </si>
  <si>
    <t>CLI0038079</t>
  </si>
  <si>
    <t>CLI0033588</t>
  </si>
  <si>
    <t>CLI0046744</t>
  </si>
  <si>
    <t>46509906</t>
  </si>
  <si>
    <t>CLI0042885</t>
  </si>
  <si>
    <t>CLI0036202</t>
  </si>
  <si>
    <t>CLI0045797</t>
  </si>
  <si>
    <t>CLI0035747</t>
  </si>
  <si>
    <t>CLI0049149</t>
  </si>
  <si>
    <t>76201450</t>
  </si>
  <si>
    <t>CLI0007866</t>
  </si>
  <si>
    <t>19818519</t>
  </si>
  <si>
    <t>CLI0049255</t>
  </si>
  <si>
    <t>28840153</t>
  </si>
  <si>
    <t>CLI0038643</t>
  </si>
  <si>
    <t>CLI0038030</t>
  </si>
  <si>
    <t>CLI0037677</t>
  </si>
  <si>
    <t>CLI0051155</t>
  </si>
  <si>
    <t>46304998</t>
  </si>
  <si>
    <t>CLI0019265</t>
  </si>
  <si>
    <t>CLI0042560</t>
  </si>
  <si>
    <t>CLI0020879</t>
  </si>
  <si>
    <t>CLI0015861</t>
  </si>
  <si>
    <t>20027443</t>
  </si>
  <si>
    <t>CLI0038717</t>
  </si>
  <si>
    <t>CLI0047917</t>
  </si>
  <si>
    <t>20050415</t>
  </si>
  <si>
    <t>CLI0043589</t>
  </si>
  <si>
    <t>20084894</t>
  </si>
  <si>
    <t>43228938</t>
  </si>
  <si>
    <t>CLI0040838</t>
  </si>
  <si>
    <t>CLI0032333</t>
  </si>
  <si>
    <t>CLI0035970</t>
  </si>
  <si>
    <t>41982505</t>
  </si>
  <si>
    <t>CLI0040980</t>
  </si>
  <si>
    <t>21559360</t>
  </si>
  <si>
    <t>20094113</t>
  </si>
  <si>
    <t>CLI0020501</t>
  </si>
  <si>
    <t>CLI0040372</t>
  </si>
  <si>
    <t>CLI0050733</t>
  </si>
  <si>
    <t>24002501</t>
  </si>
  <si>
    <t>CLI0043469</t>
  </si>
  <si>
    <t>CLI0037623</t>
  </si>
  <si>
    <t>CLI0043250</t>
  </si>
  <si>
    <t>CLI0046322</t>
  </si>
  <si>
    <t>CLI0032997</t>
  </si>
  <si>
    <t>17435544</t>
  </si>
  <si>
    <t>32927598</t>
  </si>
  <si>
    <t>CLI0019390</t>
  </si>
  <si>
    <t>44888960</t>
  </si>
  <si>
    <t>CLI0037786</t>
  </si>
  <si>
    <t>CLI0014965</t>
  </si>
  <si>
    <t>CLI0019391</t>
  </si>
  <si>
    <t>CLI0041921</t>
  </si>
  <si>
    <t>32782710</t>
  </si>
  <si>
    <t>CLI0038759</t>
  </si>
  <si>
    <t>CLI0011798</t>
  </si>
  <si>
    <t>CLI0039165</t>
  </si>
  <si>
    <t>CLI0046846</t>
  </si>
  <si>
    <t>40373166</t>
  </si>
  <si>
    <t>CLI0050066</t>
  </si>
  <si>
    <t>23960573</t>
  </si>
  <si>
    <t>CLI0049117</t>
  </si>
  <si>
    <t>CLI0029573</t>
  </si>
  <si>
    <t>43055519</t>
  </si>
  <si>
    <t>CLI0014696</t>
  </si>
  <si>
    <t>CLI0031530</t>
  </si>
  <si>
    <t>CLI0012972</t>
  </si>
  <si>
    <t>41004161</t>
  </si>
  <si>
    <t>40553657</t>
  </si>
  <si>
    <t>CLI0020903</t>
  </si>
  <si>
    <t>CLI0017676</t>
  </si>
  <si>
    <t>41138265</t>
  </si>
  <si>
    <t>CLI0038591</t>
  </si>
  <si>
    <t>CLI0031458</t>
  </si>
  <si>
    <t>CLI0020891</t>
  </si>
  <si>
    <t>16622419</t>
  </si>
  <si>
    <t>40705409</t>
  </si>
  <si>
    <t>CLI0046680</t>
  </si>
  <si>
    <t>CLI0033624</t>
  </si>
  <si>
    <t>CLI0034637</t>
  </si>
  <si>
    <t>CLI0038009</t>
  </si>
  <si>
    <t>48929609</t>
  </si>
  <si>
    <t>CLI0047833</t>
  </si>
  <si>
    <t>23961914</t>
  </si>
  <si>
    <t>CLI0048470</t>
  </si>
  <si>
    <t>CLI0046814</t>
  </si>
  <si>
    <t>CLI0046646</t>
  </si>
  <si>
    <t>CLI0043855</t>
  </si>
  <si>
    <t>CLI0043858</t>
  </si>
  <si>
    <t>CLI0048796</t>
  </si>
  <si>
    <t>CLI0038401</t>
  </si>
  <si>
    <t>16701880</t>
  </si>
  <si>
    <t>CLI0046861</t>
  </si>
  <si>
    <t>40438886</t>
  </si>
  <si>
    <t>46791756</t>
  </si>
  <si>
    <t>CLI0032259</t>
  </si>
  <si>
    <t>42569240</t>
  </si>
  <si>
    <t>CLI0014504</t>
  </si>
  <si>
    <t>40098126</t>
  </si>
  <si>
    <t>CLI0029279</t>
  </si>
  <si>
    <t>77462239</t>
  </si>
  <si>
    <t>47080242</t>
  </si>
  <si>
    <t>CLI0040694</t>
  </si>
  <si>
    <t>CLI0029770</t>
  </si>
  <si>
    <t>43370185</t>
  </si>
  <si>
    <t>CLI0040286</t>
  </si>
  <si>
    <t>CLI0045884</t>
  </si>
  <si>
    <t>40753274</t>
  </si>
  <si>
    <t>CLI0047258</t>
  </si>
  <si>
    <t>CLI0014194</t>
  </si>
  <si>
    <t>CLI0038126</t>
  </si>
  <si>
    <t>42371767</t>
  </si>
  <si>
    <t>03841043</t>
  </si>
  <si>
    <t>CLI0037797</t>
  </si>
  <si>
    <t>CLI0049019</t>
  </si>
  <si>
    <t>CLI0017853</t>
  </si>
  <si>
    <t>CLI0040895</t>
  </si>
  <si>
    <t>CLI0030734</t>
  </si>
  <si>
    <t>CLI0040899</t>
  </si>
  <si>
    <t>20102286</t>
  </si>
  <si>
    <t>CLI0034798</t>
  </si>
  <si>
    <t>19939362</t>
  </si>
  <si>
    <t>CLI0036033</t>
  </si>
  <si>
    <t>CLI0036708</t>
  </si>
  <si>
    <t>CLI0040137</t>
  </si>
  <si>
    <t>CLI0038540</t>
  </si>
  <si>
    <t>CLI0031210</t>
  </si>
  <si>
    <t>20023294</t>
  </si>
  <si>
    <t>73571324</t>
  </si>
  <si>
    <t>CLI0036894</t>
  </si>
  <si>
    <t>CLI0019853</t>
  </si>
  <si>
    <t>CLI0042898</t>
  </si>
  <si>
    <t>41717476</t>
  </si>
  <si>
    <t>16446533</t>
  </si>
  <si>
    <t>CLI0029029</t>
  </si>
  <si>
    <t>CLI0030880</t>
  </si>
  <si>
    <t>CLI0014973</t>
  </si>
  <si>
    <t>CLI0020302</t>
  </si>
  <si>
    <t>CLI0050248</t>
  </si>
  <si>
    <t>23979296</t>
  </si>
  <si>
    <t>CLI0044218</t>
  </si>
  <si>
    <t>CLI0015135</t>
  </si>
  <si>
    <t>43963104</t>
  </si>
  <si>
    <t>CLI0044487</t>
  </si>
  <si>
    <t>CLI0047214</t>
  </si>
  <si>
    <t>CLI0020478</t>
  </si>
  <si>
    <t>80535336</t>
  </si>
  <si>
    <t>CLI0018535</t>
  </si>
  <si>
    <t>CLI0038817</t>
  </si>
  <si>
    <t>CLI0042221</t>
  </si>
  <si>
    <t>CLI0045155</t>
  </si>
  <si>
    <t>CLI0035291</t>
  </si>
  <si>
    <t>CLI0046997</t>
  </si>
  <si>
    <t>CLI0047805</t>
  </si>
  <si>
    <t>CLI0046551</t>
  </si>
  <si>
    <t>42189335</t>
  </si>
  <si>
    <t>CLI0043659</t>
  </si>
  <si>
    <t>46902318</t>
  </si>
  <si>
    <t>CLI0046866</t>
  </si>
  <si>
    <t>CLI0038834</t>
  </si>
  <si>
    <t>CLI0036379</t>
  </si>
  <si>
    <t>CLI0049716</t>
  </si>
  <si>
    <t>CLI0034131</t>
  </si>
  <si>
    <t>47704650</t>
  </si>
  <si>
    <t>CLI0046561</t>
  </si>
  <si>
    <t>CLI0045779</t>
  </si>
  <si>
    <t>40770714</t>
  </si>
  <si>
    <t>CLI0045989</t>
  </si>
  <si>
    <t>19873113</t>
  </si>
  <si>
    <t>CLI0042446</t>
  </si>
  <si>
    <t>46897116</t>
  </si>
  <si>
    <t>CLI0036214</t>
  </si>
  <si>
    <t>CLI0050911</t>
  </si>
  <si>
    <t>CLI0051077</t>
  </si>
  <si>
    <t>CLI0043310</t>
  </si>
  <si>
    <t>CLI0048039</t>
  </si>
  <si>
    <t>23942406</t>
  </si>
  <si>
    <t>CLI0043232</t>
  </si>
  <si>
    <t>CLI0018980</t>
  </si>
  <si>
    <t>CLI0043360</t>
  </si>
  <si>
    <t>CLI0028427</t>
  </si>
  <si>
    <t>23989937</t>
  </si>
  <si>
    <t>CLI0040946</t>
  </si>
  <si>
    <t>BOLIVAR HANCCO, ALFREDO</t>
  </si>
  <si>
    <t>CLI0044359</t>
  </si>
  <si>
    <t>TASSO CELESTINO, IVAN ENRIQUE</t>
  </si>
  <si>
    <t>CLI0037992</t>
  </si>
  <si>
    <t>CUENCA FLORES, DAVID EDUARDO</t>
  </si>
  <si>
    <t>CLI0036158</t>
  </si>
  <si>
    <t>40279066</t>
  </si>
  <si>
    <t>LOZANO CCANTO, BRIGITTE KATHERIN</t>
  </si>
  <si>
    <t>CLI0036635</t>
  </si>
  <si>
    <t>CASTILLO GALVEZ, JIMMY</t>
  </si>
  <si>
    <t>CLI0039604</t>
  </si>
  <si>
    <t>RODRIGUEZ PEREZ, WEENDY KATHERINE</t>
  </si>
  <si>
    <t>CLI0044368</t>
  </si>
  <si>
    <t>QUISPE ARCOS, VERONICA</t>
  </si>
  <si>
    <t>CLI0049758</t>
  </si>
  <si>
    <t>23933913</t>
  </si>
  <si>
    <t>CERNA FLORIANO, SHEILA ELENA</t>
  </si>
  <si>
    <t>CLI0032802</t>
  </si>
  <si>
    <t>CERNA FLORIANO, YOVANNA KATHERINA</t>
  </si>
  <si>
    <t>CLI0032808</t>
  </si>
  <si>
    <t>RICSE SUBILETE, CORINA</t>
  </si>
  <si>
    <t>CLI0033297</t>
  </si>
  <si>
    <t>FERNANDEZ REYES, LUIS FERNANDO</t>
  </si>
  <si>
    <t>CLI0037626</t>
  </si>
  <si>
    <t>YAURI BUSTOS, FREDY ENRIQUE</t>
  </si>
  <si>
    <t>CLI0038372</t>
  </si>
  <si>
    <t>76230989</t>
  </si>
  <si>
    <t>MORALES TRIGOS, DORA MARGOT</t>
  </si>
  <si>
    <t>CLI0040493</t>
  </si>
  <si>
    <t>20048698</t>
  </si>
  <si>
    <t>24003652</t>
  </si>
  <si>
    <t>BACILIO DE LA CRUZ, CHRISTIAN DAVID</t>
  </si>
  <si>
    <t>CLI0035711</t>
  </si>
  <si>
    <t>MANYARI ROMERO, MARGARITA</t>
  </si>
  <si>
    <t>CLI0043080</t>
  </si>
  <si>
    <t>44910167</t>
  </si>
  <si>
    <t>PEREZ BUENO, MAYRA NADIR</t>
  </si>
  <si>
    <t>CLI0043348</t>
  </si>
  <si>
    <t>FERNANDEZ MENDOZA, LILI LOURDES</t>
  </si>
  <si>
    <t>CLI0036472</t>
  </si>
  <si>
    <t>19878317</t>
  </si>
  <si>
    <t>CAMACHO MORETO, JOSE MELANIO</t>
  </si>
  <si>
    <t>CLI0036154</t>
  </si>
  <si>
    <t>BAUTISTA CHUMPITAZ, KARIN LUZ</t>
  </si>
  <si>
    <t>CLI0034775</t>
  </si>
  <si>
    <t>46556631</t>
  </si>
  <si>
    <t>GARCIA  CORZO, IVAN ALCIDES</t>
  </si>
  <si>
    <t>CLI0015503</t>
  </si>
  <si>
    <t>10368737</t>
  </si>
  <si>
    <t>20055270</t>
  </si>
  <si>
    <t>20070220</t>
  </si>
  <si>
    <t>77537280</t>
  </si>
  <si>
    <t>SANTANA COCA, CINDY CATHERINE</t>
  </si>
  <si>
    <t>CLI0020413</t>
  </si>
  <si>
    <t>44164922</t>
  </si>
  <si>
    <t>BELLO PALACIOS, GLODDY</t>
  </si>
  <si>
    <t>CLI0046928</t>
  </si>
  <si>
    <t>MAROCHO SANTOYO, DOMINGO WASHINGTON</t>
  </si>
  <si>
    <t>CLI0023793</t>
  </si>
  <si>
    <t>ASCONA FLORES, MARIA ANA</t>
  </si>
  <si>
    <t>CLI0042242</t>
  </si>
  <si>
    <t xml:space="preserve">QUIROGA LAURA , MILUSKA CAROL </t>
  </si>
  <si>
    <t>CLI0013743</t>
  </si>
  <si>
    <t>CLI0028163</t>
  </si>
  <si>
    <t>MARTINEZ RAMOS, MARCO ANTONIO</t>
  </si>
  <si>
    <t>CLI0030613</t>
  </si>
  <si>
    <t>09162428</t>
  </si>
  <si>
    <t>PALOMINO BAUTISTA, NIANA YZRI</t>
  </si>
  <si>
    <t>CLI0045676</t>
  </si>
  <si>
    <t>22313562</t>
  </si>
  <si>
    <t>CHAMBERGO ORREGO, IBETH GISSELA</t>
  </si>
  <si>
    <t>CLI0034603</t>
  </si>
  <si>
    <t>ROSALES PECHO, MEDARDO TEODORO</t>
  </si>
  <si>
    <t>CLI0015896</t>
  </si>
  <si>
    <t>TOMAS CAYETANO, MERY YANINA</t>
  </si>
  <si>
    <t>CLI0049121</t>
  </si>
  <si>
    <t>LEIVA FLOREZ, NIEVES JUDY</t>
  </si>
  <si>
    <t>CLI0025605</t>
  </si>
  <si>
    <t>BORJA TENICELA, FELIPE ANDY</t>
  </si>
  <si>
    <t>CLI0039352</t>
  </si>
  <si>
    <t>QUISPE ÑACARI, ANA CLARA</t>
  </si>
  <si>
    <t>CLI0046379</t>
  </si>
  <si>
    <t>TASSO VILLALOBOS, MARIA DEL CARMEN</t>
  </si>
  <si>
    <t>CLI0029855</t>
  </si>
  <si>
    <t>HUAMAN MOLINA, JHOMEL JUVENCIO</t>
  </si>
  <si>
    <t>CLI0017419</t>
  </si>
  <si>
    <t>45748875</t>
  </si>
  <si>
    <t>BERNAOLA DIONISIO, DANTE ERICK</t>
  </si>
  <si>
    <t>CLI0045075</t>
  </si>
  <si>
    <t>BERMEJO FLORES, MARIA LUISA</t>
  </si>
  <si>
    <t>CLI0051238</t>
  </si>
  <si>
    <t>15766206</t>
  </si>
  <si>
    <t>RODRIGUEZ CHAVEZ, JAILAN</t>
  </si>
  <si>
    <t>CLI0037152</t>
  </si>
  <si>
    <t>HUAMAN CRUZ, BEATRIZ</t>
  </si>
  <si>
    <t>CLI0023972</t>
  </si>
  <si>
    <t>ROSALES CASTRO, ANA MARIA</t>
  </si>
  <si>
    <t>CLI0040631</t>
  </si>
  <si>
    <t>72432692</t>
  </si>
  <si>
    <t>CARBONEL GONZALES, EMILIA</t>
  </si>
  <si>
    <t>CLI0045969</t>
  </si>
  <si>
    <t>15370000</t>
  </si>
  <si>
    <t>CARBONEL GONZALES, RUFINA</t>
  </si>
  <si>
    <t>CLI0048241</t>
  </si>
  <si>
    <t>08693831</t>
  </si>
  <si>
    <t>MELENDEZ QUISPE, OLIVIA</t>
  </si>
  <si>
    <t>CLI0049515</t>
  </si>
  <si>
    <t>RAMOS SANDOVAL, MAURICIO  SALVATORE</t>
  </si>
  <si>
    <t>CLI0051326</t>
  </si>
  <si>
    <t>72471086</t>
  </si>
  <si>
    <t>SANDOVAL QUIROZ, CESAR ANTONIO</t>
  </si>
  <si>
    <t>CLI0051242</t>
  </si>
  <si>
    <t>16674370</t>
  </si>
  <si>
    <t>0</t>
  </si>
  <si>
    <t>11</t>
  </si>
  <si>
    <t>alfredoprivateguide@gmail.com</t>
  </si>
  <si>
    <t>ivan.tasso@gmail.com</t>
  </si>
  <si>
    <t>eduardocuenca19@hotmail.com</t>
  </si>
  <si>
    <t>brigittelozanocc@gmail.com</t>
  </si>
  <si>
    <t>whitney1504@hotmail.com</t>
  </si>
  <si>
    <t>weendyrodriguez10@gmail.com</t>
  </si>
  <si>
    <t>veronicaquispe434@gmail.com</t>
  </si>
  <si>
    <t xml:space="preserve">sheilita107@gmail.com </t>
  </si>
  <si>
    <t xml:space="preserve">yovace_175@hotmail.com </t>
  </si>
  <si>
    <t>a16julio1940@gmail.com</t>
  </si>
  <si>
    <t>fernandezreyesluis1996@gmail.com</t>
  </si>
  <si>
    <t>mmorales1772@gmail.com</t>
  </si>
  <si>
    <t>fredyyauri2020@gmail.com</t>
  </si>
  <si>
    <t>dbacilio88@gmail.com</t>
  </si>
  <si>
    <t>margaritamanyariromero@gmail.com</t>
  </si>
  <si>
    <t>mayraperezbueno@gmail.com</t>
  </si>
  <si>
    <t xml:space="preserve">lilifernandezmendoza@gmail.com </t>
  </si>
  <si>
    <t>klbautistach@gmail.com</t>
  </si>
  <si>
    <t>ivangarciamd@gmail.com</t>
  </si>
  <si>
    <t>j_camacho_m24@hotmail.com</t>
  </si>
  <si>
    <t>vhuber18@gmail.com</t>
  </si>
  <si>
    <t>Cindycatherinesantanacoca@gmail.com</t>
  </si>
  <si>
    <t>gloddy1001@gmail.com</t>
  </si>
  <si>
    <t>marochogabriela160@gmail.com</t>
  </si>
  <si>
    <t>paola.sindp@gmail.com</t>
  </si>
  <si>
    <t>miluskacarolquirogalaura@gmail.com</t>
  </si>
  <si>
    <t>proyectosmuya@gmail.com</t>
  </si>
  <si>
    <t>tono43266@gmail.com</t>
  </si>
  <si>
    <t>flores.paladin@hotmail.com</t>
  </si>
  <si>
    <t>ibeth.chambergo@gmail.com</t>
  </si>
  <si>
    <t>medardorpm.ing@gmail.com</t>
  </si>
  <si>
    <t>meryanina35@gmail.com</t>
  </si>
  <si>
    <t>nieveslinda1963@gmail.com</t>
  </si>
  <si>
    <t>fborjat@outlook.com</t>
  </si>
  <si>
    <t>mariatasso7@gmail.com</t>
  </si>
  <si>
    <t>anaclaraquispe@hotmail.com</t>
  </si>
  <si>
    <t>versarq.25@gmail.com</t>
  </si>
  <si>
    <t>dantebernaola218@gmail.com</t>
  </si>
  <si>
    <t>maritabf25@gmail.com</t>
  </si>
  <si>
    <t>jailancita12@gmail.com</t>
  </si>
  <si>
    <t>liz_4_19@hotmail.com</t>
  </si>
  <si>
    <t>ana.rosalesc91@gmail.com</t>
  </si>
  <si>
    <t>aguero.cla2@gmail.com</t>
  </si>
  <si>
    <t>oliviamelendez1509@gmail.com</t>
  </si>
  <si>
    <t>MAURICIORAMOS2302@GMAIL.COM</t>
  </si>
  <si>
    <t>CASANDOVALQUIROZ@GMAIL.COM</t>
  </si>
  <si>
    <t>Recuento de Monto</t>
  </si>
  <si>
    <t>Recuento de Monto2</t>
  </si>
  <si>
    <t>Comisión</t>
  </si>
  <si>
    <t>Suma de Comisión</t>
  </si>
  <si>
    <t>Reporte</t>
  </si>
  <si>
    <t xml:space="preserve">Tipo </t>
  </si>
  <si>
    <t>Trámite</t>
  </si>
  <si>
    <t>(Varios elementos)</t>
  </si>
  <si>
    <t>No retornaba su pago al SG5</t>
  </si>
  <si>
    <t>Otro</t>
  </si>
  <si>
    <t>Descargar documentos</t>
  </si>
  <si>
    <t>Falla de registro</t>
  </si>
  <si>
    <t>Falla de ingreso</t>
  </si>
  <si>
    <t>Pasarela de pago</t>
  </si>
  <si>
    <t xml:space="preserve">Falla en el sistema en el proceso de registro </t>
  </si>
  <si>
    <t xml:space="preserve">Ser eporto la situación para solucionar el caso </t>
  </si>
  <si>
    <t>No podiía ingresar porque escribio erroneamente su DNI</t>
  </si>
  <si>
    <t xml:space="preserve">Falla de ingreso </t>
  </si>
  <si>
    <t>Se comunico con la persona para darle soporte y guiarle en el proceso de ogin</t>
  </si>
  <si>
    <t>Caso1</t>
  </si>
  <si>
    <t>Caso2</t>
  </si>
  <si>
    <t>Caso3</t>
  </si>
  <si>
    <t>Caso4</t>
  </si>
  <si>
    <t>Caso5</t>
  </si>
  <si>
    <t>Caso6</t>
  </si>
  <si>
    <t>Cliente pago1</t>
  </si>
  <si>
    <t>Cliente pago2</t>
  </si>
  <si>
    <t>Cliente pago3</t>
  </si>
  <si>
    <t>Registro</t>
  </si>
  <si>
    <t>Loging</t>
  </si>
  <si>
    <t>sin</t>
  </si>
  <si>
    <t>no</t>
  </si>
  <si>
    <t>No teiene su cepillo a la mano</t>
  </si>
  <si>
    <t>loging</t>
  </si>
  <si>
    <t>loiing</t>
  </si>
  <si>
    <t>registro</t>
  </si>
  <si>
    <t>sn</t>
  </si>
  <si>
    <t xml:space="preserve">Se le brindo el soporte necesario </t>
  </si>
  <si>
    <t>Registro1</t>
  </si>
  <si>
    <t>Caso 7</t>
  </si>
  <si>
    <t>Cliente pago4</t>
  </si>
  <si>
    <t>Clientes pago5</t>
  </si>
  <si>
    <t>Cao8</t>
  </si>
  <si>
    <t>No retornaba su pago al SG6</t>
  </si>
  <si>
    <t>Recuento de Incidente</t>
  </si>
  <si>
    <t>TAZA PAUCAR, RUBEN JOSE</t>
  </si>
  <si>
    <t>rjtp2@hotmail.com</t>
  </si>
  <si>
    <t>YAURI HUAMAN, RUTH</t>
  </si>
  <si>
    <t>gomezyauri@hotmail.com</t>
  </si>
  <si>
    <t>AVILA VIDELA, DEAN</t>
  </si>
  <si>
    <t>deanavila141@gmail.com</t>
  </si>
  <si>
    <t>CHAVEZ PUMA, FABIOLA</t>
  </si>
  <si>
    <t>FIBY2203@GMAIL.COM</t>
  </si>
  <si>
    <t>VERA PACHECO, SUHEY PRICILA MAYTE</t>
  </si>
  <si>
    <t>verasuhey25@gmail.com</t>
  </si>
  <si>
    <t>SANTA CRUZ VEGA, PEDRO DAVID</t>
  </si>
  <si>
    <t>MOLINA RODRIGUEZ, MARIA ALEXANDRA</t>
  </si>
  <si>
    <t>molinarodriguezalexandra@gmail.com</t>
  </si>
  <si>
    <t>CCOPA APARICIO, LADISLAO</t>
  </si>
  <si>
    <t>LADISLAOCCOPA@HOTMAIL.COM</t>
  </si>
  <si>
    <t>PEREZ HUAMAN, MARIO PEDRO</t>
  </si>
  <si>
    <t>corp_mariolaive@hotmail.com</t>
  </si>
  <si>
    <t>VELIZ INGA, MILAGROS</t>
  </si>
  <si>
    <t>milagros.velizinga@gmail.com</t>
  </si>
  <si>
    <t>RAEZ MUZURRIETA, MARIA TERESA</t>
  </si>
  <si>
    <t>raezmuzurrietamt@gmail.com</t>
  </si>
  <si>
    <t>CHUCO BAO, VICTOR ALFREDO</t>
  </si>
  <si>
    <t>vacb_2000@hotmail.com</t>
  </si>
  <si>
    <t>LETICH VILLALOBOS, SUSAN MIRELLA</t>
  </si>
  <si>
    <t>ZUZANZLT@GMAIL.COM</t>
  </si>
  <si>
    <t>ARIAS GUANDO, LUIS ALBERTO</t>
  </si>
  <si>
    <t>LUISARIAS1968@GMAIL.COM</t>
  </si>
  <si>
    <t>PRADO TRAVEZAÑO, JOSE LUIS</t>
  </si>
  <si>
    <t>jprado781@gmail.com</t>
  </si>
  <si>
    <t>CALCINA TUNI, FELICITAS NELLY</t>
  </si>
  <si>
    <t>fnellyct@gmail.com</t>
  </si>
  <si>
    <t>POMALAZA HUARUCO, ELVA NANCY</t>
  </si>
  <si>
    <t>elvnnancy@gmail.com</t>
  </si>
  <si>
    <t>HUANAY MOLERO, ROSA MARIA</t>
  </si>
  <si>
    <t xml:space="preserve">rosahuanay@gmail.com </t>
  </si>
  <si>
    <t>PONCE PEREZ, MANUEL SAMUEL</t>
  </si>
  <si>
    <t>MSPONCE2013@GMAIL.COM</t>
  </si>
  <si>
    <t>CORDOVA VALENZUELA, GUIDO ELISEO</t>
  </si>
  <si>
    <t>guidonto7@gmail.com</t>
  </si>
  <si>
    <t>LLACZA CAPARACHIN, CLEVER GUSMAN</t>
  </si>
  <si>
    <t>clever-llacza@hotmail.com</t>
  </si>
  <si>
    <t>GALVEZ ROMERO, KAREN DAYANA</t>
  </si>
  <si>
    <t>karengalvezromero665@gmail.com</t>
  </si>
  <si>
    <t>SOTO IGNACIO, MARIA CONSUELO</t>
  </si>
  <si>
    <t>covie.ms@gmail.com</t>
  </si>
  <si>
    <t>RIOS YALLI, AMERICO</t>
  </si>
  <si>
    <t>amerios810@gmail.com</t>
  </si>
  <si>
    <t>ROJAS VASQUEZ, BERTHA</t>
  </si>
  <si>
    <t>BERTHAROJAS23@HOTMAIL.COM</t>
  </si>
  <si>
    <t>CHILLCCE LIZARME, MARIBEL</t>
  </si>
  <si>
    <t>maribelchillccelizarme@gmail.com</t>
  </si>
  <si>
    <t>ROMERO YONG, KATHERINE ERIKA</t>
  </si>
  <si>
    <t>katherineerikaromeroyong2@gmail.com</t>
  </si>
  <si>
    <t>OLIVO DE CAMPANA, VALERIA</t>
  </si>
  <si>
    <t>melina_campana@hotmail.com</t>
  </si>
  <si>
    <t>JUAN DE DIOS BARZOLA, CINDY NATALY</t>
  </si>
  <si>
    <t>cindy_2142@hotmail.com</t>
  </si>
  <si>
    <t>ZAPATA VELEZ, ISABEL DEL CARMEN</t>
  </si>
  <si>
    <t>isabel.zapata.v@gmail.com</t>
  </si>
  <si>
    <t>BARAHONA MACHACA, JHOVANI</t>
  </si>
  <si>
    <t>jhovani.barahona23@gmail.com</t>
  </si>
  <si>
    <t>CHUNGA CHIRA, MARIELA</t>
  </si>
  <si>
    <t>marielchung37@gmail.com</t>
  </si>
  <si>
    <t>GIRALDEZ BEDOYA, JOSE ANDRES</t>
  </si>
  <si>
    <t>joseandres_744@hotmail.com</t>
  </si>
  <si>
    <t>QUISPE LUYO, ELIDA ELIZABETH</t>
  </si>
  <si>
    <t>elidaql_2014@hotmail.com</t>
  </si>
  <si>
    <t xml:space="preserve">MONTALVO  CASTILLO, SARITA YESENIA </t>
  </si>
  <si>
    <t>saritamontalvocastillo@gmail.com</t>
  </si>
  <si>
    <t>JANCCO SUCLLI, KENNY JOSEEL</t>
  </si>
  <si>
    <t>jjanccosuclli@gmail.com</t>
  </si>
  <si>
    <t>CARBAJAL CORNEJO, KATHERINE</t>
  </si>
  <si>
    <t>carbajal.katy@gmail.com</t>
  </si>
  <si>
    <t>LAZO VIDAURRE, JUANA ROSA</t>
  </si>
  <si>
    <t>juana_lv_13@hotmail.com</t>
  </si>
  <si>
    <t>CLI0051236</t>
  </si>
  <si>
    <t>19928147</t>
  </si>
  <si>
    <t>CLI0050785</t>
  </si>
  <si>
    <t>44587806</t>
  </si>
  <si>
    <t>CLI0049545</t>
  </si>
  <si>
    <t>19886901</t>
  </si>
  <si>
    <t>CLI0042204</t>
  </si>
  <si>
    <t>CLI0051292</t>
  </si>
  <si>
    <t>42136813</t>
  </si>
  <si>
    <t>CLI0045568</t>
  </si>
  <si>
    <t>24713530</t>
  </si>
  <si>
    <t>CLI0051404</t>
  </si>
  <si>
    <t>42235940</t>
  </si>
  <si>
    <t>CLI0033826</t>
  </si>
  <si>
    <t>CLI0041255</t>
  </si>
  <si>
    <t>CLI0037042</t>
  </si>
  <si>
    <t>41845683</t>
  </si>
  <si>
    <t>CLI0051390</t>
  </si>
  <si>
    <t>CLI0013764</t>
  </si>
  <si>
    <t>CLI0034237</t>
  </si>
  <si>
    <t>70776957</t>
  </si>
  <si>
    <t>CLI0050763</t>
  </si>
  <si>
    <t>32939798</t>
  </si>
  <si>
    <t>CLI0050311</t>
  </si>
  <si>
    <t>CLI0023983</t>
  </si>
  <si>
    <t>24716813</t>
  </si>
  <si>
    <t>CLI0015653</t>
  </si>
  <si>
    <t>09371678</t>
  </si>
  <si>
    <t>CLI0031917</t>
  </si>
  <si>
    <t>20061261</t>
  </si>
  <si>
    <t>CLI0050868</t>
  </si>
  <si>
    <t>32858449</t>
  </si>
  <si>
    <t>CLI0051379</t>
  </si>
  <si>
    <t>08609023</t>
  </si>
  <si>
    <t>CLI0039707</t>
  </si>
  <si>
    <t>CLI0019700</t>
  </si>
  <si>
    <t>75661407</t>
  </si>
  <si>
    <t>CLI0014583</t>
  </si>
  <si>
    <t>45404775</t>
  </si>
  <si>
    <t>CLI0013665</t>
  </si>
  <si>
    <t>43769101</t>
  </si>
  <si>
    <t>CLI0051406</t>
  </si>
  <si>
    <t>CLI0032101</t>
  </si>
  <si>
    <t>CLI0051011</t>
  </si>
  <si>
    <t>40258334</t>
  </si>
  <si>
    <t>CLI0027968</t>
  </si>
  <si>
    <t>23917683</t>
  </si>
  <si>
    <t>CLI0001441</t>
  </si>
  <si>
    <t>45900587</t>
  </si>
  <si>
    <t>CLI0045359</t>
  </si>
  <si>
    <t>CLI0050751</t>
  </si>
  <si>
    <t>72141286</t>
  </si>
  <si>
    <t>CLI0017604</t>
  </si>
  <si>
    <t>CLI0051374</t>
  </si>
  <si>
    <t>CLI0034345</t>
  </si>
  <si>
    <t>CLI0002289</t>
  </si>
  <si>
    <t>44891038</t>
  </si>
  <si>
    <t>CLI0033836</t>
  </si>
  <si>
    <t>73220465</t>
  </si>
  <si>
    <t>CLI0039496</t>
  </si>
  <si>
    <t>16785153</t>
  </si>
  <si>
    <t>CLI0032847</t>
  </si>
  <si>
    <t>4</t>
  </si>
  <si>
    <t>Nex</t>
  </si>
  <si>
    <t>SUAREZ VALLEJOS, ELIZABETH ALEXANDRA</t>
  </si>
  <si>
    <t>CLI0045398</t>
  </si>
  <si>
    <t>46713991</t>
  </si>
  <si>
    <t>QUINTO BRAVO, ROCIO DEL PILAR</t>
  </si>
  <si>
    <t>CLI0019119</t>
  </si>
  <si>
    <t>41355936</t>
  </si>
  <si>
    <t>CARDENAS TORRES, TEOFILA VICTORIA</t>
  </si>
  <si>
    <t>CLI0035314</t>
  </si>
  <si>
    <t>43395769</t>
  </si>
  <si>
    <t>48320249</t>
  </si>
  <si>
    <t>TAPIA JACINTO, VICTOR HUGO</t>
  </si>
  <si>
    <t>CLI0042163</t>
  </si>
  <si>
    <t>32991246</t>
  </si>
  <si>
    <t>SAYRE VILLA, JUAN DE DIOS</t>
  </si>
  <si>
    <t>CLI0026698</t>
  </si>
  <si>
    <t>23986863</t>
  </si>
  <si>
    <t>PEREZ PERALTA, MANUEL ALEJANDRO</t>
  </si>
  <si>
    <t>CLI0024387</t>
  </si>
  <si>
    <t>23814793</t>
  </si>
  <si>
    <t>RUBIN REQUENA, OSKAR LUIS</t>
  </si>
  <si>
    <t>CLI0048843</t>
  </si>
  <si>
    <t>20111398</t>
  </si>
  <si>
    <t>VILLALOBOS CHILLPA, ALICIA</t>
  </si>
  <si>
    <t>CLI0037924</t>
  </si>
  <si>
    <t>SUAREZ CORTEGANA, DELIA ELISA</t>
  </si>
  <si>
    <t>CLI0050017</t>
  </si>
  <si>
    <t>AGUILAR ESPINOZA, OSWALDO</t>
  </si>
  <si>
    <t>CLI0029601</t>
  </si>
  <si>
    <t>ROMERO CANDELA, WALTHER</t>
  </si>
  <si>
    <t>CLI0041597</t>
  </si>
  <si>
    <t>15373855</t>
  </si>
  <si>
    <t>PEREZ HURTADO, CAMILO ROMULO</t>
  </si>
  <si>
    <t>CLI0036690</t>
  </si>
  <si>
    <t>16487793</t>
  </si>
  <si>
    <t>TORRES POCOMUCHA, CARMELA ANTONIETA</t>
  </si>
  <si>
    <t>CLI0018969</t>
  </si>
  <si>
    <t>ESPIRITU MONTES DE OCA, MERCEDES FLOR</t>
  </si>
  <si>
    <t>CLI0012112</t>
  </si>
  <si>
    <t>CUEVA DE BOMBILLA, JULIA</t>
  </si>
  <si>
    <t>CLI0024557</t>
  </si>
  <si>
    <t>PADILLA YACHI, ALCIDES MAURO</t>
  </si>
  <si>
    <t>CLI0041296</t>
  </si>
  <si>
    <t>19837605</t>
  </si>
  <si>
    <t>LEDESMA MATTOS, ANDREA JOSSELYN</t>
  </si>
  <si>
    <t>CLI0041267</t>
  </si>
  <si>
    <t>71914145</t>
  </si>
  <si>
    <t>QUISPE VERA, MAGALY NORMA</t>
  </si>
  <si>
    <t>CLI0016663</t>
  </si>
  <si>
    <t>HUARANGA HUAMAN, CESI KATY</t>
  </si>
  <si>
    <t>CLI0043053</t>
  </si>
  <si>
    <t>41666088</t>
  </si>
  <si>
    <t>CHAUPIS INOCENTE, JENNY</t>
  </si>
  <si>
    <t>CLI0019490</t>
  </si>
  <si>
    <t>22760422</t>
  </si>
  <si>
    <t>MENDOZA ORELLANA, ROMAN JORGE</t>
  </si>
  <si>
    <t>CLI0007301</t>
  </si>
  <si>
    <t>BANCES LOPEZ, JUAN</t>
  </si>
  <si>
    <t>CLI0050221</t>
  </si>
  <si>
    <t>17521365</t>
  </si>
  <si>
    <t>QUISPE ORTIZ, MAGDALENA</t>
  </si>
  <si>
    <t>CLI0031934</t>
  </si>
  <si>
    <t>23950045</t>
  </si>
  <si>
    <t>72942877</t>
  </si>
  <si>
    <t>21256085</t>
  </si>
  <si>
    <t>GARCIA ARIAS, LARRY HERNAN</t>
  </si>
  <si>
    <t>CLI0009229</t>
  </si>
  <si>
    <t>MASGO TORRES, ANA SILVANA</t>
  </si>
  <si>
    <t>CLI0051203</t>
  </si>
  <si>
    <t>40403668</t>
  </si>
  <si>
    <t>TOVAR SANCHEZ, ROBERTO CRISTOBAL</t>
  </si>
  <si>
    <t>CLI0042001</t>
  </si>
  <si>
    <t>41161713</t>
  </si>
  <si>
    <t>YANGALI IGNACIO, EVA FLORENCIA</t>
  </si>
  <si>
    <t>CLI0043584</t>
  </si>
  <si>
    <t>20020123</t>
  </si>
  <si>
    <t>75657843</t>
  </si>
  <si>
    <t>PRIETO CUSI, JHERICOOB</t>
  </si>
  <si>
    <t>CLI0049931</t>
  </si>
  <si>
    <t>PEVE ESPICHAN, MIGUEL ENRIQUE</t>
  </si>
  <si>
    <t>CLI0047550</t>
  </si>
  <si>
    <t>47479090</t>
  </si>
  <si>
    <t>LOPEZ HUAHUASONCCO, LUIS</t>
  </si>
  <si>
    <t>CLI0027986</t>
  </si>
  <si>
    <t>23897050</t>
  </si>
  <si>
    <t>SERRANO FLOREZ, GLORIA ALBINA</t>
  </si>
  <si>
    <t>CLI0021760</t>
  </si>
  <si>
    <t>TORPOCO LIZARRAGA, CECILIA MIRIAM</t>
  </si>
  <si>
    <t>CLI0001385</t>
  </si>
  <si>
    <t>MENENDEZ CASALLO, REMIGIO</t>
  </si>
  <si>
    <t>CLI0000638</t>
  </si>
  <si>
    <t>44069016</t>
  </si>
  <si>
    <t>VELIZ RAMIREZ, JORDANO</t>
  </si>
  <si>
    <t>CLI0051198</t>
  </si>
  <si>
    <t>TINOCO MATIAS, ISIDORO MARTIN</t>
  </si>
  <si>
    <t>CLI0019826</t>
  </si>
  <si>
    <t>MEZA CERRON, ELIAN SEVERO</t>
  </si>
  <si>
    <t>CLI0048326</t>
  </si>
  <si>
    <t>74597031</t>
  </si>
  <si>
    <t>ANGELES DURAND, MARIA LUZ</t>
  </si>
  <si>
    <t>CLI0017014</t>
  </si>
  <si>
    <t>19818484</t>
  </si>
  <si>
    <t>TTIRA CCAHUA, AMERICO</t>
  </si>
  <si>
    <t>CLI0024034</t>
  </si>
  <si>
    <t>23857253</t>
  </si>
  <si>
    <t>PACHECO RIOS, EDITH FLOR DE MARIA</t>
  </si>
  <si>
    <t>CLI0012224</t>
  </si>
  <si>
    <t>FLORES LAURENTE, HENRRY DAVID</t>
  </si>
  <si>
    <t>CLI0017113</t>
  </si>
  <si>
    <t>SOLIS TAPIA, JESSICA</t>
  </si>
  <si>
    <t>CLI0039254</t>
  </si>
  <si>
    <t>CHAGUA PARIONA, MARIA ISABEL</t>
  </si>
  <si>
    <t>CLI0015433</t>
  </si>
  <si>
    <t>20055510</t>
  </si>
  <si>
    <t>TERRONES COELLO, MARIA LUISA</t>
  </si>
  <si>
    <t>CLI0051028</t>
  </si>
  <si>
    <t>SEGAMA MARCAS, EYLEN CARMELA</t>
  </si>
  <si>
    <t>CLI0050909</t>
  </si>
  <si>
    <t>09788531</t>
  </si>
  <si>
    <t>FIESTAS DE NAVARRETE, ROSA MERCEDES</t>
  </si>
  <si>
    <t>CLI0037931</t>
  </si>
  <si>
    <t>17540611</t>
  </si>
  <si>
    <t>SALINAS PORTILLA, ANTONIO PAUL</t>
  </si>
  <si>
    <t>CLI0051516</t>
  </si>
  <si>
    <t>43400216</t>
  </si>
  <si>
    <t>BORDA PACO, WILLIAMS ARNOLO</t>
  </si>
  <si>
    <t>CLI0041130</t>
  </si>
  <si>
    <t>SACSA MAYTA, MARCOS CERILO</t>
  </si>
  <si>
    <t>CLI0032884</t>
  </si>
  <si>
    <t>47716095</t>
  </si>
  <si>
    <t>ROSSEL PUMACAHUA DE IBARRA, DELIA</t>
  </si>
  <si>
    <t>CLI0020691</t>
  </si>
  <si>
    <t>MEZA DE GALVAN, ZENAIDA</t>
  </si>
  <si>
    <t>CLI0016726</t>
  </si>
  <si>
    <t>QUISBERTH FRIAS, RAUL MARTIN</t>
  </si>
  <si>
    <t>CLI0051213</t>
  </si>
  <si>
    <t>DEL PINO CANGALAYA, JUAN EUGENIO</t>
  </si>
  <si>
    <t>CLI0013208</t>
  </si>
  <si>
    <t>VARGAS TRAVEZAÑO, ALAN CRISTHIAM</t>
  </si>
  <si>
    <t>CLI0044583</t>
  </si>
  <si>
    <t>19816332</t>
  </si>
  <si>
    <t>LEVANO DE LA CRUZ, VANESA MAC-NEILL</t>
  </si>
  <si>
    <t>CLI0029498</t>
  </si>
  <si>
    <t>46050239</t>
  </si>
  <si>
    <t>23903188</t>
  </si>
  <si>
    <t>CRUZADO GUTIERREZ, JORGE LUIS</t>
  </si>
  <si>
    <t>CLI0048364</t>
  </si>
  <si>
    <t>22283575</t>
  </si>
  <si>
    <t xml:space="preserve">MONTEZA  PEREZ,  ROSA ELIVIRA </t>
  </si>
  <si>
    <t>CLI0040156</t>
  </si>
  <si>
    <t>16731338</t>
  </si>
  <si>
    <t>QUISPE CHAUCA, PERCY</t>
  </si>
  <si>
    <t>CLI0051501</t>
  </si>
  <si>
    <t>HUANUCO ORELLANA, INDIRA KAREN</t>
  </si>
  <si>
    <t>CLI0050803</t>
  </si>
  <si>
    <t>COTERA GUTIERREZ, RHANDY</t>
  </si>
  <si>
    <t>CLI0045889</t>
  </si>
  <si>
    <t>45309161</t>
  </si>
  <si>
    <t>YATACO PONCE, VERONICA LETICIA</t>
  </si>
  <si>
    <t>CLI0051002</t>
  </si>
  <si>
    <t>15354281</t>
  </si>
  <si>
    <t>DE LA CRUZ HIDALGO, ELEONORA MARTHA</t>
  </si>
  <si>
    <t>CLI0019596</t>
  </si>
  <si>
    <t>BUENDIA BRAVO, HORTENCIA CONSUELO</t>
  </si>
  <si>
    <t>CLI0015319</t>
  </si>
  <si>
    <t>20028137</t>
  </si>
  <si>
    <t>BALDEON PEREZ, OLINDA ARENIZA</t>
  </si>
  <si>
    <t>CLI0050107</t>
  </si>
  <si>
    <t>PEÑA BERRIO, WELINTON</t>
  </si>
  <si>
    <t>CLI0045550</t>
  </si>
  <si>
    <t>31542205</t>
  </si>
  <si>
    <t>CALVO CARO, ASUNTA</t>
  </si>
  <si>
    <t>CLI0023769</t>
  </si>
  <si>
    <t>FERNANDEZ ARANDA, GLADYS CHELA</t>
  </si>
  <si>
    <t>CLI0016875</t>
  </si>
  <si>
    <t>RODRIGUEZ ROJAS, LUCERO MARISOL</t>
  </si>
  <si>
    <t>CLI0048355</t>
  </si>
  <si>
    <t>DE LA CRUZ ANTONIO, YOLANDA ANDREA</t>
  </si>
  <si>
    <t>CLI0051187</t>
  </si>
  <si>
    <t>46694375</t>
  </si>
  <si>
    <t>YUCRA AYALA, GERALD MICHAEL</t>
  </si>
  <si>
    <t>CLI0042148</t>
  </si>
  <si>
    <t>20117412</t>
  </si>
  <si>
    <t>74956010</t>
  </si>
  <si>
    <t>21255896</t>
  </si>
  <si>
    <t>TORRES BOCANEGRA, KARINA LOURDES</t>
  </si>
  <si>
    <t>CLI0050129</t>
  </si>
  <si>
    <t>BOCANEGRA HEREDIA, DORIS SOLEDAD</t>
  </si>
  <si>
    <t>CLI0035905</t>
  </si>
  <si>
    <t>16676989</t>
  </si>
  <si>
    <t>BERNARDO LIZARBE, NANCY YOLANDA</t>
  </si>
  <si>
    <t>CLI0047884</t>
  </si>
  <si>
    <t>40436032</t>
  </si>
  <si>
    <t>FERNANDEZ CASTELLARES, SOLANSH ANDREA</t>
  </si>
  <si>
    <t>CLI0050630</t>
  </si>
  <si>
    <t>76796791</t>
  </si>
  <si>
    <t>HANCO PALLARA, SONIA GREGORIA</t>
  </si>
  <si>
    <t>CLI0050568</t>
  </si>
  <si>
    <t>29697275</t>
  </si>
  <si>
    <t>IBARRA RUIZ, ZELINDA MARIA</t>
  </si>
  <si>
    <t>CLI0043880</t>
  </si>
  <si>
    <t>19910645</t>
  </si>
  <si>
    <t>SEDANO VALENTIN, CYRO KHAN</t>
  </si>
  <si>
    <t>CLI0050871</t>
  </si>
  <si>
    <t>MARCOS POZO, YOLANDA EMPERATRIZ</t>
  </si>
  <si>
    <t>CLI0051303</t>
  </si>
  <si>
    <t>BECERRA PILLCO, JENNYFER</t>
  </si>
  <si>
    <t>CLI0028744</t>
  </si>
  <si>
    <t>46367867</t>
  </si>
  <si>
    <t>TORRES BONILLA, KAREN GISSELA</t>
  </si>
  <si>
    <t>CLI0017515</t>
  </si>
  <si>
    <t>15359008</t>
  </si>
  <si>
    <t>40048854</t>
  </si>
  <si>
    <t>PAJARES GUTIERREZ, LUIS MOISES</t>
  </si>
  <si>
    <t>CLI0044887</t>
  </si>
  <si>
    <t>15405667</t>
  </si>
  <si>
    <t>GOYTIZOLO FLORES, ENRIQUE</t>
  </si>
  <si>
    <t>CLI0020028</t>
  </si>
  <si>
    <t>19801874</t>
  </si>
  <si>
    <t>GUZMAN CANDIA, MARINA</t>
  </si>
  <si>
    <t>CLI0043901</t>
  </si>
  <si>
    <t>41655525</t>
  </si>
  <si>
    <t>CANORIO VASQUEZ, WALDO VIDAL</t>
  </si>
  <si>
    <t>CLI0049951</t>
  </si>
  <si>
    <t>TRIGOS PEREZ, LUCINDA RAQUEL</t>
  </si>
  <si>
    <t>CLI0045668</t>
  </si>
  <si>
    <t>20054228</t>
  </si>
  <si>
    <t>45528140</t>
  </si>
  <si>
    <t>MANSILLA  VASQUEZ , JHON ALEX</t>
  </si>
  <si>
    <t>CLI0007615</t>
  </si>
  <si>
    <t>19820062</t>
  </si>
  <si>
    <t>JORGE PAUCCAR, CLAUDIO</t>
  </si>
  <si>
    <t>CLI0023864</t>
  </si>
  <si>
    <t>23815465</t>
  </si>
  <si>
    <t>MENDEZ RAMOS, MARIELA</t>
  </si>
  <si>
    <t>CLI0047020</t>
  </si>
  <si>
    <t>43060062</t>
  </si>
  <si>
    <t>CABRERA BUSTAMANTE, SEGUNDO</t>
  </si>
  <si>
    <t>CLI0040563</t>
  </si>
  <si>
    <t>DE LA CRUZ SOTO, HEBER</t>
  </si>
  <si>
    <t>19884012</t>
  </si>
  <si>
    <t>27672009</t>
  </si>
  <si>
    <t>ALEXANDRA25SV@GMAIL.COM</t>
  </si>
  <si>
    <t>rocioquintob@gmail.com</t>
  </si>
  <si>
    <t>cardenastorresvicky@gmail.com</t>
  </si>
  <si>
    <t>VHTAPIA@HOTMAIL.COM</t>
  </si>
  <si>
    <t>sayrevillajuandedios@gmail.com</t>
  </si>
  <si>
    <t>manuelalejandroperezperalta@gmail.com</t>
  </si>
  <si>
    <t>oskar.rubin24@hotmail.es</t>
  </si>
  <si>
    <t>aliciavc1084@gmail.com</t>
  </si>
  <si>
    <t>deliaelisa-27@hotmail.com</t>
  </si>
  <si>
    <t>oswaldo.aguilarespinoza@hotmail.com</t>
  </si>
  <si>
    <t>ROMEROSANCHEZW@GMAIL.COM</t>
  </si>
  <si>
    <t>perezllanosmelisa4@gmail.com</t>
  </si>
  <si>
    <t>flores23qf@gmail.com</t>
  </si>
  <si>
    <t>carmelatorres.1012@gmail.com</t>
  </si>
  <si>
    <t>julia.cueva1808@gmail.com</t>
  </si>
  <si>
    <t>alcipa49@gmail.com</t>
  </si>
  <si>
    <t>andrealm451@gmail.com</t>
  </si>
  <si>
    <t>obstmayita@gmail.com</t>
  </si>
  <si>
    <t>PELALE103@GMAIL.COM</t>
  </si>
  <si>
    <t>priya274@hotmail.com</t>
  </si>
  <si>
    <t>egomezh1402@gmail.com</t>
  </si>
  <si>
    <t>juanbanceslopez@gmail.com</t>
  </si>
  <si>
    <t>magdalena.quispe@yahoo.es</t>
  </si>
  <si>
    <t xml:space="preserve">larrygarcia10@hotmail.com </t>
  </si>
  <si>
    <t>amasgotorres@gmail.com</t>
  </si>
  <si>
    <t>robert_1482@hotmail.com</t>
  </si>
  <si>
    <t>evitajose@outlook.com</t>
  </si>
  <si>
    <t>prietocusijhericoob@gmail.com</t>
  </si>
  <si>
    <t>MIGUEL001PEVE@HOTMAIL.COM</t>
  </si>
  <si>
    <t>llopezhuahuasoncco@gmail.com</t>
  </si>
  <si>
    <t>gloalbina@gmail.com</t>
  </si>
  <si>
    <t>miriam_yagu@hotmail.com</t>
  </si>
  <si>
    <t>remymenendez67@gmail.com</t>
  </si>
  <si>
    <t>jordano.1998r@gmail.com</t>
  </si>
  <si>
    <t>isidoromartint@gmail.com</t>
  </si>
  <si>
    <t>mezacerronelian@gmail.com</t>
  </si>
  <si>
    <t>marialad.12345@gmail.com</t>
  </si>
  <si>
    <t>americottiraccahua@gmail.com</t>
  </si>
  <si>
    <t>sandragaelacanos@gmail.com</t>
  </si>
  <si>
    <t>hfloreslaurente@gmail.com</t>
  </si>
  <si>
    <t>mejess1312@gmail.com</t>
  </si>
  <si>
    <t>mariaisabelchp@gmail.com</t>
  </si>
  <si>
    <t>malu.terronescoello@gmail.com</t>
  </si>
  <si>
    <t>eylencarmela_1972@hotmail.com</t>
  </si>
  <si>
    <t>jasminnavarrete04032813@gmail.com</t>
  </si>
  <si>
    <t>apsalinasportilla@hotmail.com</t>
  </si>
  <si>
    <t>Willbor1@gmail.com</t>
  </si>
  <si>
    <t>marcos.sacsa.mayta@gmail.com</t>
  </si>
  <si>
    <t>elibro_24@hotmail.com</t>
  </si>
  <si>
    <t>polmed2133@hotmail.com</t>
  </si>
  <si>
    <t>raulmartinquisberthfrias@gmail.com</t>
  </si>
  <si>
    <t>jdelpc@hotmail.es</t>
  </si>
  <si>
    <t>alka240_99@hotmail.com</t>
  </si>
  <si>
    <t>mackimgson@gmail.com</t>
  </si>
  <si>
    <t>JLCRUZADOGUTIERREZ@GMAIL.COM</t>
  </si>
  <si>
    <t>sairaceli29@gmail.com</t>
  </si>
  <si>
    <t>HOYNOESELDIA@HOTMAIL.COM</t>
  </si>
  <si>
    <t>indihuang@gmail.com</t>
  </si>
  <si>
    <t>rhandy.coterag@hotmail.com</t>
  </si>
  <si>
    <t>pattycabrera0704@gmail.com</t>
  </si>
  <si>
    <t>edhac2111@gmail.com</t>
  </si>
  <si>
    <t>hortenciabuendiabravo@gmail.com</t>
  </si>
  <si>
    <t>hugo_velapa@hotmail.com</t>
  </si>
  <si>
    <t>wpgringuito2@gmail.com</t>
  </si>
  <si>
    <t>asunta1505@gmail.com</t>
  </si>
  <si>
    <t>gladyschela2016@icloud.com</t>
  </si>
  <si>
    <t>JOHANCABALLEROJOHANCABALLERO@GMAIL.COM</t>
  </si>
  <si>
    <t>ARLENEITA_0512@HOTMAIL.COM</t>
  </si>
  <si>
    <t>cckadm@gmail.com</t>
  </si>
  <si>
    <t>karinatorresbocanegra@gmail.com</t>
  </si>
  <si>
    <t>dorisole68@hotmail.com</t>
  </si>
  <si>
    <t>Departamento</t>
  </si>
  <si>
    <t>Lima</t>
  </si>
  <si>
    <t>Lambayeque</t>
  </si>
  <si>
    <t>Ancash</t>
  </si>
  <si>
    <t>Junín</t>
  </si>
  <si>
    <t>Cusco</t>
  </si>
  <si>
    <t>Ica</t>
  </si>
  <si>
    <t>Arequipa</t>
  </si>
  <si>
    <t>Cao9</t>
  </si>
  <si>
    <t>Clientes pago6</t>
  </si>
  <si>
    <t>No retornaba su pago al SG7</t>
  </si>
  <si>
    <t>Indicadores</t>
  </si>
  <si>
    <t>Entender el perfil de cliente que ingresa al portal</t>
  </si>
  <si>
    <t xml:space="preserve">% Usuarios registrados de los clientes totales </t>
  </si>
  <si>
    <t>% Clientes NI/NF de los clientes totales</t>
  </si>
  <si>
    <t>% Usuarios NI registrados del total de clientes NI</t>
  </si>
  <si>
    <t>% Usuarios NF registrados del total de clientes NF</t>
  </si>
  <si>
    <t xml:space="preserve">% Trámites realizados según tipo del total de tramites </t>
  </si>
  <si>
    <t>% Trámites realizados según sede del usuario del total de támites</t>
  </si>
  <si>
    <t>Cantidad de incidencias según tipo</t>
  </si>
  <si>
    <t>Cantidad de pagos ejecutados por mes</t>
  </si>
  <si>
    <t xml:space="preserve">% Usuarios registrados de los clientes de la cartera activa </t>
  </si>
  <si>
    <t xml:space="preserve">% Usuarios registrados de los clientes con contrato nuevo del mes anterior </t>
  </si>
  <si>
    <t xml:space="preserve">% Usuarios activos (que acceden una vez al mes) de los usuarios registrados </t>
  </si>
  <si>
    <t>% usuarios que ingresan por cel/compu/tablet</t>
  </si>
  <si>
    <t>%  usuario según genero( F/M)</t>
  </si>
  <si>
    <t>% usuarios con contratos antes del 2024</t>
  </si>
  <si>
    <t xml:space="preserve">% usuarios según rango de edad </t>
  </si>
  <si>
    <t>% usuarios según sede de contrato del total</t>
  </si>
  <si>
    <t xml:space="preserve">% usurios por grupo de Horas en las que ingresan </t>
  </si>
  <si>
    <t>% pagos realizados según tipo (por agente/tarjeta)</t>
  </si>
  <si>
    <t>% usuarios activos por genero</t>
  </si>
  <si>
    <t>% trámites según genero del usuario</t>
  </si>
  <si>
    <t xml:space="preserve">% pagos según medio de ingreso </t>
  </si>
  <si>
    <t>% usuarios con contratos a partir del 2024</t>
  </si>
  <si>
    <t xml:space="preserve">% Usuarios registrados de los clientes nuevos (mes anterior) por sede </t>
  </si>
  <si>
    <t>Meta</t>
  </si>
  <si>
    <t xml:space="preserve">Fecha de activación </t>
  </si>
  <si>
    <t>nybernardo@gmail.com</t>
  </si>
  <si>
    <t>andreacastellares9@gmail.com</t>
  </si>
  <si>
    <t>NIARIAHANCO@GMAIL.COM</t>
  </si>
  <si>
    <t>zelinda.ibarra@gmail.com</t>
  </si>
  <si>
    <t>csv07@hotmail.com</t>
  </si>
  <si>
    <t>marcospozoemperatriz@gmail.com</t>
  </si>
  <si>
    <t>shiur091@gmail.com</t>
  </si>
  <si>
    <t>karengiss14@gmail.com</t>
  </si>
  <si>
    <t>LUISPAJAGUTI0210@GMAIL.COM</t>
  </si>
  <si>
    <t>egfquique@gmail.com</t>
  </si>
  <si>
    <t>marina13guzman@gmail.com</t>
  </si>
  <si>
    <t>cvwaldo@gmail.com</t>
  </si>
  <si>
    <t>smlujobaa@gmail.com</t>
  </si>
  <si>
    <t>jamansillav@hotmail.com</t>
  </si>
  <si>
    <t>malumari650@gmail.com</t>
  </si>
  <si>
    <t>mariela_m_r@hotmail.com</t>
  </si>
  <si>
    <t>lilianactir@gmail.com</t>
  </si>
  <si>
    <t>hedeso1@hotmail.com</t>
  </si>
  <si>
    <t>PASTRANA ARZAPALO, JOONATAN PAUL</t>
  </si>
  <si>
    <t>pastrana_jp@hotmail.com</t>
  </si>
  <si>
    <t>ZABALETA POLO, YSAAC HERMOGENES</t>
  </si>
  <si>
    <t>Ysaaczabaleta@gmail.com</t>
  </si>
  <si>
    <t>CAPACYACHI VENTURA, JHONNY  RAFAEL</t>
  </si>
  <si>
    <t>rafaelventura2194@gmail.com</t>
  </si>
  <si>
    <t>GONZALES PAZ, CESAR ANTHONY</t>
  </si>
  <si>
    <t>ceangp@gmail.com</t>
  </si>
  <si>
    <t>APAZA CHAMBI, LUZMILA ELVIRA</t>
  </si>
  <si>
    <t>luzmilaapazachambi@gmail.com</t>
  </si>
  <si>
    <t>CCENCHO CANCHARI, CARMIN CAROLINA</t>
  </si>
  <si>
    <t>carminsc35@gmail.com</t>
  </si>
  <si>
    <t>MAQUI HUAMAN, GINO GUSTAVO</t>
  </si>
  <si>
    <t>ginomaqui@gmail.com</t>
  </si>
  <si>
    <t>FARFAN VASQUEZ, JUAN CARLOS</t>
  </si>
  <si>
    <t>Thiajuye21814@gmail.com</t>
  </si>
  <si>
    <t>SANDOVAL VIVAS, LUIS MARCELO</t>
  </si>
  <si>
    <t>lmsv.abogado.2023@gmail.com</t>
  </si>
  <si>
    <t xml:space="preserve">ECHEVARRIA  RICALDI , HAYDEE SARITA </t>
  </si>
  <si>
    <t>mabrasa1808@gmail.com</t>
  </si>
  <si>
    <t>YATACO LEVANO, JULY AMELIA</t>
  </si>
  <si>
    <t>july75yataco@gmail.com</t>
  </si>
  <si>
    <t>COARI POMA, GIOVANNA ELIZABETH</t>
  </si>
  <si>
    <t>GIOVANNACOARIP@GMAIL.COM</t>
  </si>
  <si>
    <t>LAPA MUCHA, EDITH  ISABEL</t>
  </si>
  <si>
    <t>gabysovero07@gmail.com</t>
  </si>
  <si>
    <t>ORTEGA ARDILES, NORKA ROSA OLINDA</t>
  </si>
  <si>
    <t>adrielote@gmail.com</t>
  </si>
  <si>
    <t>GARCIA BUENDIA, ELSA</t>
  </si>
  <si>
    <t>2021elsagarcia@gmail.com</t>
  </si>
  <si>
    <t>MEDINA BLAZ, FANNY MARLENI</t>
  </si>
  <si>
    <t>mmedinablaz@gmail.com</t>
  </si>
  <si>
    <t>DAVILA TINOCO, EMPERATRIZ</t>
  </si>
  <si>
    <t>emperatrizdt10@gmail.com</t>
  </si>
  <si>
    <t>MARAVI VILCATOMA, FABIOLA</t>
  </si>
  <si>
    <t>fabiolamaravivilcatoma@gmail.com</t>
  </si>
  <si>
    <t>VILLALVA BARBARON, SOLEDAD KARINA</t>
  </si>
  <si>
    <t>kvillalva1@hotmail.com</t>
  </si>
  <si>
    <t>MONTALVO ROJAS, JOHN CHARLES</t>
  </si>
  <si>
    <t>john_2784@hotmail.com</t>
  </si>
  <si>
    <t>ROJAS MALDONADO, ROSSMERY LIZETH</t>
  </si>
  <si>
    <t>ROLIROMA2093@GMAIL.COM</t>
  </si>
  <si>
    <t>ALVAREZ CULLANCO, JESSICA</t>
  </si>
  <si>
    <t>jessy_ei@hotmail.com</t>
  </si>
  <si>
    <t>MARIN GALIANO, EVANGELINA</t>
  </si>
  <si>
    <t>evamaringal@hotmail.com</t>
  </si>
  <si>
    <t>CUSIHUAMAN DE CONDORI, TERESA</t>
  </si>
  <si>
    <t>yonicondoricusihuaman@gmail.com</t>
  </si>
  <si>
    <t>CUETO AUDANTE, AMELIA MILAGROS</t>
  </si>
  <si>
    <t>isanchezcu17071989@gmail.com</t>
  </si>
  <si>
    <t>ENCINAS PORRAS, MIRIAM KATLIN</t>
  </si>
  <si>
    <t>katlindomenika@gmail.com</t>
  </si>
  <si>
    <t>RUIZ PAREDES, BRENDA MICHELLE</t>
  </si>
  <si>
    <t>bmichellerp@gmail.com</t>
  </si>
  <si>
    <t>BRAVO MONTOYA, GONZALO FERNANDO</t>
  </si>
  <si>
    <t>gonzalo4649@yahoo.es</t>
  </si>
  <si>
    <t>GARCIA GAONA, WASHINGTON NAPOLEON</t>
  </si>
  <si>
    <t>washigg@hotmail.com</t>
  </si>
  <si>
    <t>BRAVO PEÑA, MARCO ANTONIO</t>
  </si>
  <si>
    <t>bravopenam@gmail.com</t>
  </si>
  <si>
    <t>LOPEZ ROMAN, FORTUNATO LINDER</t>
  </si>
  <si>
    <t>LINDER_LOPEZ@HOTMAIL.COM</t>
  </si>
  <si>
    <t>ROMERO HUAMAN, KARINA IVETTE</t>
  </si>
  <si>
    <t>ivetteromerohuaman@gmail.com</t>
  </si>
  <si>
    <t>RIOS CALDERON, GODOFREDO</t>
  </si>
  <si>
    <t>susanabg1122@gmail.com</t>
  </si>
  <si>
    <t>CESPEDES LOZADA, MAGALLI DEL PILAR</t>
  </si>
  <si>
    <t>vane-chris@hotmail.com</t>
  </si>
  <si>
    <t>RODRIGUEZ FUENTES, MARITZA MERCEDES</t>
  </si>
  <si>
    <t>marita0416@hotmail.com</t>
  </si>
  <si>
    <t>TASAYCO ARIAS, LUIS JESUS</t>
  </si>
  <si>
    <t>carla.21mca@gmail.com</t>
  </si>
  <si>
    <t>CAMACHO VELASCO, JORGE EDUARDO</t>
  </si>
  <si>
    <t>jorgeduardoc@gmail.com</t>
  </si>
  <si>
    <t>YAURI SANTOS, MARUJA</t>
  </si>
  <si>
    <t>yaurisantosmaru@gmail.com</t>
  </si>
  <si>
    <t>SOTO ANAYHUACHACA, MILNER</t>
  </si>
  <si>
    <t>victormilner@hotmail.com</t>
  </si>
  <si>
    <t>CHANG PINEDA DE LEIVA, SUSANA VICTORIA</t>
  </si>
  <si>
    <t>roggerla39@yahoo.es</t>
  </si>
  <si>
    <t>VASQUEZ RAMOS DE SALDAÑA, MARIA ELIZABET</t>
  </si>
  <si>
    <t>luorsava25@gmail.com</t>
  </si>
  <si>
    <t>DONAYRE ALVAREZ, EDDA ANITZA</t>
  </si>
  <si>
    <t>zanitdonayre0509@gmail.com</t>
  </si>
  <si>
    <t>ALVARADO HERRERA, MARILYN KAREN</t>
  </si>
  <si>
    <t>MARILYN.ALVARADOMOLLENDO@GMAIL.COM</t>
  </si>
  <si>
    <t>JACOBO ACASIETE, MARIA ISABEL</t>
  </si>
  <si>
    <t>JACOBOMARIA244@GMAIL.COM</t>
  </si>
  <si>
    <t>CHOCO MONTES, CHRISTIAN FREDDY</t>
  </si>
  <si>
    <t>christianslarter@hotmail.com</t>
  </si>
  <si>
    <t>MORANTE SANTISTEBAN, JOSE AUGUSTO</t>
  </si>
  <si>
    <t>gstmorante@gmail.com</t>
  </si>
  <si>
    <t>CLI0051705</t>
  </si>
  <si>
    <t>CLI0048777</t>
  </si>
  <si>
    <t>70006628</t>
  </si>
  <si>
    <t>CLI0051174</t>
  </si>
  <si>
    <t>48388113</t>
  </si>
  <si>
    <t>CLI0024401</t>
  </si>
  <si>
    <t>23885556</t>
  </si>
  <si>
    <t>CLI0017201</t>
  </si>
  <si>
    <t>44141220</t>
  </si>
  <si>
    <t>44812620</t>
  </si>
  <si>
    <t>CLI0046790</t>
  </si>
  <si>
    <t>CLI0045369</t>
  </si>
  <si>
    <t>CLI0050644</t>
  </si>
  <si>
    <t>CLI0015729</t>
  </si>
  <si>
    <t>CLI0029319</t>
  </si>
  <si>
    <t>15440377</t>
  </si>
  <si>
    <t>CLI0051072</t>
  </si>
  <si>
    <t>CLI0011849</t>
  </si>
  <si>
    <t>CLI0051413</t>
  </si>
  <si>
    <t>19922294</t>
  </si>
  <si>
    <t>CLI0015234</t>
  </si>
  <si>
    <t>CLI0051348</t>
  </si>
  <si>
    <t>CLI0011993</t>
  </si>
  <si>
    <t>CLI0045236</t>
  </si>
  <si>
    <t>20048143</t>
  </si>
  <si>
    <t>CLI0020770</t>
  </si>
  <si>
    <t>45595817</t>
  </si>
  <si>
    <t>CLI0013887</t>
  </si>
  <si>
    <t>42522486</t>
  </si>
  <si>
    <t>CLI0050936</t>
  </si>
  <si>
    <t>CLI0034853</t>
  </si>
  <si>
    <t>47904880</t>
  </si>
  <si>
    <t>40965483</t>
  </si>
  <si>
    <t>CLI0024008</t>
  </si>
  <si>
    <t>23808750</t>
  </si>
  <si>
    <t>CLI0024113</t>
  </si>
  <si>
    <t>23829779</t>
  </si>
  <si>
    <t>CLI0048967</t>
  </si>
  <si>
    <t>15373049</t>
  </si>
  <si>
    <t>CLI0040092</t>
  </si>
  <si>
    <t>45548673</t>
  </si>
  <si>
    <t>CLI0051581</t>
  </si>
  <si>
    <t>CLI0048251</t>
  </si>
  <si>
    <t>16423349</t>
  </si>
  <si>
    <t>CLI0051789</t>
  </si>
  <si>
    <t>41484293</t>
  </si>
  <si>
    <t>CLI0050485</t>
  </si>
  <si>
    <t>22297449</t>
  </si>
  <si>
    <t>42484383</t>
  </si>
  <si>
    <t>CLI0049427</t>
  </si>
  <si>
    <t>CLI0050818</t>
  </si>
  <si>
    <t>CLI0011130</t>
  </si>
  <si>
    <t>CLI0036704</t>
  </si>
  <si>
    <t>CLI0037937</t>
  </si>
  <si>
    <t>CLI0046420</t>
  </si>
  <si>
    <t>CLI0033169</t>
  </si>
  <si>
    <t>23985410</t>
  </si>
  <si>
    <t>CLI0030332</t>
  </si>
  <si>
    <t>15357901</t>
  </si>
  <si>
    <t>CLI0045609</t>
  </si>
  <si>
    <t>16430756</t>
  </si>
  <si>
    <t>CLI0048124</t>
  </si>
  <si>
    <t>CLI0049676</t>
  </si>
  <si>
    <t>41424588</t>
  </si>
  <si>
    <t>CLI0047631</t>
  </si>
  <si>
    <t>40142326</t>
  </si>
  <si>
    <t>CLI0050339</t>
  </si>
  <si>
    <t>CLI0051446</t>
  </si>
  <si>
    <t>ALBURQUERQUE AGUILAR, PATRICIA SANDRA</t>
  </si>
  <si>
    <t>CHAVEZ POZU, MARIA ELENA</t>
  </si>
  <si>
    <t>32914828</t>
  </si>
  <si>
    <t>CORILLA MELCHOR, ZENOBIO</t>
  </si>
  <si>
    <t>15375281</t>
  </si>
  <si>
    <t>FARFAN GALINDO, YANIRA</t>
  </si>
  <si>
    <t>23859974</t>
  </si>
  <si>
    <t>CACERES ALARCON, EDWIN</t>
  </si>
  <si>
    <t>06857834</t>
  </si>
  <si>
    <t>Columna1</t>
  </si>
  <si>
    <t xml:space="preserve"> PAGO CON TARJETA</t>
  </si>
  <si>
    <t xml:space="preserve"> CRONOGRAMA DE PAGO</t>
  </si>
  <si>
    <t xml:space="preserve"> CAMBIO DE CONTRASEÑA</t>
  </si>
  <si>
    <t xml:space="preserve"> DESCARGA DE COMPROBANTE</t>
  </si>
  <si>
    <t xml:space="preserve"> CONSTANCIA DE INHUMACIÓN</t>
  </si>
  <si>
    <t xml:space="preserve"> CERTIFICADO DE DERECHO DE USO</t>
  </si>
  <si>
    <t>Columna2</t>
  </si>
  <si>
    <t>Código</t>
  </si>
  <si>
    <t xml:space="preserve"> ACTUALIZACIÓN DE DATOS</t>
  </si>
  <si>
    <t xml:space="preserve"> PAGO</t>
  </si>
  <si>
    <t xml:space="preserve"> CONTRATO</t>
  </si>
  <si>
    <t xml:space="preserve">Valor uico </t>
  </si>
  <si>
    <t>(en blanco)</t>
  </si>
  <si>
    <t>All</t>
  </si>
  <si>
    <t>3</t>
  </si>
  <si>
    <t>dsc_localidad</t>
  </si>
  <si>
    <t>cod_localidad</t>
  </si>
  <si>
    <t>cod_contrato</t>
  </si>
  <si>
    <t>num_serv</t>
  </si>
  <si>
    <t>ID</t>
  </si>
  <si>
    <t>TN</t>
  </si>
  <si>
    <t>flg_ctt_digital</t>
  </si>
  <si>
    <t>dsc_tipo_servicio</t>
  </si>
  <si>
    <t>fch_emision</t>
  </si>
  <si>
    <t>fch_activacion</t>
  </si>
  <si>
    <t>tipo_pago</t>
  </si>
  <si>
    <t>dsc_documento</t>
  </si>
  <si>
    <t>dsc_cliente</t>
  </si>
  <si>
    <t>dsc_nombre</t>
  </si>
  <si>
    <t>dsc_telefono</t>
  </si>
  <si>
    <t>dsc_correo</t>
  </si>
  <si>
    <t>dsc_vendedor</t>
  </si>
  <si>
    <t>dsc_supervisor</t>
  </si>
  <si>
    <t>dsc_jefeventas</t>
  </si>
  <si>
    <t>00001-0001002301-0</t>
  </si>
  <si>
    <t>NI</t>
  </si>
  <si>
    <t>NO</t>
  </si>
  <si>
    <t>DERECHO DE USO</t>
  </si>
  <si>
    <t>FINANCIADO</t>
  </si>
  <si>
    <t>ANDRES RAMON</t>
  </si>
  <si>
    <t>L. BALTAZAR PARIONA</t>
  </si>
  <si>
    <t>J. MENDOZA</t>
  </si>
  <si>
    <t>00002-0002105491-0</t>
  </si>
  <si>
    <t>VILLANUEVA ABREGU, MARIELA EVELYN</t>
  </si>
  <si>
    <t>MARIELA EVELYN</t>
  </si>
  <si>
    <t>mvillanueva5@hotmail.com</t>
  </si>
  <si>
    <t>N. INGARUCA PEÑA</t>
  </si>
  <si>
    <t>D. HUAMAN</t>
  </si>
  <si>
    <t>00002-0002105492-0</t>
  </si>
  <si>
    <t>ANGES VENTURA, JUDITH RUTH</t>
  </si>
  <si>
    <t>JUDITH RUTH</t>
  </si>
  <si>
    <t>mtuncarventura9@gmail.com</t>
  </si>
  <si>
    <t>J. RAMON LLAPA</t>
  </si>
  <si>
    <t>00001-0001002302-0</t>
  </si>
  <si>
    <t>NF</t>
  </si>
  <si>
    <t>SI</t>
  </si>
  <si>
    <t>CONTADO</t>
  </si>
  <si>
    <t>BASILIO ZUÑEGA, NARCIZO</t>
  </si>
  <si>
    <t>NARCIZO</t>
  </si>
  <si>
    <t>basilio.narcizo@gmail.com</t>
  </si>
  <si>
    <t xml:space="preserve">C. MANRIQUE DE LARA VIDALON </t>
  </si>
  <si>
    <t>D. QUINTANILLA</t>
  </si>
  <si>
    <t>R. BAUTISTA</t>
  </si>
  <si>
    <t>00002-0002105493-0</t>
  </si>
  <si>
    <t>ORTIZ PUENTE, KAM LI</t>
  </si>
  <si>
    <t>KAM LI</t>
  </si>
  <si>
    <t>saraiestrellacuriortiz@gmail.com</t>
  </si>
  <si>
    <t>J. ARROYO TARMA</t>
  </si>
  <si>
    <t>Y. PEREZ</t>
  </si>
  <si>
    <t>R. TAIPE</t>
  </si>
  <si>
    <t>00001-0001002303-0</t>
  </si>
  <si>
    <t>CREMACION</t>
  </si>
  <si>
    <t>QUIÑONES CASTRO, JUAN CARLOS</t>
  </si>
  <si>
    <t>JUAN CARLOS</t>
  </si>
  <si>
    <t>maestriasperu@hotmail.com</t>
  </si>
  <si>
    <t>00002-0002105494-0</t>
  </si>
  <si>
    <t>MARTINEZ RICCE, MELINDA LIDIA</t>
  </si>
  <si>
    <t>MELINDA LIDIA</t>
  </si>
  <si>
    <t>reynaldotaipe345@gmail.com</t>
  </si>
  <si>
    <t>R. RAMOS ROSPIGLIOSI</t>
  </si>
  <si>
    <t>V. DEL RISCO</t>
  </si>
  <si>
    <t>00002-0002105495-0</t>
  </si>
  <si>
    <t>YAURI SANCHEZ, URSULA JAZMIN</t>
  </si>
  <si>
    <t>URSULA JAZMIN</t>
  </si>
  <si>
    <t>ursulaj2008@gmail.com</t>
  </si>
  <si>
    <t>00006-0006001904-0</t>
  </si>
  <si>
    <t>MENDO SANTACRUZ, ROSA ELVIRA</t>
  </si>
  <si>
    <t>ROSA ELVIRA</t>
  </si>
  <si>
    <t>rosamendosantacruz@gmail.com</t>
  </si>
  <si>
    <t>S. FLORES CHAFLOQUE</t>
  </si>
  <si>
    <t>00011-0011001014-0</t>
  </si>
  <si>
    <t>HUILLCA HUAMANI, REYNA SOLEDAD</t>
  </si>
  <si>
    <t>REYNA SOLEDAD</t>
  </si>
  <si>
    <t>soleyas2012@gmail.com</t>
  </si>
  <si>
    <t>A. PFOCCOALATA GARCIA</t>
  </si>
  <si>
    <t>E. ADRIAZOLA</t>
  </si>
  <si>
    <t>J. ACEVEDO</t>
  </si>
  <si>
    <t>00001-0001002304-0</t>
  </si>
  <si>
    <t>ROLANDO FELIX</t>
  </si>
  <si>
    <t>rol_zam@outlook.com</t>
  </si>
  <si>
    <t>C. BALLASCO ZORRILLA</t>
  </si>
  <si>
    <t>J. RODRIGUEZ</t>
  </si>
  <si>
    <t>00002-0002105496-0</t>
  </si>
  <si>
    <t>RODRIGUEZ PORRAS, EVELYN ARACELLY</t>
  </si>
  <si>
    <t>EVELYN ARACELLY</t>
  </si>
  <si>
    <t>everodriguezp@gmail.com</t>
  </si>
  <si>
    <t>S. ESTRADA APOLINARIO</t>
  </si>
  <si>
    <t>Y. SARMIENTO</t>
  </si>
  <si>
    <t>00005-0005050536-0</t>
  </si>
  <si>
    <t>RIVERA LUYO, LUCIA</t>
  </si>
  <si>
    <t>LUCIA</t>
  </si>
  <si>
    <t>cristhiancari1@gmail.com</t>
  </si>
  <si>
    <t>J. MAGALLANES LLANOS</t>
  </si>
  <si>
    <t>00007-0007001317-0</t>
  </si>
  <si>
    <t>VILLEGAS AGUINAGA, GLORIA MARLENY</t>
  </si>
  <si>
    <t>GLORIA MARLENY</t>
  </si>
  <si>
    <t>egambetobs@gmail.com</t>
  </si>
  <si>
    <t>S. GAMARRA ANGELES</t>
  </si>
  <si>
    <t>A. BARRAGAN</t>
  </si>
  <si>
    <t>00001-0001002305-0</t>
  </si>
  <si>
    <t>VILLANERA LOYOLA, OLGA</t>
  </si>
  <si>
    <t>OLGA</t>
  </si>
  <si>
    <t>olgavillanera@gmail.com</t>
  </si>
  <si>
    <t>00001-0001002306-0</t>
  </si>
  <si>
    <t>ASTO ALVARADO, KEVIN ARNOLD</t>
  </si>
  <si>
    <t>KEVIN ARNOLD</t>
  </si>
  <si>
    <t>arnoldalvarado202018@gmail.com</t>
  </si>
  <si>
    <t>J. CAJAL</t>
  </si>
  <si>
    <t>00011-0011001015-0</t>
  </si>
  <si>
    <t>ZUMARAN RAMIREZ, CARLA VERONICA</t>
  </si>
  <si>
    <t>CARLA VERONICA</t>
  </si>
  <si>
    <t>carlavzr2709@hotmail.com</t>
  </si>
  <si>
    <t>E. CASO DE CABALA</t>
  </si>
  <si>
    <t>00011-0011001016-0</t>
  </si>
  <si>
    <t>CHOQUE LUZA, FERNANDO IVAN</t>
  </si>
  <si>
    <t>FERNANDO IVAN</t>
  </si>
  <si>
    <t>fichl@hotmail.com</t>
  </si>
  <si>
    <t>00001-0001002307-0</t>
  </si>
  <si>
    <t>IPARRAGUIRRE PAHUACHO, JOEL JESUS</t>
  </si>
  <si>
    <t>JOEL JESUS</t>
  </si>
  <si>
    <t>jjoelip7@gmail.com</t>
  </si>
  <si>
    <t>J. HUAMAN PORRAS</t>
  </si>
  <si>
    <t>U. KASENG</t>
  </si>
  <si>
    <t>00002-0002105497-0</t>
  </si>
  <si>
    <t>ARELLANO HUAMAN, MAX ANTONY</t>
  </si>
  <si>
    <t>MAX ANTONY</t>
  </si>
  <si>
    <t>arellanomax72@gmail.com</t>
  </si>
  <si>
    <t>M. HUAYNATE OSCANOA</t>
  </si>
  <si>
    <t>00004-0004001871-0</t>
  </si>
  <si>
    <t>HUAYCOCHEA PAIVA, NATIVIDAD</t>
  </si>
  <si>
    <t>NATIVIDAD</t>
  </si>
  <si>
    <t>adrianoescalante27@gmail.com</t>
  </si>
  <si>
    <t>G. CUENTAS MATEOS</t>
  </si>
  <si>
    <t>H. SOTELO</t>
  </si>
  <si>
    <t>C. VARGAS</t>
  </si>
  <si>
    <t>00004-0004001872-0</t>
  </si>
  <si>
    <t>00007-0007001318-0</t>
  </si>
  <si>
    <t>CRUZ GARCIA, ANGELICA ROSA</t>
  </si>
  <si>
    <t>ANGELICA ROSA</t>
  </si>
  <si>
    <t>erika13castle@gmail.com</t>
  </si>
  <si>
    <t>S. CABRERA LLAMOCCA</t>
  </si>
  <si>
    <t>P. DOMINGUEZ</t>
  </si>
  <si>
    <t>00001-0001002308-0</t>
  </si>
  <si>
    <t>ROMAN TACUNAN, CINTIA FIORELA</t>
  </si>
  <si>
    <t>CINTIA FIORELA</t>
  </si>
  <si>
    <t>fioreromantacunan@gmail.com</t>
  </si>
  <si>
    <t>00009-0009001706-0</t>
  </si>
  <si>
    <t>ALEJOS MATOS, ALEJO JULIAN</t>
  </si>
  <si>
    <t>ALEJO JULIAN</t>
  </si>
  <si>
    <t>julian.alejos.m@gmail.com</t>
  </si>
  <si>
    <t>L. INUMA PISCO</t>
  </si>
  <si>
    <t>00009-0009001707-0</t>
  </si>
  <si>
    <t>TORIBIO RODRIGUEZ, ALEKSANDER MARCELO</t>
  </si>
  <si>
    <t>ALEKSANDER MARCELO</t>
  </si>
  <si>
    <t>aleksandertoribio5@gmail.com</t>
  </si>
  <si>
    <t>00005-0005050537-0</t>
  </si>
  <si>
    <t>MOSCOSO TOLEDO, VERONICA TERESA</t>
  </si>
  <si>
    <t>VERONICA TERESA</t>
  </si>
  <si>
    <t>mirtha18_26@hotmail.com</t>
  </si>
  <si>
    <t>M. VILLALOBOS ZAMUDIO</t>
  </si>
  <si>
    <t>00011-0011001017-0</t>
  </si>
  <si>
    <t>VALENZUELA TOLEDO, RAFAEL IVAN</t>
  </si>
  <si>
    <t>RAFAEL IVAN</t>
  </si>
  <si>
    <t>rafaelvalenzuelaivt@gmail.com</t>
  </si>
  <si>
    <t>R. VALENZUELA PEREZ</t>
  </si>
  <si>
    <t>E. GONZALES</t>
  </si>
  <si>
    <t>00001-0000002437-3</t>
  </si>
  <si>
    <t>ROJAS ECHEVARRIA, WALTER NIERI</t>
  </si>
  <si>
    <t>WALTER NIERI</t>
  </si>
  <si>
    <t>wnrojase@gmail.com</t>
  </si>
  <si>
    <t>E. ROJAS FIERRO</t>
  </si>
  <si>
    <t>00004-0004001873-0</t>
  </si>
  <si>
    <t>VERONICA</t>
  </si>
  <si>
    <t>P. PUMA QUISPE</t>
  </si>
  <si>
    <t>00002-0002105498-0</t>
  </si>
  <si>
    <t>AYAMAMANI COLLANQUI, RUBEN</t>
  </si>
  <si>
    <t>RUBEN</t>
  </si>
  <si>
    <t>ruben9595@hotmail.com</t>
  </si>
  <si>
    <t>00009-0009001708-0</t>
  </si>
  <si>
    <t>QUEVEDO BLAS, KARIN SABINA</t>
  </si>
  <si>
    <t>KARIN SABINA</t>
  </si>
  <si>
    <t>karinquevedo13@hotmail.com</t>
  </si>
  <si>
    <t>A. DURAND QUISPE</t>
  </si>
  <si>
    <t>J. ZARATE</t>
  </si>
  <si>
    <t>J. MONTES</t>
  </si>
  <si>
    <t>00005-0005050538-0</t>
  </si>
  <si>
    <t>CABRERA BAUTISTA, ALCEDO</t>
  </si>
  <si>
    <t>ALCEDO</t>
  </si>
  <si>
    <t>alcedocb@hotmail.com</t>
  </si>
  <si>
    <t>N. YACTAYO GARCIA</t>
  </si>
  <si>
    <t>P. HARO</t>
  </si>
  <si>
    <t>00002-0002105499-0</t>
  </si>
  <si>
    <t>GIACCARINI ALIAGA, DAVID ISRAEL</t>
  </si>
  <si>
    <t>DAVID ISRAEL</t>
  </si>
  <si>
    <t>anderson313@hotmail.com</t>
  </si>
  <si>
    <t>P. CARO ALHUA</t>
  </si>
  <si>
    <t>00005-0005050539-0</t>
  </si>
  <si>
    <t>PEREZ BENITO, LUZ MARINA</t>
  </si>
  <si>
    <t>LUZ MARINA</t>
  </si>
  <si>
    <t>mariluperezb101729@gmail.com</t>
  </si>
  <si>
    <t>00004-0004001874-0</t>
  </si>
  <si>
    <t>HUMPIRE HUAMANI, MARINA</t>
  </si>
  <si>
    <t>MARINA</t>
  </si>
  <si>
    <t>clucerogh@gmail.com</t>
  </si>
  <si>
    <t>V. LAYME NINA</t>
  </si>
  <si>
    <t>B. TORRES</t>
  </si>
  <si>
    <t>00004-0004001875-0</t>
  </si>
  <si>
    <t>ARROYO DURAND, HECTOR</t>
  </si>
  <si>
    <t>HECTOR</t>
  </si>
  <si>
    <t>harroyodu@gmail.com</t>
  </si>
  <si>
    <t>F. MAYTA FLOREZ</t>
  </si>
  <si>
    <t>00001-0001002309-0</t>
  </si>
  <si>
    <t>VELIZ DE VILLA SOTO, ROLANDO</t>
  </si>
  <si>
    <t>ROLANDO</t>
  </si>
  <si>
    <t>rolandovlzst@gmail.com</t>
  </si>
  <si>
    <t>K. QUISPE PERALES</t>
  </si>
  <si>
    <t>00011-0011001018-0</t>
  </si>
  <si>
    <t>HUAMAN HUANCCOLLUCHO, WASHINGTON</t>
  </si>
  <si>
    <t>WASHINGTON</t>
  </si>
  <si>
    <t>wacho776@gmail.com</t>
  </si>
  <si>
    <t>M. CUBA CORZO</t>
  </si>
  <si>
    <t>00007-0007001319-0</t>
  </si>
  <si>
    <t>CORREA YPANAQUE, JOSE MARCIAL</t>
  </si>
  <si>
    <t>JOSE MARCIAL</t>
  </si>
  <si>
    <t>josecorreaypanaque@gmail.com</t>
  </si>
  <si>
    <t>K. CHAPOÑAN CHAPOÑAN</t>
  </si>
  <si>
    <t>00001-0001002310-0</t>
  </si>
  <si>
    <t>ALVARADO MALDONADO, ZORAIDA JESUS</t>
  </si>
  <si>
    <t>ZORAIDA JESUS</t>
  </si>
  <si>
    <t>zoraida-alvarado@hotmail.com</t>
  </si>
  <si>
    <t>A. POZO ORELLANA</t>
  </si>
  <si>
    <t>A. PENEDO</t>
  </si>
  <si>
    <t>00011-0011001019-0</t>
  </si>
  <si>
    <t>CACERES GOMEZ, ROSA</t>
  </si>
  <si>
    <t>ROSA</t>
  </si>
  <si>
    <t>amgela_dulce@hotmail.com</t>
  </si>
  <si>
    <t>00004-0004001876-0</t>
  </si>
  <si>
    <t>CHUQUITAPA PACHECO, MARIA LUZ</t>
  </si>
  <si>
    <t>MARIA LUZ</t>
  </si>
  <si>
    <t>malulich.p@gmail.com</t>
  </si>
  <si>
    <t>00005-0005050540-0</t>
  </si>
  <si>
    <t>FARFAN ZAPATA, ANITA JOSEFINA</t>
  </si>
  <si>
    <t>ANITA JOSEFINA</t>
  </si>
  <si>
    <t>anitajfz@gmail.com</t>
  </si>
  <si>
    <t>M. CHARUN GAMEROS</t>
  </si>
  <si>
    <t>00002-0002105500-0</t>
  </si>
  <si>
    <t>VILCATOMA GARCIA, ALEJANDRA</t>
  </si>
  <si>
    <t>ALEJANDRA</t>
  </si>
  <si>
    <t>escuela_nogales@hotmail.com</t>
  </si>
  <si>
    <t>B. ROMAN CALIXTRO</t>
  </si>
  <si>
    <t>C. IBAÑEZ</t>
  </si>
  <si>
    <t>00004-0004001877-0</t>
  </si>
  <si>
    <t>DE LA TORRE VALDIVIA, JUAN MANUEL</t>
  </si>
  <si>
    <t>JUAN MANUEL</t>
  </si>
  <si>
    <t>omardannydelatorrepalomino2023@gmail.com</t>
  </si>
  <si>
    <t>00009-0009001709-0</t>
  </si>
  <si>
    <t>ESPINOZA ORTIZ, OSCAR IVAN</t>
  </si>
  <si>
    <t>OSCAR IVAN</t>
  </si>
  <si>
    <t>espinozaortizo@gmail.com</t>
  </si>
  <si>
    <t>G. ROBLES MILLA</t>
  </si>
  <si>
    <t>00011-0011001020-0</t>
  </si>
  <si>
    <t>MAMANI GUTIERREZ, SILBESTRE</t>
  </si>
  <si>
    <t>SILBESTRE</t>
  </si>
  <si>
    <t>silbestremamani1962@gmail.com</t>
  </si>
  <si>
    <t>D. GUTIERREZ VALENCIA</t>
  </si>
  <si>
    <t>F. PALMA</t>
  </si>
  <si>
    <t>00007-0007001321-0</t>
  </si>
  <si>
    <t>CALVAY YAJAHUANCA, GLADYS</t>
  </si>
  <si>
    <t>GLADYS</t>
  </si>
  <si>
    <t>gcalvay2@gmail.com</t>
  </si>
  <si>
    <t>L. LLONTOP OBANDO POZO</t>
  </si>
  <si>
    <t>00001-0001002311-0</t>
  </si>
  <si>
    <t>SERVICIO FUNERARIO</t>
  </si>
  <si>
    <t>YULIANA MARLENE</t>
  </si>
  <si>
    <t>kimitrick@gmail.com</t>
  </si>
  <si>
    <t>O. CHUQUIYAURI MALDONADO</t>
  </si>
  <si>
    <t>00004-0004001878-0</t>
  </si>
  <si>
    <t>AGUIRRE BASHUALDO, GIULIANA ANDREA</t>
  </si>
  <si>
    <t>GIULIANA ANDREA</t>
  </si>
  <si>
    <t>giulibash16@gmail.com</t>
  </si>
  <si>
    <t>00003-0003001477-0</t>
  </si>
  <si>
    <t>PFOCCOALATA ZUÑIGA DE APFATA, DOROTEA</t>
  </si>
  <si>
    <t>DOROTEA</t>
  </si>
  <si>
    <t>dtomina77@gmail.com</t>
  </si>
  <si>
    <t>Y. DIAZ RIVERA</t>
  </si>
  <si>
    <t>00004-0004001879-0</t>
  </si>
  <si>
    <t>OLIVARES HUARCA, JOSE LUIS</t>
  </si>
  <si>
    <t>JOSE LUIS</t>
  </si>
  <si>
    <t>qhora51@gmail.com</t>
  </si>
  <si>
    <t>00011-0011001021-0</t>
  </si>
  <si>
    <t>PORTUGAL VALENZUELA, HENRY DAVID</t>
  </si>
  <si>
    <t>HENRY DAVID</t>
  </si>
  <si>
    <t>graphnrry97@gmail.com</t>
  </si>
  <si>
    <t>00011-0011001022-0</t>
  </si>
  <si>
    <t>ARTEAGA CURO, MAXIMILIANA</t>
  </si>
  <si>
    <t>MAXIMILIANA</t>
  </si>
  <si>
    <t>max.mf97928@gmail.com</t>
  </si>
  <si>
    <t>00007-0007001322-0</t>
  </si>
  <si>
    <t>SUYON LA TORRE, DIEGO ALONSO</t>
  </si>
  <si>
    <t>DIEGO ALONSO</t>
  </si>
  <si>
    <t>digoalonsoo@hotmail.com</t>
  </si>
  <si>
    <t>00004-0004001880-0</t>
  </si>
  <si>
    <t>CURO SURCO, ROSARIO DEL PILAR</t>
  </si>
  <si>
    <t>ROSARIO DEL PILAR</t>
  </si>
  <si>
    <t>rociodelpilarsurcovargas@gmail.com</t>
  </si>
  <si>
    <t>N. MENDOZA GAMARRA DE FARFAN</t>
  </si>
  <si>
    <t>00006-0006001905-0</t>
  </si>
  <si>
    <t>VASQUEZ VASQUEZ, VIOLETA</t>
  </si>
  <si>
    <t>VIOLETA</t>
  </si>
  <si>
    <t>victor_06_95@hotmail.es</t>
  </si>
  <si>
    <t>00005-0005050541-0</t>
  </si>
  <si>
    <t>HUACHO LEGUIA, BRIGIDA</t>
  </si>
  <si>
    <t>BRIGIDA</t>
  </si>
  <si>
    <t>produccionesyuri@gmail.com</t>
  </si>
  <si>
    <t>00005-0005050542-0</t>
  </si>
  <si>
    <t>COLQUEPISCO FUENTES, ERACLIDES PABLO</t>
  </si>
  <si>
    <t>ERACLIDES PABLO</t>
  </si>
  <si>
    <t>pablocolquepiscofuentes@gmail.com</t>
  </si>
  <si>
    <t>N. ESPILCO HUAMAN</t>
  </si>
  <si>
    <t>00004-0004001881-0</t>
  </si>
  <si>
    <t>PINARES ELGUERA, DAISY</t>
  </si>
  <si>
    <t>DAISY</t>
  </si>
  <si>
    <t>daisyp_2014@hotmail.com</t>
  </si>
  <si>
    <t>R. CUSIHUAMAN LAURA</t>
  </si>
  <si>
    <t>00004-0004001882-0</t>
  </si>
  <si>
    <t>SAMANIEGO SURCO, MIGUEL ANGEL</t>
  </si>
  <si>
    <t>MIGUEL ANGEL</t>
  </si>
  <si>
    <t>mickyangel25@gmail.com</t>
  </si>
  <si>
    <t>L. HUAYLAS GUARDAPUCLLA</t>
  </si>
  <si>
    <t>00010-0010030434-0</t>
  </si>
  <si>
    <t>SUAREZ MOLINA, SARA JESUS</t>
  </si>
  <si>
    <t>SARA JESUS</t>
  </si>
  <si>
    <t>sara8241@hotmail.com</t>
  </si>
  <si>
    <t>J. PEREZ AYVAR</t>
  </si>
  <si>
    <t>C. LLONA</t>
  </si>
  <si>
    <t>00009-0009001710-0</t>
  </si>
  <si>
    <t>HARO ROBLES, PATRICIA HORTENCIA</t>
  </si>
  <si>
    <t>PATRICIA HORTENCIA</t>
  </si>
  <si>
    <t>patriciahhr@gmail.com</t>
  </si>
  <si>
    <t>M. UGENIO CUBA</t>
  </si>
  <si>
    <t>00001-0001002312-0</t>
  </si>
  <si>
    <t>GONGORA DE NAVARRO, DOMOLA</t>
  </si>
  <si>
    <t>DOMOLA</t>
  </si>
  <si>
    <t>domolagongoradenavarro@gmail.com</t>
  </si>
  <si>
    <t>D. BENANCIO LOZANO</t>
  </si>
  <si>
    <t>00006-0006001906-0</t>
  </si>
  <si>
    <t>TAPIA SEGOVIA DE PANTA, JACQUELINE AURIS</t>
  </si>
  <si>
    <t>JACQUELINE AURIS</t>
  </si>
  <si>
    <t>jactase@gmail.com</t>
  </si>
  <si>
    <t>00002-0002105501-0</t>
  </si>
  <si>
    <t>ELESCANO MESCUA, CESARIO ELEUTERIO</t>
  </si>
  <si>
    <t>CESARIO ELEUTERIO</t>
  </si>
  <si>
    <t>magi_11_2@hotmail.com</t>
  </si>
  <si>
    <t>00011-0011001023-0</t>
  </si>
  <si>
    <t>AYALA FALCON, NORTON</t>
  </si>
  <si>
    <t>NORTON</t>
  </si>
  <si>
    <t>ayala_falconn@hotmail.com</t>
  </si>
  <si>
    <t>M. NUÑEZ NUÑEZ</t>
  </si>
  <si>
    <t>00006-0006001907-0</t>
  </si>
  <si>
    <t>SANCHEZ DIAZ, MARTHA MEDALIT</t>
  </si>
  <si>
    <t>MARTHA MEDALIT</t>
  </si>
  <si>
    <t>elizabethsanchez160207@gmail.com</t>
  </si>
  <si>
    <t>H. LLANOS SORALUZ</t>
  </si>
  <si>
    <t>00001-0001002313-0</t>
  </si>
  <si>
    <t>ROJAS VENTO, JULIO CESAR</t>
  </si>
  <si>
    <t>JULIO CESAR</t>
  </si>
  <si>
    <t>jimmy_lee07@hotmail.com</t>
  </si>
  <si>
    <t>00004-0004001883-0</t>
  </si>
  <si>
    <t>ARAOZ PUELLES, ENRIQUE</t>
  </si>
  <si>
    <t>ENRIQUE</t>
  </si>
  <si>
    <t>luisenriqueleap777@gmail.com</t>
  </si>
  <si>
    <t>00004-0004001884-0</t>
  </si>
  <si>
    <t>ALVAREZ APAZA, NORMA</t>
  </si>
  <si>
    <t>NORMA</t>
  </si>
  <si>
    <t>normaaa0303@gmail.com</t>
  </si>
  <si>
    <t>00002-0002105502-0</t>
  </si>
  <si>
    <t>RIOJAS DAMIAN, ROSA MARIBEL</t>
  </si>
  <si>
    <t>ROSA MARIBEL</t>
  </si>
  <si>
    <t>riojasdamianmaribel@gmail.com</t>
  </si>
  <si>
    <t>00006-0006001908-0</t>
  </si>
  <si>
    <t>LOPEZ SANCHEZ, CESAR</t>
  </si>
  <si>
    <t>CESAR</t>
  </si>
  <si>
    <t>lopezsanchezcesar28@gmail.com</t>
  </si>
  <si>
    <t>00006-0006001909-0</t>
  </si>
  <si>
    <t>RUBIO RAMIREZ, BLANCA FLOR</t>
  </si>
  <si>
    <t>BLANCA FLOR</t>
  </si>
  <si>
    <t>rubioramirezblancaflor2020@gmail.com</t>
  </si>
  <si>
    <t>R. MEDINA VILLARREAL</t>
  </si>
  <si>
    <t xml:space="preserve">R. DE LA CRUZ </t>
  </si>
  <si>
    <t>P. SOLIS</t>
  </si>
  <si>
    <t>00001-0001002314-0</t>
  </si>
  <si>
    <t>ALCARRAZ CORDOVA, NEDY ROSA</t>
  </si>
  <si>
    <t>NEDY ROSA</t>
  </si>
  <si>
    <t>alcarraznedy@gmail.com</t>
  </si>
  <si>
    <t>D. CORIS ASTO</t>
  </si>
  <si>
    <t>00002-0002105503-0</t>
  </si>
  <si>
    <t>ROJAS RODRIGUEZ, BLANCA MARIBEL</t>
  </si>
  <si>
    <t>BLANCA MARIBEL</t>
  </si>
  <si>
    <t>blanclas@hotmail.es</t>
  </si>
  <si>
    <t>E. PEREZ GUTIERREZ</t>
  </si>
  <si>
    <t>00003-0003001478-0</t>
  </si>
  <si>
    <t>HUAMANI CHAIÑA, ANNY</t>
  </si>
  <si>
    <t>ANNY</t>
  </si>
  <si>
    <t>orellana_peru1@hotmail.com</t>
  </si>
  <si>
    <t>00009-0009001711-0</t>
  </si>
  <si>
    <t>ESCUDERO LOZANO, MIRIAM MERY</t>
  </si>
  <si>
    <t>MIRIAM MERY</t>
  </si>
  <si>
    <t>mimel.conito@gmail.com</t>
  </si>
  <si>
    <t>00003-0003001479-0</t>
  </si>
  <si>
    <t>GUISADO AZURIN, MARTHA</t>
  </si>
  <si>
    <t>MARTHA</t>
  </si>
  <si>
    <t>betsyleni87@gmail.com</t>
  </si>
  <si>
    <t>I. VILLEGAS VELASCO</t>
  </si>
  <si>
    <t>V. CHUHUI</t>
  </si>
  <si>
    <t>P. VILLAVICENCIO</t>
  </si>
  <si>
    <t>00002-0002105504-0</t>
  </si>
  <si>
    <t>ROSALES SOLDEVILLA, LUIS ALBERTO</t>
  </si>
  <si>
    <t>LUIS ALBERTO</t>
  </si>
  <si>
    <t>luis-rs67@hotmail.com</t>
  </si>
  <si>
    <t>K. POMA PEREZ</t>
  </si>
  <si>
    <t>00011-0011001024-0</t>
  </si>
  <si>
    <t>TOLEDO PAREDES, WALTER HUGO</t>
  </si>
  <si>
    <t>WALTER HUGO</t>
  </si>
  <si>
    <t>walter.tp63@gmail.com</t>
  </si>
  <si>
    <t>00001-0001002315-0</t>
  </si>
  <si>
    <t>VILCARANO CCANTO, SAMUEL SIMON</t>
  </si>
  <si>
    <t>SAMUEL SIMON</t>
  </si>
  <si>
    <t>1samuelvc12@gmail.com</t>
  </si>
  <si>
    <t>A. CONDORI ÑAHUI</t>
  </si>
  <si>
    <t>00011-0011001025-0</t>
  </si>
  <si>
    <t>00004-0004001885-0</t>
  </si>
  <si>
    <t>VILLEGAS LUCANA, WIDMAN</t>
  </si>
  <si>
    <t>WIDMAN</t>
  </si>
  <si>
    <t>widmanvl@gmail.com</t>
  </si>
  <si>
    <t>00001-0001002316-0</t>
  </si>
  <si>
    <t>MUÑOZ POVIS, WILFREDO LUIS</t>
  </si>
  <si>
    <t>WILFREDO LUIS</t>
  </si>
  <si>
    <t>wilfredomunoz47@gmail.com</t>
  </si>
  <si>
    <t>00002-0002105505-0</t>
  </si>
  <si>
    <t>BASALDUA SULCA, MARIBEL MERCEDES</t>
  </si>
  <si>
    <t>MARIBEL MERCEDES</t>
  </si>
  <si>
    <t>maribelbasaldua329@gmail.com</t>
  </si>
  <si>
    <t>R. BARTOLOME LEYVA</t>
  </si>
  <si>
    <t>00004-0004001886-0</t>
  </si>
  <si>
    <t>PAREDES PAREDES, PEDRO PASCUAL</t>
  </si>
  <si>
    <t>PEDRO PASCUAL</t>
  </si>
  <si>
    <t>paredesppp3@gmail.com</t>
  </si>
  <si>
    <t>I. OLIVERA MELLADO</t>
  </si>
  <si>
    <t>C. GONZALES</t>
  </si>
  <si>
    <t>00002-0002105506-0</t>
  </si>
  <si>
    <t>SUAREZ FLORES, JUDITH LIVE</t>
  </si>
  <si>
    <t>JUDITH LIVE</t>
  </si>
  <si>
    <t>livelove1724@gmail.com</t>
  </si>
  <si>
    <t>A. CARBAJAL AQUINO</t>
  </si>
  <si>
    <t>00004-0004001887-0</t>
  </si>
  <si>
    <t>ALATA JARA, CESAR AUGUSTO</t>
  </si>
  <si>
    <t>CESAR AUGUSTO</t>
  </si>
  <si>
    <t>cesitaralata14@gmail.com</t>
  </si>
  <si>
    <t>00006-0006001910-0</t>
  </si>
  <si>
    <t>COTRINA COTRINA, ROCIO DEL PILAR</t>
  </si>
  <si>
    <t>ROCIO DEL PILAR</t>
  </si>
  <si>
    <t>rociocotrinac51@gmail.com</t>
  </si>
  <si>
    <t>M. BRAVO ESPARRAGA</t>
  </si>
  <si>
    <t>R. GUARNIZO</t>
  </si>
  <si>
    <t>00001-0001002317-0</t>
  </si>
  <si>
    <t>ZAPATA MEJICO, JORGE LUIS</t>
  </si>
  <si>
    <t>JORGE LUIS</t>
  </si>
  <si>
    <t>jorgezapatamej@gmail.com</t>
  </si>
  <si>
    <t>00011-0011001026-0</t>
  </si>
  <si>
    <t>FUENTES ALVAREZ DE VALENCIA, JENNY ELIZABETH</t>
  </si>
  <si>
    <t>JENNY ELIZABETH</t>
  </si>
  <si>
    <t>jfuentesalvarez94@gmail.com</t>
  </si>
  <si>
    <t>A. FERNANDEZ MALAGA</t>
  </si>
  <si>
    <t>00001-0001002318-0</t>
  </si>
  <si>
    <t>LAGUNAS SANTIAGO, DORA GISELLA</t>
  </si>
  <si>
    <t>DORA GISELLA</t>
  </si>
  <si>
    <t>gisella.lagunas@gmail.com</t>
  </si>
  <si>
    <t>S. VASQUEZ HERRERA</t>
  </si>
  <si>
    <t>00004-0004001888-0</t>
  </si>
  <si>
    <t>MUÑIZ DURAN, JULIA GRISELDA</t>
  </si>
  <si>
    <t>JULIA GRISELDA</t>
  </si>
  <si>
    <t>jgmunizd@gmail.com</t>
  </si>
  <si>
    <t>00011-0011001027-0</t>
  </si>
  <si>
    <t>BARRIOS COSQUILLO, WILDER FRANCISCO</t>
  </si>
  <si>
    <t>WILDER FRANCISCO</t>
  </si>
  <si>
    <t>danilobwm@gmail.com</t>
  </si>
  <si>
    <t>A. ZUÑIGA ZAVALETA</t>
  </si>
  <si>
    <t>00001-0001002319-0</t>
  </si>
  <si>
    <t>CUADRADO GARRIDO, JOHANY</t>
  </si>
  <si>
    <t>JOHANY</t>
  </si>
  <si>
    <t>johany_c11@hotmail.com</t>
  </si>
  <si>
    <t>00006-0006001911-0</t>
  </si>
  <si>
    <t>PEREZ BECERRA, MARIA</t>
  </si>
  <si>
    <t>MARIA</t>
  </si>
  <si>
    <t>mary_francheska@hotmail.com</t>
  </si>
  <si>
    <t>00002-0002105507-0</t>
  </si>
  <si>
    <t>MUNIVE ROMANI, ROCIO MARILU</t>
  </si>
  <si>
    <t>ROCIO MARILU</t>
  </si>
  <si>
    <t>rociomuniveromani@gmail.com</t>
  </si>
  <si>
    <t>D. VILLAR HUAPAYA</t>
  </si>
  <si>
    <t>00011-0011001028-0</t>
  </si>
  <si>
    <t>VALENCIA APUMAYTA, CAROLINA DIONISIA</t>
  </si>
  <si>
    <t>CAROLINA DIONISIA</t>
  </si>
  <si>
    <t>mickdiaz@hotmail.com</t>
  </si>
  <si>
    <t>A. MONTESINOS DIAZ</t>
  </si>
  <si>
    <t>00011-0011001029-0</t>
  </si>
  <si>
    <t>SUAREZ CALIZAYA, SAMUEL JESUS</t>
  </si>
  <si>
    <t>SAMUEL JESUS</t>
  </si>
  <si>
    <t>samuelsuarez192@gmail.com</t>
  </si>
  <si>
    <t>M. ENRIQUEZ ARENAS</t>
  </si>
  <si>
    <t>00009-0009001713-0</t>
  </si>
  <si>
    <t>ALVARADO CABALLERO, JESUS DEL CARMEN</t>
  </si>
  <si>
    <t>JESUS DEL CARMEN</t>
  </si>
  <si>
    <t>krispier10@hotmail.com</t>
  </si>
  <si>
    <t>00001-0001002321-0</t>
  </si>
  <si>
    <t>TUPIA ROMAN, MEDALI PATRICIA</t>
  </si>
  <si>
    <t>MEDALI PATRICIA</t>
  </si>
  <si>
    <t>medalitupia@gmail.com</t>
  </si>
  <si>
    <t>00011-0011001030-0</t>
  </si>
  <si>
    <t>ZAPANA HUAYTA, RAFAEL WILFREDO</t>
  </si>
  <si>
    <t>RAFAEL WILFREDO</t>
  </si>
  <si>
    <t>rafaelzapana1102@gmail.com</t>
  </si>
  <si>
    <t>00011-0011001031-0</t>
  </si>
  <si>
    <t>ALFEREZ PONCE, ROSSALYN LORENA</t>
  </si>
  <si>
    <t>ROSSALYN LORENA</t>
  </si>
  <si>
    <t>ralferezp@hotmail.com</t>
  </si>
  <si>
    <t>J. ESCATE DIAZ</t>
  </si>
  <si>
    <t>00011-0011001032-0</t>
  </si>
  <si>
    <t>ALVAREZ VELEZ, JESSICA MARY</t>
  </si>
  <si>
    <t>JESSICA MARY</t>
  </si>
  <si>
    <t>alvarezvelezjessicamary@gmail.com</t>
  </si>
  <si>
    <t>00002-0002105508-0</t>
  </si>
  <si>
    <t>BARRETO CANTURINI, CAROLINA ELSA</t>
  </si>
  <si>
    <t>CAROLINA ELSA</t>
  </si>
  <si>
    <t>canturini890@gmail.com</t>
  </si>
  <si>
    <t>00010-0010030435-0</t>
  </si>
  <si>
    <t>AGILA MONDRAGON, LISELY</t>
  </si>
  <si>
    <t>LISELY</t>
  </si>
  <si>
    <t>luzmariagila@gmail.com</t>
  </si>
  <si>
    <t>00001-0001002322-0</t>
  </si>
  <si>
    <t>VILA ARANA, ENRIQUE WILLIAM</t>
  </si>
  <si>
    <t>ENRIQUE WILLIAM</t>
  </si>
  <si>
    <t>williamvilaarana86@gmail.com</t>
  </si>
  <si>
    <t>B. ESTEBAN INGA</t>
  </si>
  <si>
    <t>00006-0006001912-0</t>
  </si>
  <si>
    <t>FARROÑAN SANCHEZ, JORGE LUIS</t>
  </si>
  <si>
    <t>jorfa1673@gmail.com</t>
  </si>
  <si>
    <t>00001-0001002323-0</t>
  </si>
  <si>
    <t>ALVA CABRERA, GIANNINA</t>
  </si>
  <si>
    <t>GIANNINA</t>
  </si>
  <si>
    <t>gianninaalvacabrera@gmail.com</t>
  </si>
  <si>
    <t>00006-0006001913-0</t>
  </si>
  <si>
    <t>REQUEJO VALDEZ, ANA MARIA</t>
  </si>
  <si>
    <t>ANA MARIA</t>
  </si>
  <si>
    <t>ciar_14@hotmail.com</t>
  </si>
  <si>
    <t>00011-0011001033-0</t>
  </si>
  <si>
    <t>ARENAS MAMANI, ALEXANDER</t>
  </si>
  <si>
    <t>ALEXANDER</t>
  </si>
  <si>
    <t>alexander40arenas@gmail.com</t>
  </si>
  <si>
    <t>00002-0002105509-0</t>
  </si>
  <si>
    <t>CARRASCO DIAZ, JOSE ANTONIO</t>
  </si>
  <si>
    <t>JOSE ANTONIO</t>
  </si>
  <si>
    <t>josecarrascodiaz@yahoo.es</t>
  </si>
  <si>
    <t>M. SUELDO DELGADO</t>
  </si>
  <si>
    <t>00011-0011001034-0</t>
  </si>
  <si>
    <t>VANESSA DEL CARMEN</t>
  </si>
  <si>
    <t>vanechirinos1279@gmail.com</t>
  </si>
  <si>
    <t>00010-0010030436-0</t>
  </si>
  <si>
    <t>ANICAMA ORMEÑO, MARGARITA ISABEL</t>
  </si>
  <si>
    <t>MARGARITA ISABEL</t>
  </si>
  <si>
    <t>margaritaanicama71@gmail.com</t>
  </si>
  <si>
    <t>00011-0011001035-0</t>
  </si>
  <si>
    <t>CHOQUE TAYPE, ESTHER</t>
  </si>
  <si>
    <t>ESTHER</t>
  </si>
  <si>
    <t>milita_2222@hotmail.com</t>
  </si>
  <si>
    <t>00006-0006001914-0</t>
  </si>
  <si>
    <t>ABAD YARLAQUE, ROCIO DEL PILAR</t>
  </si>
  <si>
    <t>sya792363@gmail.com</t>
  </si>
  <si>
    <t>W. CRUZ PEREZ</t>
  </si>
  <si>
    <t>00001-0001002324-0</t>
  </si>
  <si>
    <t>RODRIGUEZ LAZO, MARIBEL IVONNE</t>
  </si>
  <si>
    <t>MARIBEL IVONNE</t>
  </si>
  <si>
    <t>ivonnemrl18@gmail.com</t>
  </si>
  <si>
    <t>00001-0001002325-0</t>
  </si>
  <si>
    <t>QUISPE PALOMINO, EDGAR EDMAR</t>
  </si>
  <si>
    <t>EDGAR EDMAR</t>
  </si>
  <si>
    <t>peruverde.com@gmail.com</t>
  </si>
  <si>
    <t>Y. FERNANDEZ IBARRA</t>
  </si>
  <si>
    <t>00001-0001002326-0</t>
  </si>
  <si>
    <t>00001-0001002327-0</t>
  </si>
  <si>
    <t>00002-0002105510-0</t>
  </si>
  <si>
    <t>MITMA DE LA CRUZ, ROSA</t>
  </si>
  <si>
    <t>angie.cmitma@gmail.com</t>
  </si>
  <si>
    <t>R. PISCO RAMOS</t>
  </si>
  <si>
    <t>00001-0001002328-0</t>
  </si>
  <si>
    <t>QUISPE DE FERNANDEZ, HERMELINDA</t>
  </si>
  <si>
    <t>HERMELINDA</t>
  </si>
  <si>
    <t>hermelinda6472@gmail.com</t>
  </si>
  <si>
    <t>L. SOVERO MENDOZA</t>
  </si>
  <si>
    <t>00011-0011001036-0</t>
  </si>
  <si>
    <t>QUISPE CCANCHILLO, CAMILA LILIS</t>
  </si>
  <si>
    <t>CAMILA LILIS</t>
  </si>
  <si>
    <t>camilalilisquispeccanchillo@gmail.com</t>
  </si>
  <si>
    <t>H. MALDONADO SALINAS DE OJITOS</t>
  </si>
  <si>
    <t>00001-0001002329-0</t>
  </si>
  <si>
    <t>PASTRANA HINOJOSA DE ALVARADO, TEODORA LEONARDA</t>
  </si>
  <si>
    <t>TEODORA LEONARDA</t>
  </si>
  <si>
    <t>karinalc2009@hotmail.com</t>
  </si>
  <si>
    <t>00001-0001002330-0</t>
  </si>
  <si>
    <t>00001-0001002331-0</t>
  </si>
  <si>
    <t>00011-0011001037-0</t>
  </si>
  <si>
    <t>MEDINA MUÑOZ, ELIANA DEL ROSARIO</t>
  </si>
  <si>
    <t>ELIANA DEL ROSARIO</t>
  </si>
  <si>
    <t>elitamemu1511@gmail.com</t>
  </si>
  <si>
    <t>M. BECERRA ZEBALLOS</t>
  </si>
  <si>
    <t>00011-0011001038-0</t>
  </si>
  <si>
    <t>MOSCOSO DIAZ DE ALVAREZ, CARMEN MABEL</t>
  </si>
  <si>
    <t>CARMEN MABEL</t>
  </si>
  <si>
    <t>carmenmoscosodiaz@gmail.com</t>
  </si>
  <si>
    <t>M. GONZALES MAMANI</t>
  </si>
  <si>
    <t>00001-0001002332-0</t>
  </si>
  <si>
    <t>AGUILAR MEZA, CARMEN ROSA</t>
  </si>
  <si>
    <t>CARMEN ROSA</t>
  </si>
  <si>
    <t>carmenaguilarmeza@gmail.com</t>
  </si>
  <si>
    <t>L. TAPARA MEZA</t>
  </si>
  <si>
    <t>00011-0011001039-0</t>
  </si>
  <si>
    <t>00001-0001002333-0</t>
  </si>
  <si>
    <t>CHAHUIN VENTURA, MAURICIO</t>
  </si>
  <si>
    <t>MAURICIO</t>
  </si>
  <si>
    <t>anyelachahuin@gmail.com</t>
  </si>
  <si>
    <t>00011-0011001040-0</t>
  </si>
  <si>
    <t>QUISPE PALLANI, KATHERIN MILAGROS</t>
  </si>
  <si>
    <t>KATHERIN MILAGROS</t>
  </si>
  <si>
    <t>katherinmilagrosquispepallani@gmail.com</t>
  </si>
  <si>
    <t>00004-0004001889-0</t>
  </si>
  <si>
    <t>ALVAREZ APAZA, DEYSI</t>
  </si>
  <si>
    <t>DEYSI</t>
  </si>
  <si>
    <t>deyalva14@gmail.com</t>
  </si>
  <si>
    <t>A. QUISPE SANABRIA</t>
  </si>
  <si>
    <t>00006-0006001915-0</t>
  </si>
  <si>
    <t>SANCHEZ DE VIVES, ENMA DE LOS SANTOS</t>
  </si>
  <si>
    <t>ENMA DE LOS SANTOS</t>
  </si>
  <si>
    <t>jeanettevives.29@gmail.com</t>
  </si>
  <si>
    <t>M. ZAPATA ANCAJIMA</t>
  </si>
  <si>
    <t>A. RAMIREZ</t>
  </si>
  <si>
    <t>00011-0011001041-0</t>
  </si>
  <si>
    <t>00011-0011001042-0</t>
  </si>
  <si>
    <t>JHERICOOB</t>
  </si>
  <si>
    <t>K. ACURIO VALLE</t>
  </si>
  <si>
    <t>00004-0004001890-0</t>
  </si>
  <si>
    <t>RODRIGUEZ RIVERA, MIRELLA</t>
  </si>
  <si>
    <t>MIRELLA</t>
  </si>
  <si>
    <t>mrlla254@gmail.com</t>
  </si>
  <si>
    <t>00006-0006001916-0</t>
  </si>
  <si>
    <t>CORONADO DE VIVES, SILVIA AMPARO</t>
  </si>
  <si>
    <t>SILVIA AMPARO</t>
  </si>
  <si>
    <t>sicocorrales@gmail.com</t>
  </si>
  <si>
    <t>00004-0004001891-0</t>
  </si>
  <si>
    <t>HUISA VALDEZ, ESTHER</t>
  </si>
  <si>
    <t>estherhuisa031@gmail.com</t>
  </si>
  <si>
    <t>D. LLICAN GAMA</t>
  </si>
  <si>
    <t>00004-0004001892-0</t>
  </si>
  <si>
    <t>00009-0009001714-0</t>
  </si>
  <si>
    <t>TELLO GONZALES, ROBERTO ELIAS</t>
  </si>
  <si>
    <t>ROBERTO ELIAS</t>
  </si>
  <si>
    <t>roberto46.46tello@gmail.com</t>
  </si>
  <si>
    <t>00011-0011001043-0</t>
  </si>
  <si>
    <t>PERALTA ZAPANA, ABEL FRANK</t>
  </si>
  <si>
    <t>ABEL FRANK</t>
  </si>
  <si>
    <t>beattrack28028@gmail.com</t>
  </si>
  <si>
    <t>J. LOPEZ PAREDES</t>
  </si>
  <si>
    <t>00009-0009001715-0</t>
  </si>
  <si>
    <t>L. PEREYRA PORTAL</t>
  </si>
  <si>
    <t>M. ROSAS</t>
  </si>
  <si>
    <t>00007-0007001323-0</t>
  </si>
  <si>
    <t>GUILLEN RAMIREZ, NANCY STEPHANIE</t>
  </si>
  <si>
    <t>NANCY STEPHANIE</t>
  </si>
  <si>
    <t>nancy.sty27@gmail.com</t>
  </si>
  <si>
    <t>M. IPANAQUE  DOMINGUEZ</t>
  </si>
  <si>
    <t>00007-0007001324-0</t>
  </si>
  <si>
    <t>PEREZ HERRERA, ADELMO</t>
  </si>
  <si>
    <t>ADELMO</t>
  </si>
  <si>
    <t>adelmo.perez.herrera@gmail.com</t>
  </si>
  <si>
    <t>00002-0002105511-0</t>
  </si>
  <si>
    <t>CASAS MARTINEZ, KARINA LEONOR</t>
  </si>
  <si>
    <t>KARINA LEONOR</t>
  </si>
  <si>
    <t>leonorjhomiracm@hotmail.com</t>
  </si>
  <si>
    <t>M. QUISPE CHAVEZ</t>
  </si>
  <si>
    <t>00004-0004001893-0</t>
  </si>
  <si>
    <t>ARENAS SANTOYO DE CRUZ, ROXANA</t>
  </si>
  <si>
    <t>ROXANA</t>
  </si>
  <si>
    <t>chanitarenas@gmail.com</t>
  </si>
  <si>
    <t>00011-0011001044-0</t>
  </si>
  <si>
    <t>JUAREZ HUAMANI, JUAN JOSE</t>
  </si>
  <si>
    <t>JUAN JOSE</t>
  </si>
  <si>
    <t>juanjosejuarez2020@gmail.com</t>
  </si>
  <si>
    <t>00006-0006001917-0</t>
  </si>
  <si>
    <t>SORIANO MONTEZA, CARLOS ORLANDO</t>
  </si>
  <si>
    <t>CARLOS ORLANDO</t>
  </si>
  <si>
    <t>billyyeison1993@gmail.com</t>
  </si>
  <si>
    <t>00001-0001002334-0</t>
  </si>
  <si>
    <t>VERGARA FLORES DE GONZALEZ, GRACIELA FRANCISCA</t>
  </si>
  <si>
    <t>GRACIELA FRANCISCA</t>
  </si>
  <si>
    <t>begoma24@yahoo.es</t>
  </si>
  <si>
    <t>A. LOZANO BOZA</t>
  </si>
  <si>
    <t>00002-0002105512-0</t>
  </si>
  <si>
    <t>GARCIA GOMEZ, DONATO RILDO</t>
  </si>
  <si>
    <t>DONATO RILDO</t>
  </si>
  <si>
    <t>donatello2407@gmail.com</t>
  </si>
  <si>
    <t>G. MEZA RICSE</t>
  </si>
  <si>
    <t>00001-0001002335-0</t>
  </si>
  <si>
    <t>00011-0011001045-0</t>
  </si>
  <si>
    <t>CALLE SUASACA, CESAR CARLOS</t>
  </si>
  <si>
    <t>CESAR CARLOS</t>
  </si>
  <si>
    <t>ceivian16cv@gmail.com</t>
  </si>
  <si>
    <t>M. GALLEGOS CRUZ</t>
  </si>
  <si>
    <t>00001-0001002336-0</t>
  </si>
  <si>
    <t>WALDO VIDAL</t>
  </si>
  <si>
    <t>E. SULCARAY CAMPOZANO</t>
  </si>
  <si>
    <t>00001-0001002337-0</t>
  </si>
  <si>
    <t>00007-0007001325-0</t>
  </si>
  <si>
    <t>CARRASCO NEYRA, ANGELICA MARIA</t>
  </si>
  <si>
    <t>ANGELICA MARIA</t>
  </si>
  <si>
    <t>angiefarro1121@gmail.com</t>
  </si>
  <si>
    <t>00001-0001002338-0</t>
  </si>
  <si>
    <t>YARINGAÑO PIZARRO, NARGHIS ANGELICA</t>
  </si>
  <si>
    <t>NARGHIS ANGELICA</t>
  </si>
  <si>
    <t>obst.angelicapizarro@gmail.com</t>
  </si>
  <si>
    <t>00006-0006001918-0</t>
  </si>
  <si>
    <t>NUÑEZ TERRONES, JUAN CARLOS</t>
  </si>
  <si>
    <t>kalincito5000@hotmail.com</t>
  </si>
  <si>
    <t>M. SOUZA RUIZ</t>
  </si>
  <si>
    <t>00001-0001002339-0</t>
  </si>
  <si>
    <t>HENRRY DAVID</t>
  </si>
  <si>
    <t>H. QUISPE PRUDENCIO</t>
  </si>
  <si>
    <t>00001-0001002340-0</t>
  </si>
  <si>
    <t>QUISPE PALOMINO, DINA DIANA</t>
  </si>
  <si>
    <t>DINA DIANA</t>
  </si>
  <si>
    <t>dianaesteticaysalud@gmail.com</t>
  </si>
  <si>
    <t>00001-0001002341-0</t>
  </si>
  <si>
    <t>00001-0001002343-0</t>
  </si>
  <si>
    <t>00001-0001002344-0</t>
  </si>
  <si>
    <t>00001-0001002345-0</t>
  </si>
  <si>
    <t>00009-0009001716-0</t>
  </si>
  <si>
    <t>BUSTAMANTE VALVERDE, KATHERINE EDITH</t>
  </si>
  <si>
    <t>KATHERINE EDITH</t>
  </si>
  <si>
    <t>kbv.2713@gmail.com</t>
  </si>
  <si>
    <t>00002-0002105513-0</t>
  </si>
  <si>
    <t>SANABRIA ESPIRITU, ALINA CECILIA</t>
  </si>
  <si>
    <t>ALINA CECILIA</t>
  </si>
  <si>
    <t>ceci_aleli@hotmail.com</t>
  </si>
  <si>
    <t>00004-0004001894-0</t>
  </si>
  <si>
    <t>LA HERMOZA LOVATON, MARILUZ</t>
  </si>
  <si>
    <t>MARILUZ</t>
  </si>
  <si>
    <t>mariluz.hermoza@gmail.com</t>
  </si>
  <si>
    <t>F. SAMANEZ ARAGON</t>
  </si>
  <si>
    <t>00001-0001002346-0</t>
  </si>
  <si>
    <t>SALINAS LEON, CARMEN VICTORIA</t>
  </si>
  <si>
    <t>CARMEN VICTORIA</t>
  </si>
  <si>
    <t>carmensalinasleon246@gmail.com</t>
  </si>
  <si>
    <t>K. HUARINGA FARJE</t>
  </si>
  <si>
    <t>00004-0004001895-0</t>
  </si>
  <si>
    <t>00004-0004001896-0</t>
  </si>
  <si>
    <t>HANCCO CARRION, JHON PAVEL</t>
  </si>
  <si>
    <t>JHON PAVEL</t>
  </si>
  <si>
    <t>jhon_pavel@hotmail.com</t>
  </si>
  <si>
    <t>00006-0006001919-0</t>
  </si>
  <si>
    <t>HERNANDEZ CHAVARRY, LILIA</t>
  </si>
  <si>
    <t>LILIA</t>
  </si>
  <si>
    <t>capricornio.lili.16@gmail.com</t>
  </si>
  <si>
    <t>00001-0001002347-0</t>
  </si>
  <si>
    <t>ANGO LOBATO , RICHARD JUAN</t>
  </si>
  <si>
    <t>RICHARD JUAN</t>
  </si>
  <si>
    <t>richardangolobato@gmail.com</t>
  </si>
  <si>
    <t>00001-0001002348-0</t>
  </si>
  <si>
    <t>ESPEJO FLORES, JAVIER EDUARDO</t>
  </si>
  <si>
    <t>JAVIER EDUARDO</t>
  </si>
  <si>
    <t>javiereduardoespejoflores@gmail.com</t>
  </si>
  <si>
    <t>00011-0011001046-0</t>
  </si>
  <si>
    <t>RUIZ RAMOS, KATHERINE</t>
  </si>
  <si>
    <t>KATHERINE</t>
  </si>
  <si>
    <t>katherineruizramos7@gmail.com</t>
  </si>
  <si>
    <t>00006-0006001920-0</t>
  </si>
  <si>
    <t>DAVILA PERALES, EDITA</t>
  </si>
  <si>
    <t>EDITA</t>
  </si>
  <si>
    <t>sandra03nataly@gmail.com</t>
  </si>
  <si>
    <t>M. FERRE CHAFLOQUE</t>
  </si>
  <si>
    <t>00006-0006001921-0</t>
  </si>
  <si>
    <t>CRUZ ORDINOLA, MARIA CELINDA</t>
  </si>
  <si>
    <t>MARIA CELINDA</t>
  </si>
  <si>
    <t>celinda.1209@gmail.com</t>
  </si>
  <si>
    <t>R. LIMO PALACIOS</t>
  </si>
  <si>
    <t>00001-0000003967-6</t>
  </si>
  <si>
    <t>ROMANI FLORES, MANUEL OSCAR</t>
  </si>
  <si>
    <t>MANUEL OSCAR</t>
  </si>
  <si>
    <t>nelly.romaniflores@hotmail.com</t>
  </si>
  <si>
    <t>00005-0005050543-0</t>
  </si>
  <si>
    <t>CHUMPITAZ URIBE, CARLOS ANDRES</t>
  </si>
  <si>
    <t>CARLOS ANDRES</t>
  </si>
  <si>
    <t>carlitos3078@hotmail.com</t>
  </si>
  <si>
    <t>C. CUBILLAS ZAMUDIO</t>
  </si>
  <si>
    <t>00009-0009001717-0</t>
  </si>
  <si>
    <t>RONCAL MUÑOZ, IRENE ELIZABETH</t>
  </si>
  <si>
    <t>IRENE ELIZABETH</t>
  </si>
  <si>
    <t>elizaro2008@hotmail.com</t>
  </si>
  <si>
    <t>M. MORALES CORDOVA</t>
  </si>
  <si>
    <t>00001-0001002349-0</t>
  </si>
  <si>
    <t>PAUCAR LAZO, GLENDA ERAIDA</t>
  </si>
  <si>
    <t>GLENDA ERAIDA</t>
  </si>
  <si>
    <t>glenerapl@gmail.com</t>
  </si>
  <si>
    <t>00002-0002105514-0</t>
  </si>
  <si>
    <t>TORALVA VELASCO, FIORELLA</t>
  </si>
  <si>
    <t>FIORELLA</t>
  </si>
  <si>
    <t>fiorella124578@gmail.com</t>
  </si>
  <si>
    <t>00007-0007001326-0</t>
  </si>
  <si>
    <t>ORBEGOSO SANDOVAL, SILVIA LUISA</t>
  </si>
  <si>
    <t>SILVIA LUISA</t>
  </si>
  <si>
    <t>silvia_orbegoso1@hotmail.com</t>
  </si>
  <si>
    <t>G. GUERRERO ORBEGOSO</t>
  </si>
  <si>
    <t>00011-0011001047-0</t>
  </si>
  <si>
    <t>CORRALES AGUIRRE, LEONEL VICTOR</t>
  </si>
  <si>
    <t>LEONEL VICTOR</t>
  </si>
  <si>
    <t>filibertoleonel@gmail.com</t>
  </si>
  <si>
    <t>00001-0001002350-0</t>
  </si>
  <si>
    <t>LLANOS QUISPE, PIERO FRANCISCO</t>
  </si>
  <si>
    <t>PIERO FRANCISCO</t>
  </si>
  <si>
    <t>rosalia.palomino@hotmail.com</t>
  </si>
  <si>
    <t>00011-0011001048-0</t>
  </si>
  <si>
    <t>VELARDE DAVILA, CECILIA ERIKA</t>
  </si>
  <si>
    <t>CECILIA ERIKA</t>
  </si>
  <si>
    <t>ceciliavelarde2021@gmail.com</t>
  </si>
  <si>
    <t>00011-0011001049-0</t>
  </si>
  <si>
    <t>OLVEA MENDOZA, GASTON HERMO</t>
  </si>
  <si>
    <t>GASTON HERMO</t>
  </si>
  <si>
    <t>olveamendozagastonhermo@gmail.com</t>
  </si>
  <si>
    <t>00001-0001002351-0</t>
  </si>
  <si>
    <t>00011-0011001050-0</t>
  </si>
  <si>
    <t>CORDOVA TEJADA, YANINA YSABEL</t>
  </si>
  <si>
    <t>YANINA YSABEL</t>
  </si>
  <si>
    <t>cordovayanina@gmail.com</t>
  </si>
  <si>
    <t>00009-0009001718-0</t>
  </si>
  <si>
    <t>CADILLO DE COBA, EDITH MARIETA</t>
  </si>
  <si>
    <t>EDITH MARIETA</t>
  </si>
  <si>
    <t>jaliva2911@outlook.es</t>
  </si>
  <si>
    <t>00001-0001002352-0</t>
  </si>
  <si>
    <t>JAVIER  ORTIZ , ALEJANDRO GONZALES</t>
  </si>
  <si>
    <t>ALEJANDRO GONZALES</t>
  </si>
  <si>
    <t>cpc_javier_ortiz@hotmail.com</t>
  </si>
  <si>
    <t>00011-0011001051-0</t>
  </si>
  <si>
    <t>CALSI QUISPE, GREGORIA</t>
  </si>
  <si>
    <t>GREGORIA</t>
  </si>
  <si>
    <t>aaroncondorena@gmail.com</t>
  </si>
  <si>
    <t>00002-0002105515-0</t>
  </si>
  <si>
    <t>CHUQUILLANQUI CERRON, SONIA</t>
  </si>
  <si>
    <t>SONIA</t>
  </si>
  <si>
    <t>schuquillanqui.cerron@gmail.com</t>
  </si>
  <si>
    <t>R. FLORES MEDINA</t>
  </si>
  <si>
    <t>00011-0011001052-0</t>
  </si>
  <si>
    <t>00002-0002105516-0</t>
  </si>
  <si>
    <t>ALCANTARA ROJAS, FLIVER ELMER</t>
  </si>
  <si>
    <t>FLIVER ELMER</t>
  </si>
  <si>
    <t>valefli2020@gmail.com</t>
  </si>
  <si>
    <t>00007-0007001327-0</t>
  </si>
  <si>
    <t>SANCHEZ MARTINEZ, PILAR DEL ROSARIO</t>
  </si>
  <si>
    <t>PILAR DEL ROSARIO</t>
  </si>
  <si>
    <t>sanchezmartinezpilar349@gmail.com</t>
  </si>
  <si>
    <t>00004-0004001897-0</t>
  </si>
  <si>
    <t>SEQUEIROS ANDIA, GREGORIO</t>
  </si>
  <si>
    <t>GREGORIO</t>
  </si>
  <si>
    <t>gresean89@gmail.com</t>
  </si>
  <si>
    <t>00004-0004001898-0</t>
  </si>
  <si>
    <t>ZAMALLOA CCARITA, ESTHER DANIELA</t>
  </si>
  <si>
    <t>ESTHER DANIELA</t>
  </si>
  <si>
    <t>dhanyelaz@gmail.com</t>
  </si>
  <si>
    <t>S. SANCHEZ AGUIRRE</t>
  </si>
  <si>
    <t>00002-0002105517-0</t>
  </si>
  <si>
    <t>ESPINAL RAMOS DE VALENCIA, KARINA</t>
  </si>
  <si>
    <t>KARINA</t>
  </si>
  <si>
    <t>ker13338@hotmail.com</t>
  </si>
  <si>
    <t>00006-0006001922-0</t>
  </si>
  <si>
    <t>CORONADO CORRALES, NANCY ELIZABETH</t>
  </si>
  <si>
    <t>NANCY ELIZABETH</t>
  </si>
  <si>
    <t>nancycoronadocorrales1953@gmail.com</t>
  </si>
  <si>
    <t>00007-0007001328-0</t>
  </si>
  <si>
    <t>DE LA PIEDRA SOBERON, BEATRIZ DEL CARMEN</t>
  </si>
  <si>
    <t>BEATRIZ DEL CARMEN</t>
  </si>
  <si>
    <t>piedraestrella@hotmail.com</t>
  </si>
  <si>
    <t>00005-0005050544-0</t>
  </si>
  <si>
    <t>CHAVEZ ORDOÑEZ, YENY ESTHER</t>
  </si>
  <si>
    <t>YENY ESTHER</t>
  </si>
  <si>
    <t>yenyestherchavez@gmail.com</t>
  </si>
  <si>
    <t>L. ESPIRITU PEÑA</t>
  </si>
  <si>
    <t>J. SANCHEZ</t>
  </si>
  <si>
    <t>00002-0002105518-0</t>
  </si>
  <si>
    <t>QUIYAY TOMAIRO, ROXANA ELVA</t>
  </si>
  <si>
    <t>ROXANA ELVA</t>
  </si>
  <si>
    <t>joselgo150778@hotmail.com</t>
  </si>
  <si>
    <t>00002-0002105519-0</t>
  </si>
  <si>
    <t>00006-0006001923-0</t>
  </si>
  <si>
    <t>BARON SAAVEDRA, PERLA DE FATIMA</t>
  </si>
  <si>
    <t>PERLA DE FATIMA</t>
  </si>
  <si>
    <t>pefabasa_20_95@hotmail.com</t>
  </si>
  <si>
    <t>00001-0001002353-0</t>
  </si>
  <si>
    <t>MAMANI ARIVILCA, ERNESTO ERCULANO</t>
  </si>
  <si>
    <t>ERNESTO ERCULANO</t>
  </si>
  <si>
    <t>emarivilca@hotmail.com</t>
  </si>
  <si>
    <t>00011-0011001053-0</t>
  </si>
  <si>
    <t>TANCAYLLO CCALLA, RITHA CARMEN</t>
  </si>
  <si>
    <t>RITHA CARMEN</t>
  </si>
  <si>
    <t>gm820127@gmail.com</t>
  </si>
  <si>
    <t>00002-0002105520-0</t>
  </si>
  <si>
    <t>NAVARRO BARJA, LUCERO</t>
  </si>
  <si>
    <t>LUCERO</t>
  </si>
  <si>
    <t>luceronavarrobarja@gmail.com</t>
  </si>
  <si>
    <t>00001-0001002354-0</t>
  </si>
  <si>
    <t>CUSICAHUA FLORES, MARISOL YOLY</t>
  </si>
  <si>
    <t>MARISOL YOLY</t>
  </si>
  <si>
    <t>marisolyolycusicahua@gmail.com</t>
  </si>
  <si>
    <t>00006-0006001924-0</t>
  </si>
  <si>
    <t>DELIA ELISA</t>
  </si>
  <si>
    <t>L. CARBAJAL LALUPU</t>
  </si>
  <si>
    <t>00011-0011001054-0</t>
  </si>
  <si>
    <t>00006-0006001925-0</t>
  </si>
  <si>
    <t>JARAMILLO SANJINES, JOSE ANTONIO</t>
  </si>
  <si>
    <t>jaramillosanjinesjoseantonio@gmail.com</t>
  </si>
  <si>
    <t>J. AROSEMENA ARANCIBIA</t>
  </si>
  <si>
    <t>00009-0009001719-0</t>
  </si>
  <si>
    <t>SALAZAR QUISPE, IMA LIZ</t>
  </si>
  <si>
    <t>IMA LIZ</t>
  </si>
  <si>
    <t>amaliz_0067@hotmail.com</t>
  </si>
  <si>
    <t>00001-0001002355-0</t>
  </si>
  <si>
    <t>ASTORAYME TAIPE , WALDIR</t>
  </si>
  <si>
    <t>WALDIR</t>
  </si>
  <si>
    <t>wastorayme@hotmail.com</t>
  </si>
  <si>
    <t>00011-0011001055-0</t>
  </si>
  <si>
    <t>CCAHUANA SULLCA, MERCEDES</t>
  </si>
  <si>
    <t>MERCEDES</t>
  </si>
  <si>
    <t>mercedesccahuanasullca@gmail.com</t>
  </si>
  <si>
    <t>V. COAGUILA LEON</t>
  </si>
  <si>
    <t>00011-0011001056-0</t>
  </si>
  <si>
    <t>PAZ BENITO, GIOVANA KARENT</t>
  </si>
  <si>
    <t>GIOVANA KARENT</t>
  </si>
  <si>
    <t>giova.karent@gmail.com</t>
  </si>
  <si>
    <t>00011-0011001057-0</t>
  </si>
  <si>
    <t>00011-0011001058-0</t>
  </si>
  <si>
    <t>ESCALANTE AQUINO, WILBERT TITO</t>
  </si>
  <si>
    <t>WILBERT TITO</t>
  </si>
  <si>
    <t>wilberth8875@gmail.com</t>
  </si>
  <si>
    <t>00011-0011001059-0</t>
  </si>
  <si>
    <t>MAMANI GUZMAN, SANDRA MERCEDES</t>
  </si>
  <si>
    <t>SANDRA MERCEDES</t>
  </si>
  <si>
    <t>sandramamani101@gmail.com</t>
  </si>
  <si>
    <t>00003-0003001480-0</t>
  </si>
  <si>
    <t>ARAGON GARCES, RAFAEL</t>
  </si>
  <si>
    <t>RAFAEL</t>
  </si>
  <si>
    <t>rajen1@live.com</t>
  </si>
  <si>
    <t>D. LOPEZ TARCO</t>
  </si>
  <si>
    <t>00011-0011001060-0</t>
  </si>
  <si>
    <t>CANAZA AGUILAR, CARMEN SILVANA</t>
  </si>
  <si>
    <t>CARMEN SILVANA</t>
  </si>
  <si>
    <t>silvanacanaza@gmail.com</t>
  </si>
  <si>
    <t>R. CCASA ATAYUPANQUI</t>
  </si>
  <si>
    <t>00002-0002105521-0</t>
  </si>
  <si>
    <t>AGUIRRE SANTIANI, PAULINO REINER</t>
  </si>
  <si>
    <t>PAULINO REINER</t>
  </si>
  <si>
    <t>reineraguirre4@gmail.com</t>
  </si>
  <si>
    <t>G. RIVERA VARGAS</t>
  </si>
  <si>
    <t>00011-0011001061-0</t>
  </si>
  <si>
    <t>VALENZUELA TOLEDO, VALENTINA</t>
  </si>
  <si>
    <t>VALENTINA</t>
  </si>
  <si>
    <t>vale124toledo@gmail.com</t>
  </si>
  <si>
    <t>00002-0002105522-0</t>
  </si>
  <si>
    <t>BENDEZU MENDOZA, ALBERTO</t>
  </si>
  <si>
    <t>ALBERTO</t>
  </si>
  <si>
    <t>abendezu.sedam@gmail.com</t>
  </si>
  <si>
    <t>00006-0006001926-0</t>
  </si>
  <si>
    <t>ZAPATA DE VIZCONDE, MARITZA MABEL</t>
  </si>
  <si>
    <t>MARITZA MABEL</t>
  </si>
  <si>
    <t>vizcondesanchezjesus@gmail.com</t>
  </si>
  <si>
    <t>00011-0011001062-0</t>
  </si>
  <si>
    <t>MAMANI CHULLO, CIRIACO LEON</t>
  </si>
  <si>
    <t>CIRIACO LEON</t>
  </si>
  <si>
    <t>ciriaco.leon1967@gmail.com</t>
  </si>
  <si>
    <t>00011-0011001063-0</t>
  </si>
  <si>
    <t>00001-0001002356-0</t>
  </si>
  <si>
    <t>ALVAREZ MATTA, PEDRO ENRIQUE</t>
  </si>
  <si>
    <t>PEDRO ENRIQUE</t>
  </si>
  <si>
    <t>peamdentista@gmail.com</t>
  </si>
  <si>
    <t>00002-0002105523-0</t>
  </si>
  <si>
    <t>CISNEROS GALVEZ DE NASIRUDDIN, KARINA JUVENCIA</t>
  </si>
  <si>
    <t>KARINA JUVENCIA</t>
  </si>
  <si>
    <t>kcisnerosgalvez@gmail.com</t>
  </si>
  <si>
    <t>00002-0002105524-0</t>
  </si>
  <si>
    <t>00011-0011001064-0</t>
  </si>
  <si>
    <t>ACHAHUANCO CHAMBI, EDUARDO ANTONIO</t>
  </si>
  <si>
    <t>EDUARDO ANTONIO</t>
  </si>
  <si>
    <t>eduardoachahuanco203@gmail.com</t>
  </si>
  <si>
    <t>00006-0006001927-0</t>
  </si>
  <si>
    <t>PERALTA REAÑO DE ESCALANTE, MARITZA GIOBANI</t>
  </si>
  <si>
    <t>MARITZA GIOBANI</t>
  </si>
  <si>
    <t>maritzap0408@gmail.com</t>
  </si>
  <si>
    <t>00005-0005050545-0</t>
  </si>
  <si>
    <t>FAJARDO DE ORELLANA, MARINA CARMELA</t>
  </si>
  <si>
    <t>MARINA CARMELA</t>
  </si>
  <si>
    <t>carmelafajardo1@hotmail.com</t>
  </si>
  <si>
    <t>M. QUIJANDRIA REYNA</t>
  </si>
  <si>
    <t>00011-0011001065-0</t>
  </si>
  <si>
    <t>GALLARDO RIGAIL, DIANA KATTERINE</t>
  </si>
  <si>
    <t>DIANA KATTERINE</t>
  </si>
  <si>
    <t>dkgr_forever18@hotmail.com</t>
  </si>
  <si>
    <t>N. APAZA ORDOÑEZ</t>
  </si>
  <si>
    <t>00007-0007001329-0</t>
  </si>
  <si>
    <t>LOCONI BALLENA, FRANCISCO SOLET</t>
  </si>
  <si>
    <t>FRANCISCO SOLET</t>
  </si>
  <si>
    <t>berecheedgar@gmail.com</t>
  </si>
  <si>
    <t>S. FERNANDEZ BARRETO</t>
  </si>
  <si>
    <t>00009-0009001720-0</t>
  </si>
  <si>
    <t>MOORE MOREY, ANSELMO</t>
  </si>
  <si>
    <t>ANSELMO</t>
  </si>
  <si>
    <t>mooremoreyanselmo@gmail.com</t>
  </si>
  <si>
    <t>00001-0001002357-0</t>
  </si>
  <si>
    <t>ROMO ROMAN, REGINA IDA</t>
  </si>
  <si>
    <t>REGINA IDA</t>
  </si>
  <si>
    <t>reginaromoroman@gmail.com</t>
  </si>
  <si>
    <t>00003-0003001481-0</t>
  </si>
  <si>
    <t>COTOHUANCA HUANCA, GLORIA</t>
  </si>
  <si>
    <t>GLORIA</t>
  </si>
  <si>
    <t>gloriapierofanny@gmail.com</t>
  </si>
  <si>
    <t>E. SOTA JORDAN</t>
  </si>
  <si>
    <t>00007-0007001330-0</t>
  </si>
  <si>
    <t>MORANTE NAVARRETE, MONICA ESPERANZA</t>
  </si>
  <si>
    <t>MONICA ESPERANZA</t>
  </si>
  <si>
    <t>danika163@hotmail.com</t>
  </si>
  <si>
    <t>A. MORANTE PEREZ</t>
  </si>
  <si>
    <t>00001-0001002358-0</t>
  </si>
  <si>
    <t>MUNARRIZ CORTEZ, JEFFRY</t>
  </si>
  <si>
    <t>JEFFRY</t>
  </si>
  <si>
    <t>jemuco.jm@gmail.com</t>
  </si>
  <si>
    <t>R. BENITES GUTIERREZ</t>
  </si>
  <si>
    <t>00004-0004001899-0</t>
  </si>
  <si>
    <t>FLORES CHAHUARA, ALFREDO</t>
  </si>
  <si>
    <t>ALFREDO</t>
  </si>
  <si>
    <t>alfredofloreschahuara83@gmail.com</t>
  </si>
  <si>
    <t>G. SEQUEIROS COAVOY</t>
  </si>
  <si>
    <t>00011-0011001066-0</t>
  </si>
  <si>
    <t>BEDREGAL FIGUEROA, EDWIN ADRIAN</t>
  </si>
  <si>
    <t>EDWIN ADRIAN</t>
  </si>
  <si>
    <t>bedregaledwin13@gmail.com</t>
  </si>
  <si>
    <t>00005-0005050546-0</t>
  </si>
  <si>
    <t>SUBAUSTE GARCIA, MILAGROS DE JESUS</t>
  </si>
  <si>
    <t>MILAGROS DE JESUS</t>
  </si>
  <si>
    <t>mitzusg@gmail.com</t>
  </si>
  <si>
    <t>J. CHILLCCE PEÑA</t>
  </si>
  <si>
    <t>00002-0002105525-0</t>
  </si>
  <si>
    <t>GIRALDEZ CCORA, RAIDA</t>
  </si>
  <si>
    <t>RAIDA</t>
  </si>
  <si>
    <t>habif.eirl@gmail.com</t>
  </si>
  <si>
    <t>00001-0001002359-0</t>
  </si>
  <si>
    <t>ROMAN TAPIA, MARIA ESTHER</t>
  </si>
  <si>
    <t>MARIA ESTHER</t>
  </si>
  <si>
    <t>marieromt@gmail.com</t>
  </si>
  <si>
    <t>00002-0002105526-0</t>
  </si>
  <si>
    <t>PERCOVICH AMOROTTO, LYN CHENG</t>
  </si>
  <si>
    <t>LYN CHENG</t>
  </si>
  <si>
    <t>lynchengpa@gmail.com</t>
  </si>
  <si>
    <t>V. PARIONA RAMIREZ</t>
  </si>
  <si>
    <t>00004-0004001900-0</t>
  </si>
  <si>
    <t>YUCRA PAUCAR, NORMA</t>
  </si>
  <si>
    <t>yucrapaucarnorma@gmail.com</t>
  </si>
  <si>
    <t>00003-0003001482-0</t>
  </si>
  <si>
    <t>JORGE</t>
  </si>
  <si>
    <t>jlsotomayorg@gmail.com</t>
  </si>
  <si>
    <t>D. VALDIVIA GAMBOA</t>
  </si>
  <si>
    <t>J. CUCHARO</t>
  </si>
  <si>
    <t>00004-0004001901-0</t>
  </si>
  <si>
    <t>TRUJILLANO ORMACHEA, ANTONIO</t>
  </si>
  <si>
    <t>ANTONIO</t>
  </si>
  <si>
    <t>trujillanoantonio@gmail.com</t>
  </si>
  <si>
    <t>00002-0002105527-0</t>
  </si>
  <si>
    <t>VILCHEZ TAPIA, DORA BETTY</t>
  </si>
  <si>
    <t>DORA BETTY</t>
  </si>
  <si>
    <t>doravilcheztapia@gmail.com</t>
  </si>
  <si>
    <t>00007-0007001331-0</t>
  </si>
  <si>
    <t>ARRUNATEGUI MORE, EDWIN JOVANI</t>
  </si>
  <si>
    <t>EDWIN JOVANI</t>
  </si>
  <si>
    <t>diegoarrunategui01@gmail.com</t>
  </si>
  <si>
    <t>00007-0007001332-0</t>
  </si>
  <si>
    <t>VIDAURRE SALAZAR, MONICA ANTONIETA</t>
  </si>
  <si>
    <t>MONICA ANTONIETA</t>
  </si>
  <si>
    <t>mvidaurresalazar@gmail.com</t>
  </si>
  <si>
    <t>00011-0011001067-0</t>
  </si>
  <si>
    <t>SOTO CARDENAS, JULIA ADELA</t>
  </si>
  <si>
    <t>JULIA ADELA</t>
  </si>
  <si>
    <t>florcuzi23@outlook.com</t>
  </si>
  <si>
    <t>00011-0011001068-0</t>
  </si>
  <si>
    <t>LLACHO MERCADO, CENAYDA MERCEDES</t>
  </si>
  <si>
    <t>CENAYDA MERCEDES</t>
  </si>
  <si>
    <t>margot.geor1@gmail.com</t>
  </si>
  <si>
    <t>00003-0000000819-4</t>
  </si>
  <si>
    <t>HUILLCA SINCHE, AMERICO</t>
  </si>
  <si>
    <t>AMERICO</t>
  </si>
  <si>
    <t>americohuillcasinche@gmail.com</t>
  </si>
  <si>
    <t>00002-0002105528-0</t>
  </si>
  <si>
    <t>MADUEÑO VILCHEZ, ETHEL MYRIAM</t>
  </si>
  <si>
    <t>ETHEL MYRIAM</t>
  </si>
  <si>
    <t>ethelmyriam.mv@gmail.com</t>
  </si>
  <si>
    <t>00011-0011001069-0</t>
  </si>
  <si>
    <t>CHAMBI ZAPANA, VICTORIA ROSARIO</t>
  </si>
  <si>
    <t>VICTORIA ROSARIO</t>
  </si>
  <si>
    <t>jeampierrehuacochambi@gmail.com</t>
  </si>
  <si>
    <t>00009-0009001721-0</t>
  </si>
  <si>
    <t>JIMENES MENDIETA, SUSAN EVELYN</t>
  </si>
  <si>
    <t>SUSAN EVELYN</t>
  </si>
  <si>
    <t>susan_867@hotmail.com</t>
  </si>
  <si>
    <t>R. VILCHEZ BAUTISTA</t>
  </si>
  <si>
    <t>00011-0011001070-0</t>
  </si>
  <si>
    <t>MOSCOSO CARBAJAL, MAURA MARTHA</t>
  </si>
  <si>
    <t>MAURA MARTHA</t>
  </si>
  <si>
    <t>mmmoscoso22@gmail.com</t>
  </si>
  <si>
    <t>00004-0004001902-0</t>
  </si>
  <si>
    <t>ALARCON BAYONA, REBECA</t>
  </si>
  <si>
    <t>REBECA</t>
  </si>
  <si>
    <t>alanvelardealarcon@hotmail.com</t>
  </si>
  <si>
    <t>00001-0001002360-0</t>
  </si>
  <si>
    <t>RISALVE VARGAS, EDWIN PERCY</t>
  </si>
  <si>
    <t>EDWIN PERCY</t>
  </si>
  <si>
    <t>edwin.risalvevargas@gmail.com</t>
  </si>
  <si>
    <t>G. SERNAQUE SOSA</t>
  </si>
  <si>
    <t>00002-0002105529-0</t>
  </si>
  <si>
    <t>MAURICIO SULLCA, INGRID CRISTINA</t>
  </si>
  <si>
    <t>INGRID CRISTINA</t>
  </si>
  <si>
    <t>ingrid.mauricio.24@gmail.com</t>
  </si>
  <si>
    <t>00001-0000001582-4</t>
  </si>
  <si>
    <t>ZENTENO ROMERO, SISSI PILAR</t>
  </si>
  <si>
    <t>SISSI PILAR</t>
  </si>
  <si>
    <t>zenteno.eugenia56@gmail.com</t>
  </si>
  <si>
    <t>00011-0011001071-0</t>
  </si>
  <si>
    <t>ESCALANTE AQUINO, JEFFERSSON JESUS</t>
  </si>
  <si>
    <t>JEFFERSSON JESUS</t>
  </si>
  <si>
    <t>jefescalante1@hotmail.com</t>
  </si>
  <si>
    <t>00007-0007001333-0</t>
  </si>
  <si>
    <t>PACHERRES HERNANDEZ, ERICK ALVARO</t>
  </si>
  <si>
    <t>ERICK ALVARO</t>
  </si>
  <si>
    <t>erickpacherres@gmail.com</t>
  </si>
  <si>
    <t>00004-0004001903-0</t>
  </si>
  <si>
    <t>SANTOS BRAVO, SAUL NICK</t>
  </si>
  <si>
    <t>SAUL NICK</t>
  </si>
  <si>
    <t>xrurushux@gmail.com</t>
  </si>
  <si>
    <t>R. AGAPITO CHAUCA</t>
  </si>
  <si>
    <t>00007-0007001334-0</t>
  </si>
  <si>
    <t>SANTAMARIA BANCES, LUCY MARILU</t>
  </si>
  <si>
    <t>LUCY MARILU</t>
  </si>
  <si>
    <t>maricruz_24@hotmail.com</t>
  </si>
  <si>
    <t>00011-0011001072-0</t>
  </si>
  <si>
    <t>MAMANI MAMANI, LUIS FERNANDO</t>
  </si>
  <si>
    <t>LUIS FERNANDO</t>
  </si>
  <si>
    <t>luismamani365@gmail.com</t>
  </si>
  <si>
    <t>00011-0011001073-0</t>
  </si>
  <si>
    <t>TORREBLANCA DAVILA, MARIA ELIZABETH</t>
  </si>
  <si>
    <t>MARIA ELIZABETH</t>
  </si>
  <si>
    <t>adotleam@hotmail.com</t>
  </si>
  <si>
    <t>00011-0011001074-0</t>
  </si>
  <si>
    <t>PATRICIA SANDRA</t>
  </si>
  <si>
    <t>salburquerquea@gmail.com</t>
  </si>
  <si>
    <t>00009-0009001722-0</t>
  </si>
  <si>
    <t>CORDOVA RENGIFO DE AGUIRRE, NANCY MILAGROS</t>
  </si>
  <si>
    <t>NANCY MILAGROS</t>
  </si>
  <si>
    <t>nancycordova595@gmail.com</t>
  </si>
  <si>
    <t>00001-0001002361-0</t>
  </si>
  <si>
    <t>HUAYNATE LOPEZ, SANDY MAYRA</t>
  </si>
  <si>
    <t>SANDY MAYRA</t>
  </si>
  <si>
    <t>sandyhuaynatelopez@gmail.com</t>
  </si>
  <si>
    <t>X. SALVADOR MELO</t>
  </si>
  <si>
    <t>00001-0001002362-0</t>
  </si>
  <si>
    <t>GUTIERREZ HINOJOSA, JORGE</t>
  </si>
  <si>
    <t>jorge.gutierrez.26121994@gmail.com</t>
  </si>
  <si>
    <t>00010-0010030437-0</t>
  </si>
  <si>
    <t>ILDEFONSO QUISPE, CLARIZA</t>
  </si>
  <si>
    <t>CLARIZA</t>
  </si>
  <si>
    <t>xeespe@yahoo.es</t>
  </si>
  <si>
    <t>V. ORMEÑO RONCEROS</t>
  </si>
  <si>
    <t>00011-0011001075-0</t>
  </si>
  <si>
    <t>HUAMAN ARAPA, OLGA</t>
  </si>
  <si>
    <t>olgahuamanarapa@gmail.com</t>
  </si>
  <si>
    <t>00010-0010030438-0</t>
  </si>
  <si>
    <t>GUERRERO HERNANDEZ VDA DE GUADALUPE, LUZMILA VIRGINIA</t>
  </si>
  <si>
    <t>LUZMILA VIRGINIA</t>
  </si>
  <si>
    <t>luzmilaguerreroher@gmail.com</t>
  </si>
  <si>
    <t>00011-0011001076-0</t>
  </si>
  <si>
    <t>DELGADO SAIRE, JUNIOR JAVIER</t>
  </si>
  <si>
    <t>JUNIOR JAVIER</t>
  </si>
  <si>
    <t>juniordelsa3@gmail.com</t>
  </si>
  <si>
    <t>00001-0001002363-0</t>
  </si>
  <si>
    <t>CRUZ BUENO, EDMA BEDE</t>
  </si>
  <si>
    <t>EDMA BEDE</t>
  </si>
  <si>
    <t>edmabcruzbueno@gmail.com</t>
  </si>
  <si>
    <t>00005-0005050547-0</t>
  </si>
  <si>
    <t>LAZARO FLORES, LUIS FELIX</t>
  </si>
  <si>
    <t>LUIS FELIX</t>
  </si>
  <si>
    <t>luistatiana1980@gmail.com</t>
  </si>
  <si>
    <t>A. PELAEZ PORTAS</t>
  </si>
  <si>
    <t>00006-0006001928-0</t>
  </si>
  <si>
    <t>SOLIS LARA, JOSE EDUARDO</t>
  </si>
  <si>
    <t>JOSE EDUARDO</t>
  </si>
  <si>
    <t>joseeduardosolislara@gmail.com</t>
  </si>
  <si>
    <t>00001-0001002364-0</t>
  </si>
  <si>
    <t>OLINDA ARENIZA</t>
  </si>
  <si>
    <t>00002-0002105530-0</t>
  </si>
  <si>
    <t>CANCHANYA ROMERO, RUBEN</t>
  </si>
  <si>
    <t>rubencanchanya81@gmail.com</t>
  </si>
  <si>
    <t>A. ARISACA CACERES</t>
  </si>
  <si>
    <t>00002-0002105531-0</t>
  </si>
  <si>
    <t>ALEJO MUCHA, MADELEINE YESENIA</t>
  </si>
  <si>
    <t>MADELEINE YESENIA</t>
  </si>
  <si>
    <t>yesalejomucha@gmail.com</t>
  </si>
  <si>
    <t>V. BARRERA ALIAGA</t>
  </si>
  <si>
    <t>00002-0002105532-0</t>
  </si>
  <si>
    <t>SINCHE CURILLA, CARMEN ARACELY</t>
  </si>
  <si>
    <t>CARMEN ARACELY</t>
  </si>
  <si>
    <t>ara.sinc1596@gmail.com</t>
  </si>
  <si>
    <t>I. CHUQUILLANQUI SOTO</t>
  </si>
  <si>
    <t>00011-0011001077-0</t>
  </si>
  <si>
    <t>HUAYHUA SURCO, CIPRIANO</t>
  </si>
  <si>
    <t>CIPRIANO</t>
  </si>
  <si>
    <t>cipri0918@gmail.com</t>
  </si>
  <si>
    <t>M. FALCONI ZAMBRANO</t>
  </si>
  <si>
    <t>00004-0004001904-0</t>
  </si>
  <si>
    <t>ALVAREZ APAZA, JANE</t>
  </si>
  <si>
    <t>JANE</t>
  </si>
  <si>
    <t>janecitalovely@gmail.com</t>
  </si>
  <si>
    <t>00001-0001002365-0</t>
  </si>
  <si>
    <t>LOPEZ ZURITA, LUIS ENRIQUE</t>
  </si>
  <si>
    <t>LUIS ENRIQUE</t>
  </si>
  <si>
    <t>luizenmedic@gmail.com</t>
  </si>
  <si>
    <t>00004-0004001905-0</t>
  </si>
  <si>
    <t>ESPINOZA SONCCO, INES ELISA</t>
  </si>
  <si>
    <t>INES ELISA</t>
  </si>
  <si>
    <t>ines.espinoza.s@hotmail.com</t>
  </si>
  <si>
    <t>00002-0002105533-0</t>
  </si>
  <si>
    <t>ROMAN PORTA, MAURO ESTEBAN</t>
  </si>
  <si>
    <t>MAURO ESTEBAN</t>
  </si>
  <si>
    <t>alexriderhinostrozapalma@gmail.com</t>
  </si>
  <si>
    <t>00009-0009001723-0</t>
  </si>
  <si>
    <t>MONZON GONZALES, SANTIAGO</t>
  </si>
  <si>
    <t>SANTIAGO</t>
  </si>
  <si>
    <t>santiagomozon@gmail.com</t>
  </si>
  <si>
    <t>00001-0000002320-9</t>
  </si>
  <si>
    <t>VILLAVERDE TAPIA, JUAN CARLOS</t>
  </si>
  <si>
    <t>jvtapia357@gmail.com</t>
  </si>
  <si>
    <t>00004-0004001906-0</t>
  </si>
  <si>
    <t>00009-0009001724-0</t>
  </si>
  <si>
    <t>LARIANCO REYNA, OSCAR ENRIQUE</t>
  </si>
  <si>
    <t>OSCAR ENRIQUE</t>
  </si>
  <si>
    <t>olarianco@gmail.com</t>
  </si>
  <si>
    <t>00006-0006001929-0</t>
  </si>
  <si>
    <t>VILLALOBOS VILLALOBOS, BLANCA RENE</t>
  </si>
  <si>
    <t>BLANCA RENE</t>
  </si>
  <si>
    <t>rebavivi_15@hotmail.com</t>
  </si>
  <si>
    <t>00006-0006001930-0</t>
  </si>
  <si>
    <t>SIGUEÑAS FERNANDEZ, ZENON</t>
  </si>
  <si>
    <t>ZENON</t>
  </si>
  <si>
    <t>siguenasfernandezz@gmail.com</t>
  </si>
  <si>
    <t>00011-0011001078-0</t>
  </si>
  <si>
    <t>BERTO SEQUEIROS, VALENTIN</t>
  </si>
  <si>
    <t>VALENTIN</t>
  </si>
  <si>
    <t>bertosequeirosv@gmail.com</t>
  </si>
  <si>
    <t>00002-0002105534-0</t>
  </si>
  <si>
    <t>TAIPE OSORIO, VICTORIA</t>
  </si>
  <si>
    <t>VICTORIA</t>
  </si>
  <si>
    <t>victoriataipe211@gmail.com</t>
  </si>
  <si>
    <t>00011-0011001079-0</t>
  </si>
  <si>
    <t>ESPINEL CALLA, REMIGIA JULIA</t>
  </si>
  <si>
    <t>REMIGIA JULIA</t>
  </si>
  <si>
    <t>remyjulia123@gmail.com</t>
  </si>
  <si>
    <t>Y. ROBLES GABANCHO DE SAMPEN</t>
  </si>
  <si>
    <t>00011-0011001080-0</t>
  </si>
  <si>
    <t>00011-0011001081-0</t>
  </si>
  <si>
    <t>CANAZA AGUILAR, AMPARO JUDITH</t>
  </si>
  <si>
    <t>AMPARO JUDITH</t>
  </si>
  <si>
    <t>moned0181@gmail.com</t>
  </si>
  <si>
    <t>00002-0002105535-0</t>
  </si>
  <si>
    <t>KARINA LOURDES</t>
  </si>
  <si>
    <t>00002-0002105536-0</t>
  </si>
  <si>
    <t>CASTRO BARZOLA, CESAR LEONARDO</t>
  </si>
  <si>
    <t>CESAR LEONARDO</t>
  </si>
  <si>
    <t>cesarleonardocastrobarzola1@gmail.com</t>
  </si>
  <si>
    <t>00002-0002105537-0</t>
  </si>
  <si>
    <t>00006-0006001931-0</t>
  </si>
  <si>
    <t>BRAVO CHIMPEN, RICARDO SEGUNDO</t>
  </si>
  <si>
    <t>RICARDO SEGUNDO</t>
  </si>
  <si>
    <t>ricardobravo729@gmail.com</t>
  </si>
  <si>
    <t>M. NAVARRO CASTAÑEDA</t>
  </si>
  <si>
    <t>00009-0009001725-0</t>
  </si>
  <si>
    <t>SALAZAR QUISPE, MARILU</t>
  </si>
  <si>
    <t>MARILU</t>
  </si>
  <si>
    <t>marilunasalazar20@gmail.com</t>
  </si>
  <si>
    <t>00004-0004001907-0</t>
  </si>
  <si>
    <t>PUMA PACHECO, MARUJA GLADYS</t>
  </si>
  <si>
    <t>MARUJA GLADYS</t>
  </si>
  <si>
    <t>gladyspuma7@gmail.com</t>
  </si>
  <si>
    <t>N. PUMA CCAHUA</t>
  </si>
  <si>
    <t>00004-0004001908-0</t>
  </si>
  <si>
    <t>RAMIREZ ORDOÑEZ, HAVILA SERLY</t>
  </si>
  <si>
    <t>HAVILA SERLY</t>
  </si>
  <si>
    <t>cavi18@hotmail.com</t>
  </si>
  <si>
    <t>00001-0001002366-0</t>
  </si>
  <si>
    <t>PONGO AYAYPOMA, ROSA TARCILA</t>
  </si>
  <si>
    <t>ROSA TARCILA</t>
  </si>
  <si>
    <t>pkr.rbll@gmail.com</t>
  </si>
  <si>
    <t>00002-0002105538-0</t>
  </si>
  <si>
    <t>CLEMENTE SANDOVAL, DEYSI</t>
  </si>
  <si>
    <t>deysi29enero@gmail.com</t>
  </si>
  <si>
    <t>00002-0002105539-0</t>
  </si>
  <si>
    <t>ACHACHAU TAIPE, YONER</t>
  </si>
  <si>
    <t>YONER</t>
  </si>
  <si>
    <t>ajhony2084@gmail.com</t>
  </si>
  <si>
    <t>00011-0011001082-0</t>
  </si>
  <si>
    <t>CHAMPI MAMANI, MARIBEL ROSA</t>
  </si>
  <si>
    <t>MARIBEL ROSA</t>
  </si>
  <si>
    <t>champimaribel61@gmail.com</t>
  </si>
  <si>
    <t>00001-0001002367-0</t>
  </si>
  <si>
    <t>PERALTA ESPINOZA, CARLOS JESUS</t>
  </si>
  <si>
    <t>CARLOS JESUS</t>
  </si>
  <si>
    <t>calosperalta3@gmail.com</t>
  </si>
  <si>
    <t>00002-0002105540-0</t>
  </si>
  <si>
    <t>QUICHCA PINO, DELIA</t>
  </si>
  <si>
    <t>DELIA</t>
  </si>
  <si>
    <t>acuariusd66@gmail.com</t>
  </si>
  <si>
    <t>00009-0009001726-0</t>
  </si>
  <si>
    <t>MORILLO MARIÑO, MANUEL WOLFRAN</t>
  </si>
  <si>
    <t>MANUEL WOLFRAN</t>
  </si>
  <si>
    <t>ppmorillo21@gmail.com</t>
  </si>
  <si>
    <t>00011-0011001083-0</t>
  </si>
  <si>
    <t>CUBA CIPRIANI, NARDA FRANCESCA</t>
  </si>
  <si>
    <t>NARDA FRANCESCA</t>
  </si>
  <si>
    <t>franchescacuci@gmail.com</t>
  </si>
  <si>
    <t>00001-0001002368-0</t>
  </si>
  <si>
    <t>POMA HUANAY, ROSA MARISOL</t>
  </si>
  <si>
    <t>ROSA MARISOL</t>
  </si>
  <si>
    <t>rosaartesama@gmail.com</t>
  </si>
  <si>
    <t>00011-0011001084-0</t>
  </si>
  <si>
    <t>CHIRINOS VILLEGAS, BORIS ANDRE</t>
  </si>
  <si>
    <t>BORIS ANDRE</t>
  </si>
  <si>
    <t>boris.chirinos.v@gmail.com</t>
  </si>
  <si>
    <t>00002-0002105541-0</t>
  </si>
  <si>
    <t>PEREZ DE LA ROSA, EDNA</t>
  </si>
  <si>
    <t>EDNA</t>
  </si>
  <si>
    <t>ednaperezdelarosa94@gmail.com</t>
  </si>
  <si>
    <t>00004-0004001909-0</t>
  </si>
  <si>
    <t>BARRETO NOBLEGA DE QUISPE, EDITH SARA</t>
  </si>
  <si>
    <t>EDITH SARA</t>
  </si>
  <si>
    <t>edithbn1811@gmail.com</t>
  </si>
  <si>
    <t>00002-0002105542-0</t>
  </si>
  <si>
    <t>00002-0002105543-0</t>
  </si>
  <si>
    <t>DIAZ TOVAR, MANUEL EVARISTO</t>
  </si>
  <si>
    <t>MANUEL EVARISTO</t>
  </si>
  <si>
    <t>manuel3127@hotmail.com</t>
  </si>
  <si>
    <t>00011-0011001085-0</t>
  </si>
  <si>
    <t>RAMIREZ ROMAN, INES REYNA</t>
  </si>
  <si>
    <t>INES REYNA</t>
  </si>
  <si>
    <t>inesreynaramirezroman@gmail.com</t>
  </si>
  <si>
    <t>00009-0009001727-0</t>
  </si>
  <si>
    <t>CAMPOS BERMUDEZ, JOSUE DAVID</t>
  </si>
  <si>
    <t>JOSUE DAVID</t>
  </si>
  <si>
    <t>ddtkd@hotmail.com</t>
  </si>
  <si>
    <t>00011-0011001086-0</t>
  </si>
  <si>
    <t>TRIVEÑO MAMANI, CELESTINO</t>
  </si>
  <si>
    <t>CELESTINO</t>
  </si>
  <si>
    <t>celestinotriveno63@gmail.com</t>
  </si>
  <si>
    <t>00005-0005050548-0</t>
  </si>
  <si>
    <t>CUADROS MENDOZA, JOHAN ELI</t>
  </si>
  <si>
    <t>JOHAN ELI</t>
  </si>
  <si>
    <t>cuadrosmendozajohaneli@gmail.com</t>
  </si>
  <si>
    <t>P. LUYO RAMOS</t>
  </si>
  <si>
    <t>00003-0003001483-0</t>
  </si>
  <si>
    <t>APAZA LONCONI, ABEL RUBEN</t>
  </si>
  <si>
    <t>ABEL RUBEN</t>
  </si>
  <si>
    <t>abel90.ruben24@gmail.com</t>
  </si>
  <si>
    <t>A. FARFAN POLAR</t>
  </si>
  <si>
    <t>00003-0003001484-0</t>
  </si>
  <si>
    <t>SANTOS RIVERA, JACINTA CAROLA</t>
  </si>
  <si>
    <t>JACINTA CAROLA</t>
  </si>
  <si>
    <t>santosriveracj@gmail.com</t>
  </si>
  <si>
    <t>00006-0006001932-0</t>
  </si>
  <si>
    <t>NEYRA NEYRA, BEATRIZ</t>
  </si>
  <si>
    <t>BEATRIZ</t>
  </si>
  <si>
    <t>beatrizneyraneyra@gmail.com</t>
  </si>
  <si>
    <t>E. ORDOÑEZ JIMENEZ</t>
  </si>
  <si>
    <t>00006-0006001933-0</t>
  </si>
  <si>
    <t>00004-0004001910-0</t>
  </si>
  <si>
    <t>ESPINOZA SALIZAR, NANCY</t>
  </si>
  <si>
    <t>NANCY</t>
  </si>
  <si>
    <t>miguelangel984227947@gmail.com</t>
  </si>
  <si>
    <t>00011-0011001087-0</t>
  </si>
  <si>
    <t>SOTO SAMOS, DULCEMARIA BELEN</t>
  </si>
  <si>
    <t>DULCEMARIA BELEN</t>
  </si>
  <si>
    <t>dulcemariabelensotosamos@gmail.com</t>
  </si>
  <si>
    <t>00011-0011001088-0</t>
  </si>
  <si>
    <t>LAZO CARDENAS, KATHERINE SHIRLEY</t>
  </si>
  <si>
    <t>KATHERINE SHIRLEY</t>
  </si>
  <si>
    <t>katherinlazoc@gmail.com</t>
  </si>
  <si>
    <t>00003-0003001485-0</t>
  </si>
  <si>
    <t>GARCIA HUAMAN, MARIZOL</t>
  </si>
  <si>
    <t>MARIZOL</t>
  </si>
  <si>
    <t>magahuam@gmail.com</t>
  </si>
  <si>
    <t>00011-0011001089-0</t>
  </si>
  <si>
    <t>CONDORI CONDORI, JUAN LUIS</t>
  </si>
  <si>
    <t>JUAN LUIS</t>
  </si>
  <si>
    <t>jd.barrionuevo.c@gmail.com</t>
  </si>
  <si>
    <t>00011-0011001090-0</t>
  </si>
  <si>
    <t>RODRIGUEZ GARCIA, GIOVANNA LITA</t>
  </si>
  <si>
    <t>GIOVANNA LITA</t>
  </si>
  <si>
    <t>checcoandrea9@gmail.com</t>
  </si>
  <si>
    <t>00011-0011001091-0</t>
  </si>
  <si>
    <t>MARTHA FRANCISCA</t>
  </si>
  <si>
    <t>alioz.g20@gmail.com</t>
  </si>
  <si>
    <t>00010-0010030439-0</t>
  </si>
  <si>
    <t>CABRERA PASACHE, ALIMBERT CESAR</t>
  </si>
  <si>
    <t>ALIMBERT CESAR</t>
  </si>
  <si>
    <t>alimbert.cabrera@gmail.com</t>
  </si>
  <si>
    <t>L. PARDO DIANDERAS</t>
  </si>
  <si>
    <t>00001-0001002369-0</t>
  </si>
  <si>
    <t>ALVA MADUEÑO DE HUARI, ESMERITA INES</t>
  </si>
  <si>
    <t>ESMERITA INES</t>
  </si>
  <si>
    <t>inesalvamadueno@gmail.com</t>
  </si>
  <si>
    <t>00011-0011001092-0</t>
  </si>
  <si>
    <t>RONNY PEDRO</t>
  </si>
  <si>
    <t>ronnyguzmancervantes@gmail.com</t>
  </si>
  <si>
    <t>00006-0006001934-0</t>
  </si>
  <si>
    <t>CANCINO GUTIERREZ, PRISCILLA ELIZABETH</t>
  </si>
  <si>
    <t>PRISCILLA ELIZABETH</t>
  </si>
  <si>
    <t>priscillaelizabethcancinogutie@gmail.com</t>
  </si>
  <si>
    <t>00001-0001002370-0</t>
  </si>
  <si>
    <t>CENTENO OYOLA, GERALDINA SUSAN</t>
  </si>
  <si>
    <t>GERALDINA SUSAN</t>
  </si>
  <si>
    <t>susancenteno2012@gmail.com</t>
  </si>
  <si>
    <t>00011-0011001093-0</t>
  </si>
  <si>
    <t>RODRIGUEZ GARCIA, YODALIA YESICA</t>
  </si>
  <si>
    <t>YODALIA YESICA</t>
  </si>
  <si>
    <t>yesita41013@gmail.com</t>
  </si>
  <si>
    <t>00001-0001002371-0</t>
  </si>
  <si>
    <t>CELIS PANDO, HUGO GREGORIO</t>
  </si>
  <si>
    <t>HUGO GREGORIO</t>
  </si>
  <si>
    <t>next717@hotmail.com</t>
  </si>
  <si>
    <t>00004-0004001911-0</t>
  </si>
  <si>
    <t>VALDIVIA QUINTANILLA, DAVID GABRIEL</t>
  </si>
  <si>
    <t>DAVID GABRIEL</t>
  </si>
  <si>
    <t>dagabriel7@gmail.com</t>
  </si>
  <si>
    <t>00002-0002105544-0</t>
  </si>
  <si>
    <t xml:space="preserve">DAVIRAN  PARIONA , JULIA </t>
  </si>
  <si>
    <t xml:space="preserve">JULIA </t>
  </si>
  <si>
    <t>daviranpariona@gmail.com</t>
  </si>
  <si>
    <t>A. MERCADO CURI</t>
  </si>
  <si>
    <t>00004-0004001912-0</t>
  </si>
  <si>
    <t>HUALLPA PILLCO, YLIANA</t>
  </si>
  <si>
    <t>YLIANA</t>
  </si>
  <si>
    <t>fatimahuallpa13@gmail.com</t>
  </si>
  <si>
    <t>00004-0004001913-0</t>
  </si>
  <si>
    <t>SAICO SUMIRE, MARCOSA</t>
  </si>
  <si>
    <t>MARCOSA</t>
  </si>
  <si>
    <t>marcosasaico@gmail.com</t>
  </si>
  <si>
    <t>00002-0002105545-0</t>
  </si>
  <si>
    <t>GALINDO AMPA, ELSA</t>
  </si>
  <si>
    <t>ELSA</t>
  </si>
  <si>
    <t>elsa.ega.04@gmail.com</t>
  </si>
  <si>
    <t>00001-0001002372-0</t>
  </si>
  <si>
    <t>GONZALES GALVEZ, LEONARDO FAVIO</t>
  </si>
  <si>
    <t>LEONARDO FAVIO</t>
  </si>
  <si>
    <t>leonardo.galvezgonzales@gmail.com</t>
  </si>
  <si>
    <t>00001-0001002373-0</t>
  </si>
  <si>
    <t>INGA GARCIA, FIORELLA MONICA</t>
  </si>
  <si>
    <t>FIORELLA MONICA</t>
  </si>
  <si>
    <t>f.monica.ig@gmail.com</t>
  </si>
  <si>
    <t>00011-0011001094-0</t>
  </si>
  <si>
    <t>CCORI QUISPE, EPIFANIA</t>
  </si>
  <si>
    <t>EPIFANIA</t>
  </si>
  <si>
    <t>eccoriq9@gmail.com</t>
  </si>
  <si>
    <t>00001-0001002374-0</t>
  </si>
  <si>
    <t>MERCADO LLALLICO, SHYRLEY ELIA</t>
  </si>
  <si>
    <t>SHYRLEY ELIA</t>
  </si>
  <si>
    <t>shyrley_7@hotmail.com</t>
  </si>
  <si>
    <t>00005-0005050549-0</t>
  </si>
  <si>
    <t>DIAZ MEDINA, GETRUDIS</t>
  </si>
  <si>
    <t>GETRUDIS</t>
  </si>
  <si>
    <t>cesarpedrazasalazar@gmail.com</t>
  </si>
  <si>
    <t>00006-0006001935-0</t>
  </si>
  <si>
    <t>PAICO TACURE, MIRTHA PETRONILA</t>
  </si>
  <si>
    <t>MIRTHA PETRONILA</t>
  </si>
  <si>
    <t>paicotacuremirtha@gmail.com</t>
  </si>
  <si>
    <t>U. MORALES CASTILLO</t>
  </si>
  <si>
    <t>00007-0007001335-0</t>
  </si>
  <si>
    <t>SANTAMARIA BANCES, LUIS HIPOLITO</t>
  </si>
  <si>
    <t>LUIS HIPOLITO</t>
  </si>
  <si>
    <t>luissantamariabances@gmail.com</t>
  </si>
  <si>
    <t>00010-0010030440-0</t>
  </si>
  <si>
    <t>00010-0010030441-0</t>
  </si>
  <si>
    <t>00010-0010030442-0</t>
  </si>
  <si>
    <t>00010-0010030443-0</t>
  </si>
  <si>
    <t>00010-0010030444-0</t>
  </si>
  <si>
    <t>00010-0010030445-0</t>
  </si>
  <si>
    <t>00007-0007001336-0</t>
  </si>
  <si>
    <t>SANTAMARIA BANCES, KELLY MEDALIT</t>
  </si>
  <si>
    <t>KELLY MEDALIT</t>
  </si>
  <si>
    <t>bacan_86@hotmail.com</t>
  </si>
  <si>
    <t>00011-0011001095-0</t>
  </si>
  <si>
    <t>ZEGARRA QUIRITA, MARLENE JULIETA</t>
  </si>
  <si>
    <t>MARLENE JULIETA</t>
  </si>
  <si>
    <t>marlene14072@hotmail.com</t>
  </si>
  <si>
    <t>00010-0010030446-0</t>
  </si>
  <si>
    <t>UNZUETA PEREYRA, JORGE ANTONIO</t>
  </si>
  <si>
    <t>JORGE ANTONIO</t>
  </si>
  <si>
    <t>jorge_2012_antonio@hotmail.es</t>
  </si>
  <si>
    <t>00006-0006001936-0</t>
  </si>
  <si>
    <t>ZAVALETA PINTADO, JOSE MARINO</t>
  </si>
  <si>
    <t>JOSE MARINO</t>
  </si>
  <si>
    <t>zavaletaj101@gmail.com</t>
  </si>
  <si>
    <t>00005-0005050550-0</t>
  </si>
  <si>
    <t>MARCELO PEREZ, DOMINGO DAVID</t>
  </si>
  <si>
    <t>DOMINGO DAVID</t>
  </si>
  <si>
    <t>quispemarcelojanet@gmail.com</t>
  </si>
  <si>
    <t>00001-0000002306-5</t>
  </si>
  <si>
    <t>CAMARENA TUEROS, JORGE LUIS</t>
  </si>
  <si>
    <t>kokicamarena@gmail.com</t>
  </si>
  <si>
    <t>00002-0002105546-0</t>
  </si>
  <si>
    <t>SOLANO MONTES DE CARDENAS, LUZMILA</t>
  </si>
  <si>
    <t>LUZMILA</t>
  </si>
  <si>
    <t>solanoluzmi80@gmail.com</t>
  </si>
  <si>
    <t>00010-0010030447-0</t>
  </si>
  <si>
    <t>00003-0003001486-0</t>
  </si>
  <si>
    <t>MASCO DE FRANCO, PAULINA</t>
  </si>
  <si>
    <t>PAULINA</t>
  </si>
  <si>
    <t>jeanpfms@gmail.com</t>
  </si>
  <si>
    <t>00001-0001002375-0</t>
  </si>
  <si>
    <t>ARELLANO GUERRERO, DAVID ROBERTO</t>
  </si>
  <si>
    <t>DAVID ROBERTO</t>
  </si>
  <si>
    <t>djudc07@hotmail.com</t>
  </si>
  <si>
    <t>00007-0007001337-0</t>
  </si>
  <si>
    <t>JUAN</t>
  </si>
  <si>
    <t>00010-0010030448-0</t>
  </si>
  <si>
    <t>00010-0010030449-0</t>
  </si>
  <si>
    <t>00010-0010030450-0</t>
  </si>
  <si>
    <t>00001-0001002376-0</t>
  </si>
  <si>
    <t>ALHUA ROJAS, JUAN CLAUDIO</t>
  </si>
  <si>
    <t>JUAN CLAUDIO</t>
  </si>
  <si>
    <t>juanalhuar@gmail.com</t>
  </si>
  <si>
    <t>I. DE LA CRUZ HUAMANI</t>
  </si>
  <si>
    <t>00001-0001002377-0</t>
  </si>
  <si>
    <t>LEON CALDERON, ROCIO DEL PILAR</t>
  </si>
  <si>
    <t>rplc1121@gmail.com</t>
  </si>
  <si>
    <t>00011-0011001096-0</t>
  </si>
  <si>
    <t>RAMOS LEVANO, JULIO GONZALO</t>
  </si>
  <si>
    <t>JULIO GONZALO</t>
  </si>
  <si>
    <t>majova19111975@gmail.com</t>
  </si>
  <si>
    <t>00001-0001002378-0</t>
  </si>
  <si>
    <t>MUCHA CARMEN, JOSE ALBERTO</t>
  </si>
  <si>
    <t>JOSE ALBERTO</t>
  </si>
  <si>
    <t>josempjc@gmail.com</t>
  </si>
  <si>
    <t>I. CANALES SARAVIA</t>
  </si>
  <si>
    <t>00004-0004001914-0</t>
  </si>
  <si>
    <t>BUCHUCK VALENCIA, ISRAEL EDWIN AARON</t>
  </si>
  <si>
    <t>ISRAEL EDWIN AARON</t>
  </si>
  <si>
    <t>edondp@gmail.com</t>
  </si>
  <si>
    <t>00004-0004001915-0</t>
  </si>
  <si>
    <t>CHAVEZ YABAR, JOSE LUIS</t>
  </si>
  <si>
    <t>joseluis.chavez07@gmail.com</t>
  </si>
  <si>
    <t>00002-0002105547-0</t>
  </si>
  <si>
    <t>FLORES PACHECO, GUSTAVO EUGENIO</t>
  </si>
  <si>
    <t>GUSTAVO EUGENIO</t>
  </si>
  <si>
    <t>coldextavo1975@gmail.com</t>
  </si>
  <si>
    <t>00002-0002105548-0</t>
  </si>
  <si>
    <t>PARIONA COTERA, ANA ISABEL</t>
  </si>
  <si>
    <t>ANA ISABEL</t>
  </si>
  <si>
    <t>annaispc16@gmail.com</t>
  </si>
  <si>
    <t>00001-0001002379-0</t>
  </si>
  <si>
    <t>YUPANQUI VARGAS, JOSE LUIS</t>
  </si>
  <si>
    <t>jl_yupanqui@hotmail.com</t>
  </si>
  <si>
    <t>00001-0001002380-0</t>
  </si>
  <si>
    <t>MARIELA</t>
  </si>
  <si>
    <t>00001-0001002381-0</t>
  </si>
  <si>
    <t>00006-0006001937-0</t>
  </si>
  <si>
    <t>SERRATO LEON, CARLOS ALBERTO</t>
  </si>
  <si>
    <t>CARLOS ALBERTO</t>
  </si>
  <si>
    <t>serratoleoncarlos@gmail.com</t>
  </si>
  <si>
    <t>D. REYES MORALES</t>
  </si>
  <si>
    <t>00002-0002105549-0</t>
  </si>
  <si>
    <t>JORGE CONDORI, MARIO MANUEL</t>
  </si>
  <si>
    <t>MARIO MANUEL</t>
  </si>
  <si>
    <t>maroncio10@hotmail.com</t>
  </si>
  <si>
    <t>V. DEL RISCO FABIAN</t>
  </si>
  <si>
    <t>00004-0004001916-0</t>
  </si>
  <si>
    <t>APAZA PERALTA, YUDY</t>
  </si>
  <si>
    <t>YUDY</t>
  </si>
  <si>
    <t>yudyapazap@hotmail.com</t>
  </si>
  <si>
    <t>00002-0002105550-0</t>
  </si>
  <si>
    <t>CARLOS HERRERA, WILLIAM LEONARDO</t>
  </si>
  <si>
    <t>WILLIAM LEONARDO</t>
  </si>
  <si>
    <t>leydacarlos@hotmail.com</t>
  </si>
  <si>
    <t>00011-0011001097-0</t>
  </si>
  <si>
    <t>VELASQUEZ GOMEZ, JUAN VICTOR</t>
  </si>
  <si>
    <t>JUAN VICTOR</t>
  </si>
  <si>
    <t>josvel41@gmail.com</t>
  </si>
  <si>
    <t>00010-0010030451-0</t>
  </si>
  <si>
    <t>BURGOS RAMOS, JUAN HECTOR</t>
  </si>
  <si>
    <t>JUAN HECTOR</t>
  </si>
  <si>
    <t>jh.burgos10@gmail.com</t>
  </si>
  <si>
    <t>00009-0009001728-0</t>
  </si>
  <si>
    <t>LUIS MIGUEL</t>
  </si>
  <si>
    <t>lmar11xd@gmail.com</t>
  </si>
  <si>
    <t>00007-0007001338-0</t>
  </si>
  <si>
    <t>CHERO VILCHEZ, JOSE DANIEL</t>
  </si>
  <si>
    <t>JOSE DANIEL</t>
  </si>
  <si>
    <t>jdaniel_16_23@hotmail.com</t>
  </si>
  <si>
    <t>00003-0003001487-0</t>
  </si>
  <si>
    <t>MAMANI AIMITUMA, RUBEN</t>
  </si>
  <si>
    <t>willi_2_20@hotmail.com</t>
  </si>
  <si>
    <t>00011-0011001098-0</t>
  </si>
  <si>
    <t>00011-0011001099-0</t>
  </si>
  <si>
    <t>00011-0011001100-0</t>
  </si>
  <si>
    <t>00002-0002105551-0</t>
  </si>
  <si>
    <t>PARIONA COTERA, LILIANA MARISOL</t>
  </si>
  <si>
    <t>LILIANA MARISOL</t>
  </si>
  <si>
    <t>lilianaunica72@gmail.com</t>
  </si>
  <si>
    <t>00002-0002105552-0</t>
  </si>
  <si>
    <t>00010-0010030452-0</t>
  </si>
  <si>
    <t>BOCANEGRA ZAVALA, MARIA TERESA</t>
  </si>
  <si>
    <t>MARIA TERESA</t>
  </si>
  <si>
    <t>bocanegrateresa48@gmail.com</t>
  </si>
  <si>
    <t>00002-0002105553-0</t>
  </si>
  <si>
    <t>PALOMINO POMA, SAULO ARON</t>
  </si>
  <si>
    <t>SAULO ARON</t>
  </si>
  <si>
    <t>aronpalominopoma@gmail.com</t>
  </si>
  <si>
    <t>S. CCANTO RODRIGUEZ</t>
  </si>
  <si>
    <t>00007-0007001339-0</t>
  </si>
  <si>
    <t>PISCOYA SALINAS, MAURO</t>
  </si>
  <si>
    <t>MAURO</t>
  </si>
  <si>
    <t>mauropiscoya@hotmail.com</t>
  </si>
  <si>
    <t>00001-0001002382-0</t>
  </si>
  <si>
    <t>SANTIVÁÑEZ VENTURA, MARITZA FIDELA</t>
  </si>
  <si>
    <t>MARITZA FIDELA</t>
  </si>
  <si>
    <t>maritzafsv@gmail.com</t>
  </si>
  <si>
    <t>00001-0001002383-0</t>
  </si>
  <si>
    <t>00002-0002105554-0</t>
  </si>
  <si>
    <t>MATAMOROS VDA DE GARCIA, ANATOLIA</t>
  </si>
  <si>
    <t>ANATOLIA</t>
  </si>
  <si>
    <t>ana1957mat@gmail.com</t>
  </si>
  <si>
    <t>N. QUISPE ESCOBAR</t>
  </si>
  <si>
    <t>00001-0001002384-0</t>
  </si>
  <si>
    <t>NAVARRO PEREA, ERIK</t>
  </si>
  <si>
    <t>ERIK</t>
  </si>
  <si>
    <t>eriknavarroperea@gmail.com</t>
  </si>
  <si>
    <t>A. LIMAS ARANDA</t>
  </si>
  <si>
    <t>00001-0001002385-0</t>
  </si>
  <si>
    <t>AYALA PALMA, GUIDO OSWALDO</t>
  </si>
  <si>
    <t>GUIDO OSWALDO</t>
  </si>
  <si>
    <t>violeta140965@gmail.com</t>
  </si>
  <si>
    <t>00005-0005050551-0</t>
  </si>
  <si>
    <t>ZITA PADILLA, JENNY CECILIA</t>
  </si>
  <si>
    <t>JENNY CECILIA</t>
  </si>
  <si>
    <t>jennyzita2009@gmail.com</t>
  </si>
  <si>
    <t>00002-0002105555-0</t>
  </si>
  <si>
    <t>CARDENAS JUSTINIANO, SONIA</t>
  </si>
  <si>
    <t>cardenassonia233@gmail.com</t>
  </si>
  <si>
    <t>00011-0011001102-0</t>
  </si>
  <si>
    <t>ZEGARRA MOLINA, OLGA MARCELA</t>
  </si>
  <si>
    <t>OLGA MARCELA</t>
  </si>
  <si>
    <t>machezegarra@hotmail.com</t>
  </si>
  <si>
    <t>00006-0006001938-0</t>
  </si>
  <si>
    <t>QUIROGA CHERO, JOSE LUIS</t>
  </si>
  <si>
    <t>jquirogach@hotmail.com</t>
  </si>
  <si>
    <t>Y. CABRERA NARANJO</t>
  </si>
  <si>
    <t>00011-0011001103-0</t>
  </si>
  <si>
    <t>BACA CRUZ, ROXANA CARMEN</t>
  </si>
  <si>
    <t>ROXANA CARMEN</t>
  </si>
  <si>
    <t>roxanabc2020@gmail.com</t>
  </si>
  <si>
    <t>00011-0011001104-0</t>
  </si>
  <si>
    <t>CCAPA ROQUE, LUCIA</t>
  </si>
  <si>
    <t>luciaccr16@gmail.com</t>
  </si>
  <si>
    <t>00003-0003001488-0</t>
  </si>
  <si>
    <t>VARGAS CONTRERAS, BELEN</t>
  </si>
  <si>
    <t>BELEN</t>
  </si>
  <si>
    <t>yojhanagarces@gmail.com</t>
  </si>
  <si>
    <t>00001-0001002386-0</t>
  </si>
  <si>
    <t>POMA CAMARGO, ROSA HILDA</t>
  </si>
  <si>
    <t>ROSA HILDA</t>
  </si>
  <si>
    <t>rpoma7211@gmail.com</t>
  </si>
  <si>
    <t>00009-0009001729-0</t>
  </si>
  <si>
    <t>LLANOS ALVAREZ, EDA CRISTINA</t>
  </si>
  <si>
    <t>EDA CRISTINA</t>
  </si>
  <si>
    <t>marlen1977.dla@gmail.com</t>
  </si>
  <si>
    <t>00011-0011001105-0</t>
  </si>
  <si>
    <t>SACATUMA ORTEGA, ANA BERTHA</t>
  </si>
  <si>
    <t>ANA BERTHA</t>
  </si>
  <si>
    <t>anaberth98@gmail.com</t>
  </si>
  <si>
    <t>00001-0001002387-0</t>
  </si>
  <si>
    <t>LARRAZABAL SANCHEZ, LIDIA BENIGNA</t>
  </si>
  <si>
    <t>LIDIA BENIGNA</t>
  </si>
  <si>
    <t>inglidialarrazabal@gmail.com</t>
  </si>
  <si>
    <t>00002-0002105556-0</t>
  </si>
  <si>
    <t>ROMO PARE, JOSE YRENEO</t>
  </si>
  <si>
    <t>JOSE YRENEO</t>
  </si>
  <si>
    <t>joseyrp81@gmail.com</t>
  </si>
  <si>
    <t>00002-0002105557-0</t>
  </si>
  <si>
    <t>MONGE MENDOZA, MARIA ISABEL</t>
  </si>
  <si>
    <t>MARIA ISABEL</t>
  </si>
  <si>
    <t>marysabel123344@gmail.com</t>
  </si>
  <si>
    <t>00002-0002105558-0</t>
  </si>
  <si>
    <t>FALCON DAVILA DE CAMPOS, VILMA PALESTRINA</t>
  </si>
  <si>
    <t>VILMA PALESTRINA</t>
  </si>
  <si>
    <t>vilmitafd@gmail.com</t>
  </si>
  <si>
    <t>R. CONDOR VILCHEZ</t>
  </si>
  <si>
    <t>00002-0002105559-0</t>
  </si>
  <si>
    <t>SUAREZ TOVAR, NANCY CARINA</t>
  </si>
  <si>
    <t>NANCY CARINA</t>
  </si>
  <si>
    <t>suareztovarnancy@gmail.com</t>
  </si>
  <si>
    <t>00004-0004001917-0</t>
  </si>
  <si>
    <t>PAUCCAR ROJAS, ABELARDO</t>
  </si>
  <si>
    <t>ABELARDO</t>
  </si>
  <si>
    <t>apr16@hotmail.com</t>
  </si>
  <si>
    <t>00002-0002105560-0</t>
  </si>
  <si>
    <t>MARTINEZ QUINTANILLA, MELANIE GRISEL</t>
  </si>
  <si>
    <t>MELANIE GRISEL</t>
  </si>
  <si>
    <t>mq.melanie@gmail.com</t>
  </si>
  <si>
    <t>L. CARDENAS CALDERON</t>
  </si>
  <si>
    <t>00001-0001002388-0</t>
  </si>
  <si>
    <t>GARCIA BENDEZU, EDGAR</t>
  </si>
  <si>
    <t>EDGAR</t>
  </si>
  <si>
    <t>edgargarcia830@hotmail.com</t>
  </si>
  <si>
    <t>R. OLIVO MONAGO</t>
  </si>
  <si>
    <t>00002-0002105561-0</t>
  </si>
  <si>
    <t>DURAN CHAVEZ, SOLEDAD MARDONIA</t>
  </si>
  <si>
    <t>SOLEDAD MARDONIA</t>
  </si>
  <si>
    <t>soledadduranchavez91@gmail.com</t>
  </si>
  <si>
    <t>00002-0002105562-0</t>
  </si>
  <si>
    <t>PINO SOTO, VILMA BLANCA</t>
  </si>
  <si>
    <t>VILMA BLANCA</t>
  </si>
  <si>
    <t>vilmablancapinosoto@gmail.com</t>
  </si>
  <si>
    <t>00002-0002105563-0</t>
  </si>
  <si>
    <t>CLEMENTE QUINTANILLA, RICHARD ANTONY</t>
  </si>
  <si>
    <t>RICHARD ANTONY</t>
  </si>
  <si>
    <t>raclementeq@gmail.com</t>
  </si>
  <si>
    <t>00001-0001002389-0</t>
  </si>
  <si>
    <t>VARGAS VIDAL, HERBERT CHARLIE</t>
  </si>
  <si>
    <t>HERBERT CHARLIE</t>
  </si>
  <si>
    <t>herbertvargas@msn.com</t>
  </si>
  <si>
    <t>00001-0001002390-0</t>
  </si>
  <si>
    <t>PEREZ GARAY, SARA RUTH</t>
  </si>
  <si>
    <t>SARA RUTH</t>
  </si>
  <si>
    <t>sararuthperezgaray727@gmail.com</t>
  </si>
  <si>
    <t>00010-0010030453-0</t>
  </si>
  <si>
    <t>BLONDET ROMERO, GIOVANA LUISA</t>
  </si>
  <si>
    <t>GIOVANA LUISA</t>
  </si>
  <si>
    <t>blondet3116@gmail.com</t>
  </si>
  <si>
    <t>00003-0003001489-0</t>
  </si>
  <si>
    <t>HUARCA COSIO, MARIA CECILIA</t>
  </si>
  <si>
    <t>MARIA CECILIA</t>
  </si>
  <si>
    <t>maricehc0206@gmail.com</t>
  </si>
  <si>
    <t>00003-0003001490-0</t>
  </si>
  <si>
    <t>QUISPE HUALLPA, MIGUEL ANGEL</t>
  </si>
  <si>
    <t>quispehuallpamiguelangel@gmail.com</t>
  </si>
  <si>
    <t>00003-0003001491-0</t>
  </si>
  <si>
    <t>PEÑA CANDIA, FLOR MILAGROS</t>
  </si>
  <si>
    <t>FLOR MILAGROS</t>
  </si>
  <si>
    <t>flormilagros.pc@gmail.com</t>
  </si>
  <si>
    <t>00002-0002105564-0</t>
  </si>
  <si>
    <t>RAFAEL UNOCC, YANINA ROSMERY</t>
  </si>
  <si>
    <t>YANINA ROSMERY</t>
  </si>
  <si>
    <t>yanix1989@gmail.com</t>
  </si>
  <si>
    <t>00002-0002105565-0</t>
  </si>
  <si>
    <t>00004-0004001918-0</t>
  </si>
  <si>
    <t>INCA ZANS, VILMA</t>
  </si>
  <si>
    <t>VILMA</t>
  </si>
  <si>
    <t>viviviz2323@gmail.com</t>
  </si>
  <si>
    <t>00003-0000001281-3</t>
  </si>
  <si>
    <t>BELTRAN SALAS, NADIA INGRITH</t>
  </si>
  <si>
    <t>NADIA INGRITH</t>
  </si>
  <si>
    <t>ingrith115br@gmail.com</t>
  </si>
  <si>
    <t>00002-0002105566-0</t>
  </si>
  <si>
    <t>00004-0004001919-0</t>
  </si>
  <si>
    <t>DELGADO DE LA VEGA, ROSA ABELINA</t>
  </si>
  <si>
    <t>ROSA ABELINA</t>
  </si>
  <si>
    <t>jennifercontrerasdelgado@gmail.com</t>
  </si>
  <si>
    <t>00004-0004001920-0</t>
  </si>
  <si>
    <t>QUISPE SANCHEZ, MAYHUA FLOR</t>
  </si>
  <si>
    <t>MAYHUA FLOR</t>
  </si>
  <si>
    <t>mayhua.naye@gmail.com</t>
  </si>
  <si>
    <t>00005-0005050552-0</t>
  </si>
  <si>
    <t>LAZARO DIAZ, ANA MILAGROS</t>
  </si>
  <si>
    <t>ANA MILAGROS</t>
  </si>
  <si>
    <t>amiladi202020@gmail.com</t>
  </si>
  <si>
    <t>00006-0006001939-0</t>
  </si>
  <si>
    <t>MESTANZA CASTRO, SEGUNDO ELEUTERIO</t>
  </si>
  <si>
    <t>SEGUNDO ELEUTERIO</t>
  </si>
  <si>
    <t>segundomestanza16@gmail.com</t>
  </si>
  <si>
    <t>R. VARGAS ÑAÑEZ</t>
  </si>
  <si>
    <t>00010-0010030454-0</t>
  </si>
  <si>
    <t>CONSTANTINO RAMOS, JORGE LUIS</t>
  </si>
  <si>
    <t>lramos2@hotmail.com</t>
  </si>
  <si>
    <t>00011-0011001106-0</t>
  </si>
  <si>
    <t>GOMEZ CHOQUE, VANESSA GLADYS</t>
  </si>
  <si>
    <t>VANESSA GLADYS</t>
  </si>
  <si>
    <t>vane30g75@gmail.com</t>
  </si>
  <si>
    <t>00011-0011001107-0</t>
  </si>
  <si>
    <t>QUISPE PANIURA, JOSE PATRICIO</t>
  </si>
  <si>
    <t>JOSE PATRICIO</t>
  </si>
  <si>
    <t>josequispepaniura1957@gmail.com</t>
  </si>
  <si>
    <t>00001-0001002391-0</t>
  </si>
  <si>
    <t>HUAMAN POMA, MISAEL WIENER</t>
  </si>
  <si>
    <t>MISAEL WIENER</t>
  </si>
  <si>
    <t>jhomil23w@gmail.com</t>
  </si>
  <si>
    <t>00011-0011001108-0</t>
  </si>
  <si>
    <t>OLIVERA SULLCAPUMA, EVA VICTORIA</t>
  </si>
  <si>
    <t>EVA VICTORIA</t>
  </si>
  <si>
    <t>evavictoriaolivera08@gmail.com</t>
  </si>
  <si>
    <t>00004-0004001921-0</t>
  </si>
  <si>
    <t>YLLANES HUAMAN, AURELIO</t>
  </si>
  <si>
    <t>AURELIO</t>
  </si>
  <si>
    <t>awileo456@gmail.com</t>
  </si>
  <si>
    <t>00001-0001002392-0</t>
  </si>
  <si>
    <t>CARHUARICRA ROBLES, HERBERT ALVARO</t>
  </si>
  <si>
    <t>HERBERT ALVARO</t>
  </si>
  <si>
    <t>hacr2707@gmail.com</t>
  </si>
  <si>
    <t>00001-0001002393-0</t>
  </si>
  <si>
    <t>00009-0009001730-0</t>
  </si>
  <si>
    <t>COBA TERAN, ERNESTO</t>
  </si>
  <si>
    <t>ERNESTO</t>
  </si>
  <si>
    <t>magickobadini@gmail.com</t>
  </si>
  <si>
    <t>00011-0011001109-0</t>
  </si>
  <si>
    <t>CHRISTIAN FREDDY</t>
  </si>
  <si>
    <t>00011-0011001110-0</t>
  </si>
  <si>
    <t>SALAS CUADROS, NIKOL PAOLA</t>
  </si>
  <si>
    <t>NIKOL PAOLA</t>
  </si>
  <si>
    <t>nikipao2905@gmail.com</t>
  </si>
  <si>
    <t>00011-0011001111-0</t>
  </si>
  <si>
    <t>DURAND QUISPE, FRANCISCO JOSE</t>
  </si>
  <si>
    <t>FRANCISCO JOSE</t>
  </si>
  <si>
    <t>rosadurand60@hotmail.com</t>
  </si>
  <si>
    <t>00003-0003001492-0</t>
  </si>
  <si>
    <t>QUISPE AUCCAPUMA, ISABEL</t>
  </si>
  <si>
    <t>ISABEL</t>
  </si>
  <si>
    <t>star984176392@gmail.com</t>
  </si>
  <si>
    <t>00006-0006001940-0</t>
  </si>
  <si>
    <t>HIDALGO SANCHEZ, NARCIS</t>
  </si>
  <si>
    <t>NARCIS</t>
  </si>
  <si>
    <t>nhscivil2017@gmail.com</t>
  </si>
  <si>
    <t>00009-0009001731-0</t>
  </si>
  <si>
    <t>LEZCANO CLEMENTE, SANDRA JHULIANA</t>
  </si>
  <si>
    <t>SANDRA JHULIANA</t>
  </si>
  <si>
    <t>sandritajlc19@gmail.com</t>
  </si>
  <si>
    <t>J. TOLENTINO BRACAMONTE</t>
  </si>
  <si>
    <t>00003-0003001493-0</t>
  </si>
  <si>
    <t>CENTENO YABAR, MARGARITA</t>
  </si>
  <si>
    <t>MARGARITA</t>
  </si>
  <si>
    <t>centenoyabarm@gmail.com</t>
  </si>
  <si>
    <t>00010-0010030456-0</t>
  </si>
  <si>
    <t>PASACHE DE INOCENTE, MAGDA JOSEFINA</t>
  </si>
  <si>
    <t>MAGDA JOSEFINA</t>
  </si>
  <si>
    <t>magdapasache1955@gmail.com</t>
  </si>
  <si>
    <t>00004-0004001922-0</t>
  </si>
  <si>
    <t>LATORRE TITO, JUSTO HERNAN</t>
  </si>
  <si>
    <t>JUSTO HERNAN</t>
  </si>
  <si>
    <t>justohernanlatorretito@gmail.com</t>
  </si>
  <si>
    <t>E. TARAPAQUI CCOYSO</t>
  </si>
  <si>
    <t>00006-0006001941-0</t>
  </si>
  <si>
    <t>ROJAS NAVAL, CLARI MARIN</t>
  </si>
  <si>
    <t>CLARI MARIN</t>
  </si>
  <si>
    <t>clarirojasnaval@gmail.com</t>
  </si>
  <si>
    <t>00009-0009001732-0</t>
  </si>
  <si>
    <t>MARQUEZ BRONCANO, VICTOR GRIMALDO</t>
  </si>
  <si>
    <t>VICTOR GRIMALDO</t>
  </si>
  <si>
    <t>marquezbroncanovictor@gmail.com</t>
  </si>
  <si>
    <t>Z. DELGADO VALLADARES</t>
  </si>
  <si>
    <t>00001-0001002394-0</t>
  </si>
  <si>
    <t>ITA SAMANEZ, URSULA LILIANA</t>
  </si>
  <si>
    <t>URSULA LILIANA</t>
  </si>
  <si>
    <t>ushirfieeld@gmail.com</t>
  </si>
  <si>
    <t>00011-0011001112-0</t>
  </si>
  <si>
    <t>COAQUIRA CONDORI, VICTOR ANDRES</t>
  </si>
  <si>
    <t>VICTOR ANDRES</t>
  </si>
  <si>
    <t>clinica2777@gmail.com</t>
  </si>
  <si>
    <t>A. ZUÑIGA RODRIGUEZ</t>
  </si>
  <si>
    <t>00006-0006001942-0</t>
  </si>
  <si>
    <t>SEMBRERA ALVAREZ, FABIOLA FIORELA</t>
  </si>
  <si>
    <t>FABIOLA FIORELA</t>
  </si>
  <si>
    <t>fabiolafiorelasembreraalvarez@gmail.com</t>
  </si>
  <si>
    <t>00004-0004001923-0</t>
  </si>
  <si>
    <t>LOAIZA VITORINO, MARINA</t>
  </si>
  <si>
    <t>hylandbardales@gmail.com</t>
  </si>
  <si>
    <t>00006-0006001943-0</t>
  </si>
  <si>
    <t>MONDRAGON GARCIA, OSCAR</t>
  </si>
  <si>
    <t>OSCAR</t>
  </si>
  <si>
    <t>cruzvallejos72@gmail.com</t>
  </si>
  <si>
    <t>00011-0011001113-0</t>
  </si>
  <si>
    <t>MONTES BEJAR, YESENIA LUCIA</t>
  </si>
  <si>
    <t>YESENIA LUCIA</t>
  </si>
  <si>
    <t>lybejarm@gmail.com</t>
  </si>
  <si>
    <t>00011-0011001114-0</t>
  </si>
  <si>
    <t>BELLIDO CHARA, LIBIA INOCENCIA</t>
  </si>
  <si>
    <t>LIBIA INOCENCIA</t>
  </si>
  <si>
    <t>carlosgarcia.1965.12@gmail.com</t>
  </si>
  <si>
    <t>00001-0001002395-0</t>
  </si>
  <si>
    <t>BUITRON POMA, GILMER JESUS</t>
  </si>
  <si>
    <t>GILMER JESUS</t>
  </si>
  <si>
    <t>gilmerbuitron29@gmail.com</t>
  </si>
  <si>
    <t>00011-0011001116-0</t>
  </si>
  <si>
    <t>ESQUIVEL ÑIQUEN, MARGOT ANGELA</t>
  </si>
  <si>
    <t>MARGOT ANGELA</t>
  </si>
  <si>
    <t>mesquivel1506@gmail.com</t>
  </si>
  <si>
    <t>00011-0011001117-0</t>
  </si>
  <si>
    <t>AIME GALLEGOS, EDGARD GERMAN</t>
  </si>
  <si>
    <t>EDGARD GERMAN</t>
  </si>
  <si>
    <t>edgargermanaimegallegos@gmail.com</t>
  </si>
  <si>
    <t>00001-0001002396-0</t>
  </si>
  <si>
    <t>SILVA SUELDO, MANUEL GUSTAVO</t>
  </si>
  <si>
    <t>MANUEL GUSTAVO</t>
  </si>
  <si>
    <t>mgssue@gmail.com</t>
  </si>
  <si>
    <t>00001-0001002397-0</t>
  </si>
  <si>
    <t>00010-0010030457-0</t>
  </si>
  <si>
    <t>TOLEDO GABRIEL, BEATRIZ YRMA</t>
  </si>
  <si>
    <t>BEATRIZ YRMA</t>
  </si>
  <si>
    <t>angieayalat1996@gmail.com</t>
  </si>
  <si>
    <t>V. PEÑA FRANCO</t>
  </si>
  <si>
    <t>00001-0001002398-0</t>
  </si>
  <si>
    <t>NUÑEZ  CUSI, JUAN CARLOS</t>
  </si>
  <si>
    <t>juan11terry@gmail.com</t>
  </si>
  <si>
    <t>00004-0004001924-0</t>
  </si>
  <si>
    <t>GUTIERREZ QUISPE, EDGARDO</t>
  </si>
  <si>
    <t>EDGARDO</t>
  </si>
  <si>
    <t>edgardogutierrezquispe@gmail.com</t>
  </si>
  <si>
    <t>00001-0001002399-0</t>
  </si>
  <si>
    <t>QUIROZ MURGA, MARIA ELENA</t>
  </si>
  <si>
    <t>MARIA ELENA</t>
  </si>
  <si>
    <t>malenaquiroz23@gmail.com</t>
  </si>
  <si>
    <t>00003-0003001494-0</t>
  </si>
  <si>
    <t>TTITO POCOHUANCA, FERMIN</t>
  </si>
  <si>
    <t>FERMIN</t>
  </si>
  <si>
    <t>germanttito378@gmail.com</t>
  </si>
  <si>
    <t>V. FLORES HUARCAYA</t>
  </si>
  <si>
    <t>00011-0011001118-0</t>
  </si>
  <si>
    <t>FRANCO SILVA DE RIVAS, CLAUDIA COSSET</t>
  </si>
  <si>
    <t>CLAUDIA COSSET</t>
  </si>
  <si>
    <t>clausita21@gmail.com</t>
  </si>
  <si>
    <t>00010-0010030458-0</t>
  </si>
  <si>
    <t>TAPULLIMA TAPULLIMA, EDUARDO</t>
  </si>
  <si>
    <t>EDUARDO</t>
  </si>
  <si>
    <t>tapuedwardo12345@gmail.com</t>
  </si>
  <si>
    <t>00005-0005050553-0</t>
  </si>
  <si>
    <t>JESUS ROFINO</t>
  </si>
  <si>
    <t>claudiadelacruz569@gmail.com</t>
  </si>
  <si>
    <t>00007-0007001340-0</t>
  </si>
  <si>
    <t>HERRERA ROJAS, YENY SILVIA</t>
  </si>
  <si>
    <t>YENY SILVIA</t>
  </si>
  <si>
    <t>yenyherrera74@hotmail.com</t>
  </si>
  <si>
    <t>00010-0010030459-0</t>
  </si>
  <si>
    <t>LUIS JESUS</t>
  </si>
  <si>
    <t>luistasayco2013@hotmail.com</t>
  </si>
  <si>
    <t>M. CORDOVA JIMENEZ</t>
  </si>
  <si>
    <t>00009-0009001733-0</t>
  </si>
  <si>
    <t>REYES VIVAR, GLADYS AMALIA</t>
  </si>
  <si>
    <t>GLADYS AMALIA</t>
  </si>
  <si>
    <t>gladysreyes1910@gmail.com</t>
  </si>
  <si>
    <t>00002-0002105567-0</t>
  </si>
  <si>
    <t>VILA LA SERNA, FERNANDO ZOSIMO</t>
  </si>
  <si>
    <t>FERNANDO ZOSIMO</t>
  </si>
  <si>
    <t>fervilalaserna29@gmail.com</t>
  </si>
  <si>
    <t>00011-0011001119-0</t>
  </si>
  <si>
    <t>CATASI HUAMANI, ROXANA ROSALIA</t>
  </si>
  <si>
    <t>ROXANA ROSALIA</t>
  </si>
  <si>
    <t>roxana.catasi@gmail.com</t>
  </si>
  <si>
    <t>00011-0011001120-0</t>
  </si>
  <si>
    <t>RODRIGUEZ SOLIS, GUILLERMO OCTAVIO</t>
  </si>
  <si>
    <t>GUILLERMO OCTAVIO</t>
  </si>
  <si>
    <t>guillermooctaviorodriguezsolis@gmail.com</t>
  </si>
  <si>
    <t>00007-0007001341-0</t>
  </si>
  <si>
    <t>MONTENEGRO BANCES, MARCIA ELIZABETH</t>
  </si>
  <si>
    <t>MARCIA ELIZABETH</t>
  </si>
  <si>
    <t>marmonban@gmail.com</t>
  </si>
  <si>
    <t>00011-0011001121-0</t>
  </si>
  <si>
    <t>HUAMANI HUAMANI, YENY IGNACIA</t>
  </si>
  <si>
    <t>YENY IGNACIA</t>
  </si>
  <si>
    <t>yyhuamanih@gmail.com</t>
  </si>
  <si>
    <t>00011-0011001122-0</t>
  </si>
  <si>
    <t>HUAMANQUISPE SAICO, LEONOR MARGOT</t>
  </si>
  <si>
    <t>LEONOR MARGOT</t>
  </si>
  <si>
    <t>leonormargothuamanquispesaico@gmail.com</t>
  </si>
  <si>
    <t>00002-0002105568-0</t>
  </si>
  <si>
    <t>DAMAS ESPINOZA, INES NATALY</t>
  </si>
  <si>
    <t>INES NATALY</t>
  </si>
  <si>
    <t>natalydamas50@gmail.com</t>
  </si>
  <si>
    <t>00011-0011001123-0</t>
  </si>
  <si>
    <t>VALENCIA MAITA, NAYELI FIORELA</t>
  </si>
  <si>
    <t>NAYELI FIORELA</t>
  </si>
  <si>
    <t>nafyou19@gmail.com</t>
  </si>
  <si>
    <t>00001-0001002401-0</t>
  </si>
  <si>
    <t>MARITZA MERCEDES</t>
  </si>
  <si>
    <t>00009-0009001734-0</t>
  </si>
  <si>
    <t>RODRIGUEZ TORRES, MARIA HERMINIA</t>
  </si>
  <si>
    <t>MARIA HERMINIA</t>
  </si>
  <si>
    <t>mariarodrigueztorres14@gmail.com</t>
  </si>
  <si>
    <t>00010-0010030460-0</t>
  </si>
  <si>
    <t>AGILA MONDRAGON, LUZ MARY</t>
  </si>
  <si>
    <t>LUZ MARY</t>
  </si>
  <si>
    <t>aureliojuanramirezrios@gmail.com</t>
  </si>
  <si>
    <t>00003-0003001495-0</t>
  </si>
  <si>
    <t>AGUILAR VILLA, HAYMET SORAYA</t>
  </si>
  <si>
    <t>HAYMET SORAYA</t>
  </si>
  <si>
    <t>saguilarvilla@gmail.com</t>
  </si>
  <si>
    <t>00004-0004001925-0</t>
  </si>
  <si>
    <t>NATALIA</t>
  </si>
  <si>
    <t>00001-0001002402-0</t>
  </si>
  <si>
    <t>ZACARIAS CUYUTUPA, NILTON MORLY</t>
  </si>
  <si>
    <t>NILTON MORLY</t>
  </si>
  <si>
    <t>zbresia@gmail.com</t>
  </si>
  <si>
    <t>00006-0006001944-0</t>
  </si>
  <si>
    <t>HUAMAN PEREZ, ZONIA BEATRIZ</t>
  </si>
  <si>
    <t>ZONIA BEATRIZ</t>
  </si>
  <si>
    <t>zonhuape@hotmail.com</t>
  </si>
  <si>
    <t>00011-0011001124-0</t>
  </si>
  <si>
    <t>OLANDA ABARCA VDA DE MINAYA, ANDREA</t>
  </si>
  <si>
    <t>ANDREA</t>
  </si>
  <si>
    <t>andrea.olandaabarcaa@gmail.com</t>
  </si>
  <si>
    <t>A. PINTO GUERRA</t>
  </si>
  <si>
    <t>00002-0002105569-0</t>
  </si>
  <si>
    <t>LLACUA POCOMUCHA, MERY LUZ</t>
  </si>
  <si>
    <t>MERY LUZ</t>
  </si>
  <si>
    <t>meryluzllacuapocomucha@gmail.com</t>
  </si>
  <si>
    <t>00006-0006001945-0</t>
  </si>
  <si>
    <t>VEGA VILLANUEVA DE HERNANDEZ, OLGA BELSY</t>
  </si>
  <si>
    <t>OLGA BELSY</t>
  </si>
  <si>
    <t>belsyvega2@gmail.com</t>
  </si>
  <si>
    <t>00003-0003001496-0</t>
  </si>
  <si>
    <t>NEGRON DE AUCCAPUMA, JUANA CAPISTRANA</t>
  </si>
  <si>
    <t>JUANA CAPISTRANA</t>
  </si>
  <si>
    <t>juanacnegron@gmail.com</t>
  </si>
  <si>
    <t>00010-0010030461-0</t>
  </si>
  <si>
    <t>LUYO GARCIA, CARLOS ALBERTO</t>
  </si>
  <si>
    <t>carlberti2ooo@gmail.com</t>
  </si>
  <si>
    <t>00010-0010030462-0</t>
  </si>
  <si>
    <t>LUJAN ROJAS, CARLOS ANTONIO</t>
  </si>
  <si>
    <t>CARLOS ANTONIO</t>
  </si>
  <si>
    <t>carlostcj2014@outlook.com</t>
  </si>
  <si>
    <t>L. RAMOS LUJAN</t>
  </si>
  <si>
    <t>00011-0011001125-0</t>
  </si>
  <si>
    <t>DIAZ BUENO, PERCY LUCIO</t>
  </si>
  <si>
    <t>PERCY LUCIO</t>
  </si>
  <si>
    <t>percydb13@hotmail.com</t>
  </si>
  <si>
    <t>00011-0011001126-0</t>
  </si>
  <si>
    <t>CONDORI MOLLOSIHUE, RITA VIRGINIA</t>
  </si>
  <si>
    <t>RITA VIRGINIA</t>
  </si>
  <si>
    <t>ritamistiana@gmail.com</t>
  </si>
  <si>
    <t>00006-0006001946-0</t>
  </si>
  <si>
    <t>PEREZ MENDOZA, JAVIER ENRIQUE</t>
  </si>
  <si>
    <t>JAVIER ENRIQUE</t>
  </si>
  <si>
    <t>jp1517964@gmail.com</t>
  </si>
  <si>
    <t>00009-0009001735-0</t>
  </si>
  <si>
    <t>PAREDES VILLEGAS, LESLY CORAL</t>
  </si>
  <si>
    <t>LESLY CORAL</t>
  </si>
  <si>
    <t>leslycoral_02_29@hotmail.com</t>
  </si>
  <si>
    <t>00004-0004001926-0</t>
  </si>
  <si>
    <t>MONTESINOS CALLASI, LUISA EDITH</t>
  </si>
  <si>
    <t>LUISA EDITH</t>
  </si>
  <si>
    <t>zaylu29@gmail.com</t>
  </si>
  <si>
    <t>00001-0001002403-0</t>
  </si>
  <si>
    <t>FLORES BRAVO, ISMAEL VICTOR</t>
  </si>
  <si>
    <t>ISMAEL VICTOR</t>
  </si>
  <si>
    <t>ismaelfloresbravo01@gmail.com</t>
  </si>
  <si>
    <t>00009-0009001736-0</t>
  </si>
  <si>
    <t>00011-0011001127-0</t>
  </si>
  <si>
    <t>SALAS SIERRA, MARIA DE LA FUENCISLA</t>
  </si>
  <si>
    <t>MARIA DE LA FUENCISLA</t>
  </si>
  <si>
    <t>mariasalassierra1989@gmail.com</t>
  </si>
  <si>
    <t>00011-0011001128-0</t>
  </si>
  <si>
    <t>TARIFA SUCARI, GUILLERMINA</t>
  </si>
  <si>
    <t>GUILLERMINA</t>
  </si>
  <si>
    <t>guillerminatarifasucari@gmail.com</t>
  </si>
  <si>
    <t>00011-0011001129-0</t>
  </si>
  <si>
    <t>00002-0002105570-0</t>
  </si>
  <si>
    <t>AGUILAR CARDENAS, YULY</t>
  </si>
  <si>
    <t>YULY</t>
  </si>
  <si>
    <t>yulyaguilar@hotmail.com</t>
  </si>
  <si>
    <t>00011-0011001130-0</t>
  </si>
  <si>
    <t>TICONA TARIFA, JOSE DANIEL</t>
  </si>
  <si>
    <t>josedaniel290389@gmail.com</t>
  </si>
  <si>
    <t>00009-0009001737-0</t>
  </si>
  <si>
    <t>MIÑANO SANDOVAL, CELESTINO RUBEN</t>
  </si>
  <si>
    <t>CELESTINO RUBEN</t>
  </si>
  <si>
    <t>lizanajhonny@hotmail.com</t>
  </si>
  <si>
    <t>00011-0011001131-0</t>
  </si>
  <si>
    <t>MAITA GUERRERO, JESUS OCTAVIA</t>
  </si>
  <si>
    <t>JESUS OCTAVIA</t>
  </si>
  <si>
    <t>tavimg31@gmail.com</t>
  </si>
  <si>
    <t>00011-0011001132-0</t>
  </si>
  <si>
    <t>GARCIA LEON, MARTHA VERONICA</t>
  </si>
  <si>
    <t>MARTHA VERONICA</t>
  </si>
  <si>
    <t>veronica81sanypao@gmail.com</t>
  </si>
  <si>
    <t>00011-0011001133-0</t>
  </si>
  <si>
    <t>QUISPE MAMANI, MAGDALENA ROSA</t>
  </si>
  <si>
    <t>MAGDALENA ROSA</t>
  </si>
  <si>
    <t>quispemamanimagdalenarosa@gmail.com</t>
  </si>
  <si>
    <t>00002-0002105571-0</t>
  </si>
  <si>
    <t>ROMERO ROMANI, WILBER MICHEL</t>
  </si>
  <si>
    <t>WILBER MICHEL</t>
  </si>
  <si>
    <t>wilromerom@gmail.com</t>
  </si>
  <si>
    <t>00002-0002105572-0</t>
  </si>
  <si>
    <t>ARAUJO LAZO, MAGA MARGARITA</t>
  </si>
  <si>
    <t>MAGA MARGARITA</t>
  </si>
  <si>
    <t>araujolazomargarita@gmail.com</t>
  </si>
  <si>
    <t>00006-0006001947-0</t>
  </si>
  <si>
    <t>00006-0006001948-0</t>
  </si>
  <si>
    <t>00009-0009001738-0</t>
  </si>
  <si>
    <t>CRUZ INOCENTE, ISABEL ROSAURA</t>
  </si>
  <si>
    <t>ISABEL ROSAURA</t>
  </si>
  <si>
    <t>rocio_leo19@hotmail.com</t>
  </si>
  <si>
    <t>00004-0004001927-0</t>
  </si>
  <si>
    <t>ROQUE HUALLPA, ELISA</t>
  </si>
  <si>
    <t>ELISA</t>
  </si>
  <si>
    <t>andrearamirezroque@gmail.com</t>
  </si>
  <si>
    <t>M. GAMARRA MEZA</t>
  </si>
  <si>
    <t>00007-0007001342-0</t>
  </si>
  <si>
    <t>RIOJAS DAMIAN, MILAGROS</t>
  </si>
  <si>
    <t>MILAGROS</t>
  </si>
  <si>
    <t>milagros95.mrd@gmail.com</t>
  </si>
  <si>
    <t>00006-0006001949-0</t>
  </si>
  <si>
    <t>VARGAS HERRERA, ROCIO DEL PILAR</t>
  </si>
  <si>
    <t>aracelyvh1234@gmail.com</t>
  </si>
  <si>
    <t>00011-0011001134-0</t>
  </si>
  <si>
    <t>MEDINA MANRIQUE, JESUS HUMBERTO</t>
  </si>
  <si>
    <t>JESUS HUMBERTO</t>
  </si>
  <si>
    <t>00005-0005050554-0</t>
  </si>
  <si>
    <t>TENORIO PARCO, HUGO BONIFACIO</t>
  </si>
  <si>
    <t>HUGO BONIFACIO</t>
  </si>
  <si>
    <t>tenoriohugo80@gmail.com</t>
  </si>
  <si>
    <t>00006-0006001950-0</t>
  </si>
  <si>
    <t>ROBLES FERNANDEZ, CARLOS ALBERTO</t>
  </si>
  <si>
    <t>anggierobles21@gmail.com</t>
  </si>
  <si>
    <t>E. SILVA PEREZ</t>
  </si>
  <si>
    <t>00011-0011001135-0</t>
  </si>
  <si>
    <t>APAZA LOPEZ, FIORELLA LIZBETH</t>
  </si>
  <si>
    <t>FIORELLA LIZBETH</t>
  </si>
  <si>
    <t>lusebas18@gmail.com</t>
  </si>
  <si>
    <t>00011-0011001136-0</t>
  </si>
  <si>
    <t>PONCE MOTTA, ROCIO DEL CARMEN</t>
  </si>
  <si>
    <t>ROCIO DEL CARMEN</t>
  </si>
  <si>
    <t>rocio_pm1971@hotmail.com</t>
  </si>
  <si>
    <t>00001-0001002404-0</t>
  </si>
  <si>
    <t>POPOLICIO MORALES, LEILA CECILIA</t>
  </si>
  <si>
    <t>LEILA CECILIA</t>
  </si>
  <si>
    <t>leilacpopoliciom@gmail.com</t>
  </si>
  <si>
    <t>L. ORTEGA MORA DE CRUZ</t>
  </si>
  <si>
    <t>00002-0002105573-0</t>
  </si>
  <si>
    <t>BASURTO GONZALES, BETHZABE LOYOLA</t>
  </si>
  <si>
    <t>BETHZABE LOYOLA</t>
  </si>
  <si>
    <t>basurtobethzabe@gmail.com</t>
  </si>
  <si>
    <t>00002-0002105574-0</t>
  </si>
  <si>
    <t>MENDOZA ELGUERA, ADRIAN LUIS</t>
  </si>
  <si>
    <t>ADRIAN LUIS</t>
  </si>
  <si>
    <t>adrianluismendozaelguera@gmail.com</t>
  </si>
  <si>
    <t>00001-0001002405-0</t>
  </si>
  <si>
    <t>ACEVEDO VILLAZANA, LEVI</t>
  </si>
  <si>
    <t>LEVI</t>
  </si>
  <si>
    <t>leviacevedo0810@gmail.com</t>
  </si>
  <si>
    <t>00009-0009001740-0</t>
  </si>
  <si>
    <t>ACERO ABAD, LUIS ALBERTO</t>
  </si>
  <si>
    <t>qquixxii@hotmail.com</t>
  </si>
  <si>
    <t>00001-0001002406-0</t>
  </si>
  <si>
    <t>FLORES NESTARES, MARIO</t>
  </si>
  <si>
    <t>MARIO</t>
  </si>
  <si>
    <t>importaciones.happy2@gmail.com</t>
  </si>
  <si>
    <t>00004-0004001928-0</t>
  </si>
  <si>
    <t>DE LA COLINA LOZADA, RENAN</t>
  </si>
  <si>
    <t>RENAN</t>
  </si>
  <si>
    <t>rdlcollozada@gmail.com</t>
  </si>
  <si>
    <t>00009-0009001741-0</t>
  </si>
  <si>
    <t>SILVA LIÑAN, LUIS GERMAN</t>
  </si>
  <si>
    <t>LUIS GERMAN</t>
  </si>
  <si>
    <t>silvalinanluis@gmail.com</t>
  </si>
  <si>
    <t>00002-0002105575-0</t>
  </si>
  <si>
    <t>SALAZAR CAMAYO, KAREN GUINA</t>
  </si>
  <si>
    <t>KAREN GUINA</t>
  </si>
  <si>
    <t>kareng1412@hotmail.com</t>
  </si>
  <si>
    <t>00002-0002105576-0</t>
  </si>
  <si>
    <t>00011-0011001137-0</t>
  </si>
  <si>
    <t>HUAYHUA SURCO, TOMASA</t>
  </si>
  <si>
    <t>TOMASA</t>
  </si>
  <si>
    <t>tomasahuayhua@gmail.com</t>
  </si>
  <si>
    <t>00006-0006001951-0</t>
  </si>
  <si>
    <t>BRAVO DAVILA, JHON ALEXIS</t>
  </si>
  <si>
    <t>JHON ALEXIS</t>
  </si>
  <si>
    <t>angelsaavedrasalzar@gmail.com</t>
  </si>
  <si>
    <t>00011-0011001138-0</t>
  </si>
  <si>
    <t>CASTILLO DE DIAZ, MARGARITA NELVA</t>
  </si>
  <si>
    <t>MARGARITA NELVA</t>
  </si>
  <si>
    <t>marga.cgarzon@gmail.com</t>
  </si>
  <si>
    <t>00011-0011001139-0</t>
  </si>
  <si>
    <t>YUCRA HUANACO, MARTHA</t>
  </si>
  <si>
    <t>marthayucrahua@gmail.com</t>
  </si>
  <si>
    <t>00010-0010030463-0</t>
  </si>
  <si>
    <t>MARCO ANTONIO</t>
  </si>
  <si>
    <t>00004-0004001929-0</t>
  </si>
  <si>
    <t>MEJIA RAMIREZ, SILVIA</t>
  </si>
  <si>
    <t>SILVIA</t>
  </si>
  <si>
    <t>silvia120821@outlook.com</t>
  </si>
  <si>
    <t>00001-0001002407-0</t>
  </si>
  <si>
    <t>HUAMAN CORONEL, PEPE LUIS</t>
  </si>
  <si>
    <t>PEPE LUIS</t>
  </si>
  <si>
    <t>pepelhc@hotmail.com</t>
  </si>
  <si>
    <t>00011-0011001140-0</t>
  </si>
  <si>
    <t>LUQUE CAYURE, JOSE MIGUEL</t>
  </si>
  <si>
    <t>JOSE MIGUEL</t>
  </si>
  <si>
    <t>joseluque14@gmail.com</t>
  </si>
  <si>
    <t>00002-0002105577-0</t>
  </si>
  <si>
    <t>ALDECOA ABURTO, CARLOS</t>
  </si>
  <si>
    <t>CARLOS</t>
  </si>
  <si>
    <t>carlos.aldecoa.a@gmail.com</t>
  </si>
  <si>
    <t>00011-0011001141-0</t>
  </si>
  <si>
    <t>PONCE PINTO, ANDREA</t>
  </si>
  <si>
    <t>ap426401@gmail.com</t>
  </si>
  <si>
    <t>00011-0011001142-0</t>
  </si>
  <si>
    <t>DE LA TORRE CHIPANA, MARIA EUGENIA</t>
  </si>
  <si>
    <t>MARIA EUGENIA</t>
  </si>
  <si>
    <t>delatorrechipanamaria@gmail.com</t>
  </si>
  <si>
    <t>00011-0011001143-0</t>
  </si>
  <si>
    <t>00011-0011001144-0</t>
  </si>
  <si>
    <t>HUAMANI CASALI, CESAR AUGUSTO</t>
  </si>
  <si>
    <t>augusto21_p88@hotmail.com</t>
  </si>
  <si>
    <t>00011-0011001145-0</t>
  </si>
  <si>
    <t>ANDIA VILLANUEVA, ERNESTO ALBERTO</t>
  </si>
  <si>
    <t>ERNESTO ALBERTO</t>
  </si>
  <si>
    <t>ernestoandia9@gmail.com</t>
  </si>
  <si>
    <t>R. ALPACA YNCA DE JULIANO</t>
  </si>
  <si>
    <t>00002-0002105578-0</t>
  </si>
  <si>
    <t>DAVALOS MERCADO, YUDY MARGHOT</t>
  </si>
  <si>
    <t>YUDY MARGHOT</t>
  </si>
  <si>
    <t>yudymdm20@gmail.com</t>
  </si>
  <si>
    <t>00010-0010030464-0</t>
  </si>
  <si>
    <t>HERNANDEZ VARGAS, JUANA ELIZABETH</t>
  </si>
  <si>
    <t>JUANA ELIZABETH</t>
  </si>
  <si>
    <t>juanahernandezvargas10@gmail.com</t>
  </si>
  <si>
    <t>00002-0002105579-0</t>
  </si>
  <si>
    <t>ÑAHUINRIPA CHAVEZ, YESSENIA YASMIN</t>
  </si>
  <si>
    <t>YESSENIA YASMIN</t>
  </si>
  <si>
    <t>yesyasminchavez@gmail.com</t>
  </si>
  <si>
    <t>00002-0002105580-0</t>
  </si>
  <si>
    <t>CHAUPIS LEON, SUSANA ISABEL</t>
  </si>
  <si>
    <t>SUSANA ISABEL</t>
  </si>
  <si>
    <t>isabelsusanchale@gmail.com</t>
  </si>
  <si>
    <t>00005-0005050555-0</t>
  </si>
  <si>
    <t>PISCONTE FLORES, OSCAR OSWALDO</t>
  </si>
  <si>
    <t>OSCAR OSWALDO</t>
  </si>
  <si>
    <t>pisconteflores@gmail.com</t>
  </si>
  <si>
    <t>00004-0004001930-0</t>
  </si>
  <si>
    <t>JORDAN LIMA, WILBERTO</t>
  </si>
  <si>
    <t>WILBERTO</t>
  </si>
  <si>
    <t>wilbertelpantera@gmail.com</t>
  </si>
  <si>
    <t>00006-0006001952-0</t>
  </si>
  <si>
    <t>GUIVAR RIMAPA, EMANUEL ALDAIR</t>
  </si>
  <si>
    <t>EMANUEL ALDAIR</t>
  </si>
  <si>
    <t>emanuel_aldahir@hotmail.com</t>
  </si>
  <si>
    <t>00006-0006001953-0</t>
  </si>
  <si>
    <t>MEGO PEREZ, AMAVILA</t>
  </si>
  <si>
    <t>AMAVILA</t>
  </si>
  <si>
    <t>amabilamegoperez@gmail.com</t>
  </si>
  <si>
    <t>00011-0011001146-0</t>
  </si>
  <si>
    <t>MONZON ARU, GUSTAVO ALBERTO</t>
  </si>
  <si>
    <t>GUSTAVO ALBERTO</t>
  </si>
  <si>
    <t>gustavo_monzon@hotmail.com</t>
  </si>
  <si>
    <t>00011-0011001147-0</t>
  </si>
  <si>
    <t>00011-0011001148-0</t>
  </si>
  <si>
    <t>MAMANI CONDORI, HILDA GRISELDA</t>
  </si>
  <si>
    <t>HILDA GRISELDA</t>
  </si>
  <si>
    <t>hgris.macon@gmail.com</t>
  </si>
  <si>
    <t>B. BERNAL FERNANDEZ</t>
  </si>
  <si>
    <t>00006-0006001954-0</t>
  </si>
  <si>
    <t>ALARCON ARANA, JOSE ALFONSO</t>
  </si>
  <si>
    <t>JOSE ALFONSO</t>
  </si>
  <si>
    <t>josealarconarana@gmail.com</t>
  </si>
  <si>
    <t>00001-0001002408-0</t>
  </si>
  <si>
    <t>CONTRERAS CORDOVA, NERY CAROLINA</t>
  </si>
  <si>
    <t>NERY CAROLINA</t>
  </si>
  <si>
    <t>carolina7cc3@gmail.com</t>
  </si>
  <si>
    <t>00002-0002105581-0</t>
  </si>
  <si>
    <t>MONTAÑEZ HUAMAN, EDITH ANGELA</t>
  </si>
  <si>
    <t>EDITH ANGELA</t>
  </si>
  <si>
    <t>angela12.bm@gmail.com</t>
  </si>
  <si>
    <t>00009-0009001742-0</t>
  </si>
  <si>
    <t>VEGA SANCHEZ, ESTRELLA EIKO</t>
  </si>
  <si>
    <t>ESTRELLA EIKO</t>
  </si>
  <si>
    <t>vegaestrella63@gmail.com</t>
  </si>
  <si>
    <t>00001-0001002409-0</t>
  </si>
  <si>
    <t>PINO YANCE, MELANY</t>
  </si>
  <si>
    <t>MELANY</t>
  </si>
  <si>
    <t>pinoyanceanderssonalex@gmail.com</t>
  </si>
  <si>
    <t>00001-0000003856-6</t>
  </si>
  <si>
    <t>MANRIQUE ESPINOZA, LIDUVINA</t>
  </si>
  <si>
    <t>LIDUVINA</t>
  </si>
  <si>
    <t>ksamanez@hotmail.com</t>
  </si>
  <si>
    <t>00005-0005050556-0</t>
  </si>
  <si>
    <t>CUSTODIO VILLAR, PEDRO JUAN</t>
  </si>
  <si>
    <t>PEDRO JUAN</t>
  </si>
  <si>
    <t>nellyvillaralcala@gmail.com</t>
  </si>
  <si>
    <t>00001-0001002410-0</t>
  </si>
  <si>
    <t>MEDINA POMALAZA, MIGUEL ANGEL</t>
  </si>
  <si>
    <t>miguelmedina2301@gmail.com</t>
  </si>
  <si>
    <t>00004-0004001931-0</t>
  </si>
  <si>
    <t>CHAVEZ HANCCO, CELIA</t>
  </si>
  <si>
    <t>CELIA</t>
  </si>
  <si>
    <t>celiachavezhancco@gmail.com</t>
  </si>
  <si>
    <t>00001-0001002411-0</t>
  </si>
  <si>
    <t>ANCASI  CONCHA, VICTORIA</t>
  </si>
  <si>
    <t>viancasi2303@gmail.com</t>
  </si>
  <si>
    <t>00011-0011001149-0</t>
  </si>
  <si>
    <t>LOAYZA OLMEDO, VALENTINA</t>
  </si>
  <si>
    <t>valentinaloayza25@gmail.com</t>
  </si>
  <si>
    <t>00011-0011001150-0</t>
  </si>
  <si>
    <t>NEYRA AQUINO, GIANELLA MADELEINE</t>
  </si>
  <si>
    <t>GIANELLA MADELEINE</t>
  </si>
  <si>
    <t>gianellamadeleineneyra@gmail.com</t>
  </si>
  <si>
    <t>00005-0005050557-0</t>
  </si>
  <si>
    <t>COLQUEPISCO PAUCAR, PABLO NELSON</t>
  </si>
  <si>
    <t>PABLO NELSON</t>
  </si>
  <si>
    <t>nelson_246@hotmail.com</t>
  </si>
  <si>
    <t>00001-0001002412-0</t>
  </si>
  <si>
    <t>00007-0007001343-0</t>
  </si>
  <si>
    <t>ACUÑA GASTELO, ITALIA ELENA</t>
  </si>
  <si>
    <t>ITALIA ELENA</t>
  </si>
  <si>
    <t>italiaeag2@gmail.com</t>
  </si>
  <si>
    <t>A. QUEA</t>
  </si>
  <si>
    <t>00007-0007001344-0</t>
  </si>
  <si>
    <t>DELGADO ESTELA, ELVER</t>
  </si>
  <si>
    <t>ELVER</t>
  </si>
  <si>
    <t>elver_de@hotmail.com</t>
  </si>
  <si>
    <t>00007-0007001345-0</t>
  </si>
  <si>
    <t>BRAVO PUELLES, ADA GLADYS</t>
  </si>
  <si>
    <t>ADA GLADYS</t>
  </si>
  <si>
    <t>adita_20887@hotmail.com</t>
  </si>
  <si>
    <t>00011-0011001151-0</t>
  </si>
  <si>
    <t>CUADROS SURCO, MONICA SHIRLEY</t>
  </si>
  <si>
    <t>MONICA SHIRLEY</t>
  </si>
  <si>
    <t>00011-0011001152-0</t>
  </si>
  <si>
    <t>MAMANI SALAZAR, SAYDI GIANNINA</t>
  </si>
  <si>
    <t>SAYDI GIANNINA</t>
  </si>
  <si>
    <t>saydi.mamani@icloud.com</t>
  </si>
  <si>
    <t>00004-0004001932-0</t>
  </si>
  <si>
    <t>LAZO CUEVA, JULIA</t>
  </si>
  <si>
    <t>JULIA</t>
  </si>
  <si>
    <t>julybra.9mary@gmail.com</t>
  </si>
  <si>
    <t>00011-0011001153-0</t>
  </si>
  <si>
    <t>00011-0011001154-0</t>
  </si>
  <si>
    <t>ALVARADO MAMANI, HAROLD PAUL</t>
  </si>
  <si>
    <t>HAROLD PAUL</t>
  </si>
  <si>
    <t>haroldpaulam2019@gmail.com</t>
  </si>
  <si>
    <t>00011-0011001155-0</t>
  </si>
  <si>
    <t>GAGO BARRA, MARIA LAURA</t>
  </si>
  <si>
    <t>MARIA LAURA</t>
  </si>
  <si>
    <t>maria34marialaura@gmail.com</t>
  </si>
  <si>
    <t>00001-0001002413-0</t>
  </si>
  <si>
    <t>IGNACIO CASTAÑEDA, CECILIA GABY</t>
  </si>
  <si>
    <t>CECILIA GABY</t>
  </si>
  <si>
    <t>notaria.gaby@gmail.com</t>
  </si>
  <si>
    <t>00011-0011001156-0</t>
  </si>
  <si>
    <t>CONDORI PALOMINO, LEDY</t>
  </si>
  <si>
    <t>LEDY</t>
  </si>
  <si>
    <t>ledy1310@gmail.com</t>
  </si>
  <si>
    <t>00011-0011001157-0</t>
  </si>
  <si>
    <t>GARCIA HEREDIA, JANETH ROXANA</t>
  </si>
  <si>
    <t>JANETH ROXANA</t>
  </si>
  <si>
    <t>roxanagar_1973@hotmail.com</t>
  </si>
  <si>
    <t>00002-0002105583-0</t>
  </si>
  <si>
    <t>ESCURRA CONDOR, DIANA CRISTINA</t>
  </si>
  <si>
    <t>DIANA CRISTINA</t>
  </si>
  <si>
    <t>dianaing2015@gmail.com</t>
  </si>
  <si>
    <t>M. ARANDA POZO</t>
  </si>
  <si>
    <t>00010-0010030465-0</t>
  </si>
  <si>
    <t>FLORES AGUILAR, HILTON RILDO</t>
  </si>
  <si>
    <t>HILTON RILDO</t>
  </si>
  <si>
    <t>hilton.flo@hotmail.com</t>
  </si>
  <si>
    <t>00007-0007001346-0</t>
  </si>
  <si>
    <t>ICO SERQUEN, MAGALY</t>
  </si>
  <si>
    <t>MAGALY</t>
  </si>
  <si>
    <t>magalyicoserquen51@gmail.com</t>
  </si>
  <si>
    <t>00011-0011001158-0</t>
  </si>
  <si>
    <t>CAYLLAHUA ANCONEYRA, JAIME EDUARDO</t>
  </si>
  <si>
    <t>JAIME EDUARDO</t>
  </si>
  <si>
    <t>edkonny@hotmail.com</t>
  </si>
  <si>
    <t>00011-0011001159-0</t>
  </si>
  <si>
    <t>00011-0011001160-0</t>
  </si>
  <si>
    <t>TURPO QUISPE, YOLANDA BERONICA</t>
  </si>
  <si>
    <t>YOLANDA BERONICA</t>
  </si>
  <si>
    <t>yolix_turpo@hotmail.com</t>
  </si>
  <si>
    <t>00011-0011001161-0</t>
  </si>
  <si>
    <t>MEDINA AMESQUITA, RUTH ANACLETA</t>
  </si>
  <si>
    <t>RUTH ANACLETA</t>
  </si>
  <si>
    <t>ruthmedina001@gmail.com</t>
  </si>
  <si>
    <t>00006-0006001955-0</t>
  </si>
  <si>
    <t>AYALA TANTA, CARLOS JAVIER</t>
  </si>
  <si>
    <t>CARLOS JAVIER</t>
  </si>
  <si>
    <t>renatoayala93@gmail.com</t>
  </si>
  <si>
    <t>00002-0002105584-0</t>
  </si>
  <si>
    <t>HERRERA LAZO, CARLOS ENRIQUE</t>
  </si>
  <si>
    <t>CARLOS ENRIQUE</t>
  </si>
  <si>
    <t>ch6745014@gmail.com</t>
  </si>
  <si>
    <t>00011-0011001162-0</t>
  </si>
  <si>
    <t>ESCOBEDO DELGADO, CARMEN LORENA</t>
  </si>
  <si>
    <t>CARMEN LORENA</t>
  </si>
  <si>
    <t>camucha-ced1902@hotmail.com</t>
  </si>
  <si>
    <t>00001-0001002414-0</t>
  </si>
  <si>
    <t>CORIS RAMOS, SEBASTIAN MAURO</t>
  </si>
  <si>
    <t>SEBASTIAN MAURO</t>
  </si>
  <si>
    <t>sebastiancoris9@gmail.com</t>
  </si>
  <si>
    <t>00002-0002105585-0</t>
  </si>
  <si>
    <t>SIUCE GARCIA, LUCIA GLORIA</t>
  </si>
  <si>
    <t>LUCIA GLORIA</t>
  </si>
  <si>
    <t>rolandoramos2013@gmail.com</t>
  </si>
  <si>
    <t xml:space="preserve">A. ORE MATOS </t>
  </si>
  <si>
    <t>00011-0011001163-0</t>
  </si>
  <si>
    <t>QUISPE YUCRA, HILDA JANETH</t>
  </si>
  <si>
    <t>HILDA JANETH</t>
  </si>
  <si>
    <t>janethqy.20@gmail.com</t>
  </si>
  <si>
    <t>00006-0006001956-0</t>
  </si>
  <si>
    <t>TAPIA LLAMO, MARIA ZULEMA</t>
  </si>
  <si>
    <t>MARIA ZULEMA</t>
  </si>
  <si>
    <t>zulematapia24@gmail.com</t>
  </si>
  <si>
    <t>R. ARBAIZA GALVEZ</t>
  </si>
  <si>
    <t>00005-0005050558-0</t>
  </si>
  <si>
    <t>PAUCAR GUANILO, MARIA RICARDINA</t>
  </si>
  <si>
    <t>MARIA RICARDINA</t>
  </si>
  <si>
    <t>enmylicabrerapaucar24@gmail.com</t>
  </si>
  <si>
    <t>00002-0002105586-0</t>
  </si>
  <si>
    <t>MARIANO REMIGIO, EUTEMIA ELADIA</t>
  </si>
  <si>
    <t>EUTEMIA ELADIA</t>
  </si>
  <si>
    <t>gladysmariano068@gmail.com</t>
  </si>
  <si>
    <t>F. MUÑICO CANCHANYA</t>
  </si>
  <si>
    <t>00006-0006001957-0</t>
  </si>
  <si>
    <t>TAPIA LLAMO, JORGE AUGUSTO</t>
  </si>
  <si>
    <t>JORGE AUGUSTO</t>
  </si>
  <si>
    <t>tapiallamojorge@gmail.com</t>
  </si>
  <si>
    <t>00001-0001002415-0</t>
  </si>
  <si>
    <t>MAYTA MORALES, CIPRIANO MANUEL</t>
  </si>
  <si>
    <t>CIPRIANO MANUEL</t>
  </si>
  <si>
    <t>manuelmayta0812@gmail.com</t>
  </si>
  <si>
    <t>00006-0006001958-0</t>
  </si>
  <si>
    <t>CASTILLO SAAVEDRA, JUAN</t>
  </si>
  <si>
    <t>davidcastillo121618@gmail.com</t>
  </si>
  <si>
    <t>00011-0011001164-0</t>
  </si>
  <si>
    <t>D. MANRIQUE LA TORRE</t>
  </si>
  <si>
    <t>00002-0002105587-0</t>
  </si>
  <si>
    <t>ALVAREZ MEDINA, MARIA LESLIE</t>
  </si>
  <si>
    <t>MARIA LESLIE</t>
  </si>
  <si>
    <t>lesliealvarez1981@gmail.com</t>
  </si>
  <si>
    <t>00010-0010030466-0</t>
  </si>
  <si>
    <t>CASTILLO HERNANDEZ, JAIME RICHARD</t>
  </si>
  <si>
    <t>JAIME RICHARD</t>
  </si>
  <si>
    <t>jaimerichardcastillohernandez@gmail.com</t>
  </si>
  <si>
    <t>J. HERNANDEZ FELIPA</t>
  </si>
  <si>
    <t>00011-0011001165-0</t>
  </si>
  <si>
    <t>SONIA GREGORIA</t>
  </si>
  <si>
    <t>niariahanco@gmail.com</t>
  </si>
  <si>
    <t>00011-0011001166-0</t>
  </si>
  <si>
    <t>ALVAREZ ESQUIVEL, BRYAN ALEX</t>
  </si>
  <si>
    <t>BRYAN ALEX</t>
  </si>
  <si>
    <t>bryanalex1418@gmail.com</t>
  </si>
  <si>
    <t>00011-0011001167-0</t>
  </si>
  <si>
    <t>GUTIERREZ CHUNGA, RODOLFO MANUEL</t>
  </si>
  <si>
    <t>RODOLFO MANUEL</t>
  </si>
  <si>
    <t>sillarignimbrita@gmail.com</t>
  </si>
  <si>
    <t>R. BARRA SOTO</t>
  </si>
  <si>
    <t>00011-0011001168-0</t>
  </si>
  <si>
    <t>ZUÑIGA DAVILA, VALERIA ALEJANDRA</t>
  </si>
  <si>
    <t>VALERIA ALEJANDRA</t>
  </si>
  <si>
    <t>valezd23@gmail.com</t>
  </si>
  <si>
    <t>00003-0003001497-0</t>
  </si>
  <si>
    <t>PACHECO FRISANCHO, ALEXANDER</t>
  </si>
  <si>
    <t>xanderxito25@hotmail.com</t>
  </si>
  <si>
    <t>00010-0010030467-0</t>
  </si>
  <si>
    <t>SALDAÑA CARCHERI, JEFERSON JEAMPIEER</t>
  </si>
  <si>
    <t>JEFERSON JEAMPIEER</t>
  </si>
  <si>
    <t>sjeampieer@gmail.com</t>
  </si>
  <si>
    <t>00004-0004001933-0</t>
  </si>
  <si>
    <t>ARELI GLORIA</t>
  </si>
  <si>
    <t>ingareliaybar@gmail.com</t>
  </si>
  <si>
    <t>00010-0010030468-0</t>
  </si>
  <si>
    <t>ARIAS NEYRA, JENNY EDITH</t>
  </si>
  <si>
    <t>JENNY EDITH</t>
  </si>
  <si>
    <t>edita7614@gmail.com</t>
  </si>
  <si>
    <t>00004-0004001934-0</t>
  </si>
  <si>
    <t>CALDERON ORIHUELA, MARIELA VICTORIA</t>
  </si>
  <si>
    <t>MARIELA VICTORIA</t>
  </si>
  <si>
    <t>marielacalderonorihuela@hotmail.com</t>
  </si>
  <si>
    <t>00002-0002105588-0</t>
  </si>
  <si>
    <t>DUEÑAS ROMAN, CARMEN  LILIANA</t>
  </si>
  <si>
    <t>CARMEN  LILIANA</t>
  </si>
  <si>
    <t>lilisalmon7675@gmail.com</t>
  </si>
  <si>
    <t>00002-0002105589-0</t>
  </si>
  <si>
    <t>MONTALVAN APUMAYTA, NERY RAYMUNDA</t>
  </si>
  <si>
    <t>NERY RAYMUNDA</t>
  </si>
  <si>
    <t>montalvanshantal@gmail.com</t>
  </si>
  <si>
    <t>00011-0011001169-0</t>
  </si>
  <si>
    <t>AMANQUI JORDAN, AMPARO PEREGRINA</t>
  </si>
  <si>
    <t>AMPARO PEREGRINA</t>
  </si>
  <si>
    <t>amparito0726@gmail.com</t>
  </si>
  <si>
    <t>00001-0001002416-0</t>
  </si>
  <si>
    <t>MIGUEL VASQUEZ, EVER RODOLFO</t>
  </si>
  <si>
    <t>EVER RODOLFO</t>
  </si>
  <si>
    <t>vasquezmarronever@gmail.com</t>
  </si>
  <si>
    <t>L. CANALES RICAPA</t>
  </si>
  <si>
    <t>00011-0011001170-0</t>
  </si>
  <si>
    <t>ORTEGA SOTO, ALEJANDRA BENITA</t>
  </si>
  <si>
    <t>ALEJANDRA BENITA</t>
  </si>
  <si>
    <t>alejandra92068@gmail.com</t>
  </si>
  <si>
    <t>00006-0006001959-0</t>
  </si>
  <si>
    <t>CHICALLA MAMANI DE ROJAS, ROSA</t>
  </si>
  <si>
    <t>rosamamanichicalla@gmail.com</t>
  </si>
  <si>
    <t>00006-0006001960-0</t>
  </si>
  <si>
    <t>CASIANO GUEVARA, ALEXANDER HUMBERTO</t>
  </si>
  <si>
    <t>ALEXANDER HUMBERTO</t>
  </si>
  <si>
    <t>alex.casiano.guevara@gmail.com</t>
  </si>
  <si>
    <t>00011-0011001171-0</t>
  </si>
  <si>
    <t>NUÑEZ CALSIN, SASKIA YOWANA</t>
  </si>
  <si>
    <t>SASKIA YOWANA</t>
  </si>
  <si>
    <t>saskia.nc@gmail.com</t>
  </si>
  <si>
    <t>00006-0006001961-0</t>
  </si>
  <si>
    <t>MAURIOLA VALLEJOS, NILTON CARLOS</t>
  </si>
  <si>
    <t>NILTON CARLOS</t>
  </si>
  <si>
    <t>niltonmauriola992@gmail.com</t>
  </si>
  <si>
    <t>00001-0001002417-0</t>
  </si>
  <si>
    <t>LOPEZ COZ, WILFREDO IVAN</t>
  </si>
  <si>
    <t>WILFREDO IVAN</t>
  </si>
  <si>
    <t>wilocoz23@gmail.com</t>
  </si>
  <si>
    <t>00002-0002105590-0</t>
  </si>
  <si>
    <t>TAPARA ORELLANA, EDGAR</t>
  </si>
  <si>
    <t>edgartaparaorellana66@gmail.com</t>
  </si>
  <si>
    <t>00006-0006001962-0</t>
  </si>
  <si>
    <t>CALDERON MUÑOZ, MARJORIE ASTRIK</t>
  </si>
  <si>
    <t>MARJORIE ASTRIK</t>
  </si>
  <si>
    <t>marjoriecalderonmunoz@gmail.com</t>
  </si>
  <si>
    <t>S. JIMENEZ AGURTO</t>
  </si>
  <si>
    <t>00001-0000002193-7</t>
  </si>
  <si>
    <t>CIRINEO HINOSTROZA, GUADALUPE ALEJANDRO</t>
  </si>
  <si>
    <t>GUADALUPE ALEJANDRO</t>
  </si>
  <si>
    <t>ely477izacirely@gmail.com</t>
  </si>
  <si>
    <t>00006-0006001963-0</t>
  </si>
  <si>
    <t>00006-0006001964-0</t>
  </si>
  <si>
    <t>FERNANDEZ HEREDIA, VICTOR DOMINGO</t>
  </si>
  <si>
    <t>VICTOR DOMINGO</t>
  </si>
  <si>
    <t>vilchezurbinadanielernesto@gmail.com</t>
  </si>
  <si>
    <t>00006-0006001965-0</t>
  </si>
  <si>
    <t>FLORES MONTENEGRO, MANUEL JESUS</t>
  </si>
  <si>
    <t>MANUEL JESUS</t>
  </si>
  <si>
    <t>manuelfloresmontenegro@gmail.com</t>
  </si>
  <si>
    <t>00011-0011001172-0</t>
  </si>
  <si>
    <t>VALENZUELA TOLEDO, CAROLINA</t>
  </si>
  <si>
    <t>CAROLINA</t>
  </si>
  <si>
    <t>ldshans81@gmail.com</t>
  </si>
  <si>
    <t>00001-0001002418-0</t>
  </si>
  <si>
    <t>00006-0006001966-0</t>
  </si>
  <si>
    <t>CALDERON MUÑOZ, GIULIANA DEL PILAR</t>
  </si>
  <si>
    <t>GIULIANA DEL PILAR</t>
  </si>
  <si>
    <t>calderong87@gmail.com</t>
  </si>
  <si>
    <t>00011-0011001173-0</t>
  </si>
  <si>
    <t>CCARI CUENTA, GOODMAN REYDO</t>
  </si>
  <si>
    <t>GOODMAN REYDO</t>
  </si>
  <si>
    <t>goodman.ccari@gmail.com</t>
  </si>
  <si>
    <t>00009-0009001743-0</t>
  </si>
  <si>
    <t>ORTIZ VEGA, CARMEN DEL PILAR</t>
  </si>
  <si>
    <t>CARMEN DEL PILAR</t>
  </si>
  <si>
    <t>vegaelena176@gmail.com</t>
  </si>
  <si>
    <t>00002-0002105591-0</t>
  </si>
  <si>
    <t>BOZA YANGALI, ELIZABETH ROCIO</t>
  </si>
  <si>
    <t>ELIZABETH ROCIO</t>
  </si>
  <si>
    <t>bozaelizabeth100@gmail.com</t>
  </si>
  <si>
    <t>00011-0011001174-0</t>
  </si>
  <si>
    <t>MARQUINA LACUAÑA, REYNA</t>
  </si>
  <si>
    <t>REYNA</t>
  </si>
  <si>
    <t>reyna_mary112@hotmail.com</t>
  </si>
  <si>
    <t>00009-0009001744-0</t>
  </si>
  <si>
    <t>PEREZ PACPAC, ELIZABETH GUADALUPE</t>
  </si>
  <si>
    <t>ELIZABETH GUADALUPE</t>
  </si>
  <si>
    <t>perezpacpacguadalupe@gmail.com</t>
  </si>
  <si>
    <t>00002-0002105592-0</t>
  </si>
  <si>
    <t>CASAS INGA, YENI CARMEN</t>
  </si>
  <si>
    <t>YENI CARMEN</t>
  </si>
  <si>
    <t>yeni-79@hotmail.com</t>
  </si>
  <si>
    <t>N. CHUQUILLANQUI TOVAR</t>
  </si>
  <si>
    <t>00001-0001002419-0</t>
  </si>
  <si>
    <t>ESPINOZA LOPEZ, GUILLERMO EUGENIO</t>
  </si>
  <si>
    <t>GUILLERMO EUGENIO</t>
  </si>
  <si>
    <t>guilermo2929@gmail.com</t>
  </si>
  <si>
    <t>00007-0007001347-0</t>
  </si>
  <si>
    <t>GUEVARA ACOSTA, DIANA CAROLINA</t>
  </si>
  <si>
    <t>DIANA CAROLINA</t>
  </si>
  <si>
    <t>carolinaguevara91@outlook.com</t>
  </si>
  <si>
    <t>00011-0011001175-0</t>
  </si>
  <si>
    <t>00007-0007001348-0</t>
  </si>
  <si>
    <t>YANAYACO LOPUCHE, JUANA DEL ROSARIO</t>
  </si>
  <si>
    <t>JUANA DEL ROSARIO</t>
  </si>
  <si>
    <t>yanayacolopuchej@gmail.com</t>
  </si>
  <si>
    <t>00011-0011001176-0</t>
  </si>
  <si>
    <t>BERRIO PONCE, EMMA ROSARIO</t>
  </si>
  <si>
    <t>EMMA ROSARIO</t>
  </si>
  <si>
    <t>emmaberrioponce71@gmail.com</t>
  </si>
  <si>
    <t>00007-0007001349-0</t>
  </si>
  <si>
    <t>DAMIAN SUCLUPE, MANUEL JULIO</t>
  </si>
  <si>
    <t>MANUEL JULIO</t>
  </si>
  <si>
    <t>damiansuclupe@hotmail.com</t>
  </si>
  <si>
    <t>00007-0007001350-0</t>
  </si>
  <si>
    <t>00011-0011001177-0</t>
  </si>
  <si>
    <t>SANCHEZ NEIRA, CARLOS GUILLERMO</t>
  </si>
  <si>
    <t>CARLOS GUILLERMO</t>
  </si>
  <si>
    <t>carlosguillermosanchezneira27@gmail.com</t>
  </si>
  <si>
    <t>00011-0011001178-0</t>
  </si>
  <si>
    <t>LAQUI LAYME, NAZARIO</t>
  </si>
  <si>
    <t>NAZARIO</t>
  </si>
  <si>
    <t>nazariolaquilayme@gmail.com</t>
  </si>
  <si>
    <t>E. CERNE PALOMINO</t>
  </si>
  <si>
    <t>00009-0009001745-0</t>
  </si>
  <si>
    <t>ROMERO TAFUR, OLANDES PAULINO</t>
  </si>
  <si>
    <t>OLANDES PAULINO</t>
  </si>
  <si>
    <t>paulinoromerotafur@gmail.com</t>
  </si>
  <si>
    <t>00009-0009001746-0</t>
  </si>
  <si>
    <t>QUIROZ NEIRA, ALICIA ELIZABETH</t>
  </si>
  <si>
    <t>ALICIA ELIZABETH</t>
  </si>
  <si>
    <t>aliceqn3010@gmail.com</t>
  </si>
  <si>
    <t>00005-0005050559-0</t>
  </si>
  <si>
    <t>ALCALA CASTILLA, BETTY AURORA</t>
  </si>
  <si>
    <t>BETTY AURORA</t>
  </si>
  <si>
    <t>bettyauroraa@gmail.com</t>
  </si>
  <si>
    <t>00011-0011001179-0</t>
  </si>
  <si>
    <t>POSTIGO VASQUEZ, MARIETA ANJELA</t>
  </si>
  <si>
    <t>MARIETA ANJELA</t>
  </si>
  <si>
    <t>pao.la14p@hotmail.com</t>
  </si>
  <si>
    <t>00003-0003001498-0</t>
  </si>
  <si>
    <t>CCORIHUAMAN NINANCURO, YULI</t>
  </si>
  <si>
    <t>YULI</t>
  </si>
  <si>
    <t>yuliccori76@gmail.com</t>
  </si>
  <si>
    <t>00011-0011001180-0</t>
  </si>
  <si>
    <t>ARTETA CABRERA, RIVELINO</t>
  </si>
  <si>
    <t>RIVELINO</t>
  </si>
  <si>
    <t>rivelinoartetacabrera@gmail.com</t>
  </si>
  <si>
    <t>00010-0010030469-0</t>
  </si>
  <si>
    <t>VICUÑA ORMEÑO, EYBER TITO</t>
  </si>
  <si>
    <t>EYBER TITO</t>
  </si>
  <si>
    <t>eybertitovicuna@gmail.com</t>
  </si>
  <si>
    <t>B. PASACHE HERNANDEZ</t>
  </si>
  <si>
    <t>00006-0006001967-0</t>
  </si>
  <si>
    <t>GUIVAR BONILLA, ESMERALDA MARIELLA</t>
  </si>
  <si>
    <t>ESMERALDA MARIELLA</t>
  </si>
  <si>
    <t>eguivarbonilla@gmail.com</t>
  </si>
  <si>
    <t>00001-0001002420-0</t>
  </si>
  <si>
    <t>ARANDA HILARIO, ALEJANDRO JUAN</t>
  </si>
  <si>
    <t>ALEJANDRO JUAN</t>
  </si>
  <si>
    <t>aranda04070546@gmail.com</t>
  </si>
  <si>
    <t>00011-0011001181-0</t>
  </si>
  <si>
    <t>RODRIGUEZ CARDENAS, CESAR AUGUSTO</t>
  </si>
  <si>
    <t>carodriguezc22@gmail.com</t>
  </si>
  <si>
    <t>00011-0011001182-0</t>
  </si>
  <si>
    <t>COYLA CAYUSI, ANDRE RAUL</t>
  </si>
  <si>
    <t>ANDRE RAUL</t>
  </si>
  <si>
    <t>amondevilman@hotmail.com</t>
  </si>
  <si>
    <t>00010-0010030470-0</t>
  </si>
  <si>
    <t>URIBE SEAS, ROSA ADRIANA</t>
  </si>
  <si>
    <t>ROSA ADRIANA</t>
  </si>
  <si>
    <t>rosauribeseas0@gmail.com</t>
  </si>
  <si>
    <t>00006-0006001968-0</t>
  </si>
  <si>
    <t>CALDERON MUÑOZ, JESSICA MILAGROS</t>
  </si>
  <si>
    <t>JESSICA MILAGROS</t>
  </si>
  <si>
    <t>ccoello.alejandro@gmail.com</t>
  </si>
  <si>
    <t>00001-0001002421-0</t>
  </si>
  <si>
    <t>CINDY NATALY</t>
  </si>
  <si>
    <t>00002-0002105593-0</t>
  </si>
  <si>
    <t>SOLANSH ANDREA</t>
  </si>
  <si>
    <t>00011-0011001183-0</t>
  </si>
  <si>
    <t>BALLENAS SEJE, MARILUZ FELICIANA</t>
  </si>
  <si>
    <t>MARILUZ FELICIANA</t>
  </si>
  <si>
    <t>mariluzballenas@gmail.com</t>
  </si>
  <si>
    <t>00002-0002105594-0</t>
  </si>
  <si>
    <t>TINOCO AGUILAR, RICARDO LUIS</t>
  </si>
  <si>
    <t>RICARDO LUIS</t>
  </si>
  <si>
    <t>buenricardoinabif@hotmail.com</t>
  </si>
  <si>
    <t>00005-0005050560-0</t>
  </si>
  <si>
    <t>PALOMINO GAMBOA, FERNANDO WILLIAM</t>
  </si>
  <si>
    <t>FERNANDO WILLIAM</t>
  </si>
  <si>
    <t>gamfer@gmail.com</t>
  </si>
  <si>
    <t>00002-0002105595-0</t>
  </si>
  <si>
    <t>QUIROZ SULLA, PETER</t>
  </si>
  <si>
    <t>PETER</t>
  </si>
  <si>
    <t>cipe1@hotmail.com</t>
  </si>
  <si>
    <t>00002-0002105596-0</t>
  </si>
  <si>
    <t>SEGURA ILIZARBE, SUSY</t>
  </si>
  <si>
    <t>SUSY</t>
  </si>
  <si>
    <t>susysegurailizarbe@gmail.com</t>
  </si>
  <si>
    <t>00011-0011001184-0</t>
  </si>
  <si>
    <t>CRUZ VILLAGRA, CELSO</t>
  </si>
  <si>
    <t>CELSO</t>
  </si>
  <si>
    <t>kaligula525@gmail.com</t>
  </si>
  <si>
    <t>00007-0007001351-0</t>
  </si>
  <si>
    <t>QUINTANA TINCO, PATRICIA GUADALUPE</t>
  </si>
  <si>
    <t>PATRICIA GUADALUPE</t>
  </si>
  <si>
    <t>ericatinco@hotmail.com</t>
  </si>
  <si>
    <t>00011-0011001185-0</t>
  </si>
  <si>
    <t>CORZO LOZA, ROSA MARIA</t>
  </si>
  <si>
    <t>ROSA MARIA</t>
  </si>
  <si>
    <t>rosycorlo1@gmail.com</t>
  </si>
  <si>
    <t>00001-0001002422-0</t>
  </si>
  <si>
    <t>SANCHEZ FUENTES, RAUL ELFRIDEE</t>
  </si>
  <si>
    <t>RAUL ELFRIDEE</t>
  </si>
  <si>
    <t>rsanchezf1@gmail.com</t>
  </si>
  <si>
    <t>00001-0001002423-0</t>
  </si>
  <si>
    <t>VELASQUEZ LIMA, FIORELLA SUMY</t>
  </si>
  <si>
    <t>FIORELLA SUMY</t>
  </si>
  <si>
    <t>frllvelasquez@gmail.com</t>
  </si>
  <si>
    <t>00005-0005050561-0</t>
  </si>
  <si>
    <t>LUIS MARCELO</t>
  </si>
  <si>
    <t>00007-0007001352-0</t>
  </si>
  <si>
    <t>CARRILLO CASTRO, JOSE LUIS</t>
  </si>
  <si>
    <t>judithcarrillocastro@gmail.com</t>
  </si>
  <si>
    <t>00001-0001002424-0</t>
  </si>
  <si>
    <t>RODRIGUEZ VEGA, NORMA</t>
  </si>
  <si>
    <t>normarodriguezvega3@gmail.com</t>
  </si>
  <si>
    <t>00011-0011001186-0</t>
  </si>
  <si>
    <t>CHAUCHA MAMANI, ROBERTO HERNAN</t>
  </si>
  <si>
    <t>ROBERTO HERNAN</t>
  </si>
  <si>
    <t>robertchaucha@gmail.com</t>
  </si>
  <si>
    <t>00002-0002105597-0</t>
  </si>
  <si>
    <t>MATOS AMBROSIO, JAVIER ANTONIO</t>
  </si>
  <si>
    <t>JAVIER ANTONIO</t>
  </si>
  <si>
    <t>javier_91_40@hotmail.com</t>
  </si>
  <si>
    <t>00011-0011001187-0</t>
  </si>
  <si>
    <t>00006-0006001969-0</t>
  </si>
  <si>
    <t>MEDINA AROSEMENA, BENJAMIN</t>
  </si>
  <si>
    <t>BENJAMIN</t>
  </si>
  <si>
    <t>benjiarosemena@gmail.com</t>
  </si>
  <si>
    <t>00001-0000007421-6</t>
  </si>
  <si>
    <t>PALOMINO TINOCO, YESID RAUL</t>
  </si>
  <si>
    <t>YESID RAUL</t>
  </si>
  <si>
    <t>yesid_56@hotmail.com</t>
  </si>
  <si>
    <t>00005-0005050562-0</t>
  </si>
  <si>
    <t>LLANOS TORRES, GLADYS MARINA</t>
  </si>
  <si>
    <t>GLADYS MARINA</t>
  </si>
  <si>
    <t>marina_2912@hotmail.com</t>
  </si>
  <si>
    <t>00011-0011001188-0</t>
  </si>
  <si>
    <t>LOZA GONZALES, TATIANA LEONOR</t>
  </si>
  <si>
    <t>TATIANA LEONOR</t>
  </si>
  <si>
    <t>lozatatiana25@gmail.com</t>
  </si>
  <si>
    <t>00003-0003001499-0</t>
  </si>
  <si>
    <t>CRUZ RODRIGUEZ, LUIS ARTURO</t>
  </si>
  <si>
    <t>LUIS ARTURO</t>
  </si>
  <si>
    <t>lacruz009@hotmail.com</t>
  </si>
  <si>
    <t>00005-0005050563-0</t>
  </si>
  <si>
    <t>PAUCAR GUANILO, JESUS MARCIAL</t>
  </si>
  <si>
    <t>JESUS MARCIAL</t>
  </si>
  <si>
    <t>pilar.araceli@gmail.com</t>
  </si>
  <si>
    <t>00009-0009001747-0</t>
  </si>
  <si>
    <t>ALEJOS QUEZADA DE PEINADO, MARCELINA</t>
  </si>
  <si>
    <t>MARCELINA</t>
  </si>
  <si>
    <t>marcelina.alejosquezada@gmail.com</t>
  </si>
  <si>
    <t>00002-0002105598-0</t>
  </si>
  <si>
    <t>GAMBOA PARI, LEONCIO RANULFO</t>
  </si>
  <si>
    <t>LEONCIO RANULFO</t>
  </si>
  <si>
    <t>leonciogamboa64@gmail.com</t>
  </si>
  <si>
    <t>00002-0002105599-0</t>
  </si>
  <si>
    <t>CONDORI TORRES, YOLANDA</t>
  </si>
  <si>
    <t>YOLANDA</t>
  </si>
  <si>
    <t>maa.condori@gmail.com</t>
  </si>
  <si>
    <t>00011-0011001189-0</t>
  </si>
  <si>
    <t>ESTHEFANNY DALESKA</t>
  </si>
  <si>
    <t>daleskac04@gmail.com</t>
  </si>
  <si>
    <t>00009-0009001748-0</t>
  </si>
  <si>
    <t>VIDAURRE AREVALO, LETICIA ROSINA</t>
  </si>
  <si>
    <t>LETICIA ROSINA</t>
  </si>
  <si>
    <t>leticiavidaurre039@gmail.com</t>
  </si>
  <si>
    <t>00011-0011001190-0</t>
  </si>
  <si>
    <t>00011-0011001191-0</t>
  </si>
  <si>
    <t>00011-0011001192-0</t>
  </si>
  <si>
    <t>VALDIVIA CABALLERO, CAROL</t>
  </si>
  <si>
    <t>CAROL</t>
  </si>
  <si>
    <t>lorenna_905@hotmail.com</t>
  </si>
  <si>
    <t>00011-0011001193-0</t>
  </si>
  <si>
    <t>ESCOBAR CATERIANO, MARIA EUGENIA</t>
  </si>
  <si>
    <t>meugeniaescobarcateriano@gmail.com</t>
  </si>
  <si>
    <t>00001-0001002425-0</t>
  </si>
  <si>
    <t>DURAN EGOAVIL, GABRIELA</t>
  </si>
  <si>
    <t>GABRIELA</t>
  </si>
  <si>
    <t>gabiduran0506@gmail.com</t>
  </si>
  <si>
    <t>00007-0007001353-0</t>
  </si>
  <si>
    <t>DAMIAN SUCLUPE, TRINIDAD ANGELICA</t>
  </si>
  <si>
    <t>TRINIDAD ANGELICA</t>
  </si>
  <si>
    <t>damiansuclupeangelica7@gmail.com</t>
  </si>
  <si>
    <t>00011-0011001194-0</t>
  </si>
  <si>
    <t>VARA MERCADO, JACQUELINE RAQUEL</t>
  </si>
  <si>
    <t>JACQUELINE RAQUEL</t>
  </si>
  <si>
    <t>jvarame@gmail.com</t>
  </si>
  <si>
    <t>00002-0002105600-0</t>
  </si>
  <si>
    <t>GONZALES CASTRO, FREDESVINDA ROSALVINA</t>
  </si>
  <si>
    <t>FREDESVINDA ROSALVINA</t>
  </si>
  <si>
    <t>rosalvinagonzalesc@gmail.com</t>
  </si>
  <si>
    <t>00001-0001002426-0</t>
  </si>
  <si>
    <t>RAYMUNDO CARDENAS, ARMANDO</t>
  </si>
  <si>
    <t>ARMANDO</t>
  </si>
  <si>
    <t>army2958@gmail.com</t>
  </si>
  <si>
    <t>00005-0005050564-0</t>
  </si>
  <si>
    <t>CASTILLO MARTINEZ, ARTURO ALBERTO</t>
  </si>
  <si>
    <t>ARTURO ALBERTO</t>
  </si>
  <si>
    <t>arturocastillo1000@hotmail.com</t>
  </si>
  <si>
    <t>00009-0009001749-0</t>
  </si>
  <si>
    <t>BAZALAR LOPEZ, JOSE LUIS</t>
  </si>
  <si>
    <t>bazalarlopezjoseluis@gmail.com</t>
  </si>
  <si>
    <t>00002-0002105601-0</t>
  </si>
  <si>
    <t>DE LA CRUZ ROMERO, LUISA</t>
  </si>
  <si>
    <t>LUISA</t>
  </si>
  <si>
    <t>ldr2311@gmail.com</t>
  </si>
  <si>
    <t>00011-0011001195-0</t>
  </si>
  <si>
    <t>HERRERA JUAREZ, CLAUDIA ESTELA</t>
  </si>
  <si>
    <t>CLAUDIA ESTELA</t>
  </si>
  <si>
    <t>eshecla82@gmail.com</t>
  </si>
  <si>
    <t>00011-0011001196-0</t>
  </si>
  <si>
    <t>RAMOS VERA, MAURICIO RAFAEL</t>
  </si>
  <si>
    <t>MAURICIO RAFAEL</t>
  </si>
  <si>
    <t>mramosvera@gmail.com</t>
  </si>
  <si>
    <t>00003-0003001500-0</t>
  </si>
  <si>
    <t>PUMA MALDONADO, LOURDES ELENA</t>
  </si>
  <si>
    <t>LOURDES ELENA</t>
  </si>
  <si>
    <t>lula1702@hotmail.com</t>
  </si>
  <si>
    <t>00003-0003001501-0</t>
  </si>
  <si>
    <t>ORAICA DE BEJAR, LUZ MARINA</t>
  </si>
  <si>
    <t>luzora753@hotmail.com</t>
  </si>
  <si>
    <t>00006-0006001970-0</t>
  </si>
  <si>
    <t>PACORA BENITES, GUILLERMO HUMBERTO</t>
  </si>
  <si>
    <t>GUILLERMO HUMBERTO</t>
  </si>
  <si>
    <t>guillermopacora83@gmail.com</t>
  </si>
  <si>
    <t>E. VASQUEZ DAVILA</t>
  </si>
  <si>
    <t>00006-0006001971-0</t>
  </si>
  <si>
    <t>00006-0006001972-0</t>
  </si>
  <si>
    <t>CUNIA CAMPOS, MARIA MARIBEL</t>
  </si>
  <si>
    <t>MARIA MARIBEL</t>
  </si>
  <si>
    <t>islaroldanyramirezperea@hotmail.com</t>
  </si>
  <si>
    <t>00001-0000003196-12</t>
  </si>
  <si>
    <t>VILLAVERDE MONTOYA, OSCAR FRANCISCO</t>
  </si>
  <si>
    <t>OSCAR FRANCISCO</t>
  </si>
  <si>
    <t>villaverde.of@gmail.com</t>
  </si>
  <si>
    <t>00010-0010030471-0</t>
  </si>
  <si>
    <t>ARIAS MARTINEZ, ANGELICA MAXIMINA</t>
  </si>
  <si>
    <t>ANGELICA MAXIMINA</t>
  </si>
  <si>
    <t>angelicaariasmartines756@gmail.com</t>
  </si>
  <si>
    <t>00011-0011001197-0</t>
  </si>
  <si>
    <t>CONZA ALARCON, ROSARIO MILAGROS</t>
  </si>
  <si>
    <t>ROSARIO MILAGROS</t>
  </si>
  <si>
    <t>romiconza@gmail.com</t>
  </si>
  <si>
    <t>00001-0001002427-0</t>
  </si>
  <si>
    <t>CARDENAS DE LA TORRE, JESUS RICARDO</t>
  </si>
  <si>
    <t>JESUS RICARDO</t>
  </si>
  <si>
    <t>richardcito1207@gmail.com</t>
  </si>
  <si>
    <t>G. CHANCA PEÑA</t>
  </si>
  <si>
    <t>00011-0011001198-0</t>
  </si>
  <si>
    <t>HUARILLOCLLA APAZA, GABRIELA</t>
  </si>
  <si>
    <t>renzosantos94@gmail.com</t>
  </si>
  <si>
    <t>00011-0011001199-0</t>
  </si>
  <si>
    <t>RODRIGUEZ BEGAZO, LUIS EDUARDO</t>
  </si>
  <si>
    <t>LUIS EDUARDO</t>
  </si>
  <si>
    <t>luis.rodriguez.xvii@gmail.com</t>
  </si>
  <si>
    <t>00011-0011001200-0</t>
  </si>
  <si>
    <t>VELIZ MIRANDA, CILA BETHZABE</t>
  </si>
  <si>
    <t>CILA BETHZABE</t>
  </si>
  <si>
    <t>velizmirandacilabetzabe@gmail.com</t>
  </si>
  <si>
    <t>00001-0001002428-0</t>
  </si>
  <si>
    <t>QUISPE FERNANDEZ, GIDO CLINER</t>
  </si>
  <si>
    <t>GIDO CLINER</t>
  </si>
  <si>
    <t>gclinerqf20@gmail.com</t>
  </si>
  <si>
    <t>00009-0009001750-0</t>
  </si>
  <si>
    <t>MARTINEZ ROSALES, CHRISTIAN</t>
  </si>
  <si>
    <t>CHRISTIAN</t>
  </si>
  <si>
    <t>christian01_1999@hotmail.com</t>
  </si>
  <si>
    <t>00011-0011001201-0</t>
  </si>
  <si>
    <t>CACERES RODRIGUEZ, MARY ANNE</t>
  </si>
  <si>
    <t>MARY ANNE</t>
  </si>
  <si>
    <t>maricita-3@live.com</t>
  </si>
  <si>
    <t>00006-0006001973-0</t>
  </si>
  <si>
    <t>SAUCEDO AGUILAR, SANTOS</t>
  </si>
  <si>
    <t>SANTOS</t>
  </si>
  <si>
    <t>santossaucedoaguilar@gmail.com</t>
  </si>
  <si>
    <t>00009-0009001751-0</t>
  </si>
  <si>
    <t>RAMIREZ LAZARO, JESUS ELIO</t>
  </si>
  <si>
    <t>JESUS ELIO</t>
  </si>
  <si>
    <t>jesusramlaz@gmail.com</t>
  </si>
  <si>
    <t>R. BRAVO</t>
  </si>
  <si>
    <t>00006-0006001974-0</t>
  </si>
  <si>
    <t>IRIGOIN CAMPOS, ERIKA YANETT</t>
  </si>
  <si>
    <t>ERIKA YANETT</t>
  </si>
  <si>
    <t>eryan2014@live.com</t>
  </si>
  <si>
    <t>00002-0002105602-0</t>
  </si>
  <si>
    <t>SOLANO MORAN, SIMION</t>
  </si>
  <si>
    <t>SIMION</t>
  </si>
  <si>
    <t>simsol59@hotmail.com</t>
  </si>
  <si>
    <t>N. SIMUNICH</t>
  </si>
  <si>
    <t>00004-0004001935-0</t>
  </si>
  <si>
    <t>YUCRA HUILLCA, RAIMUNDO ROGER</t>
  </si>
  <si>
    <t>RAIMUNDO ROGER</t>
  </si>
  <si>
    <t>santamarialima1@hotmail.com</t>
  </si>
  <si>
    <t>00001-0001002429-0</t>
  </si>
  <si>
    <t>SANTIVAÑEZ BERNARDO, JULIA VICTORIA</t>
  </si>
  <si>
    <t>JULIA VICTORIA</t>
  </si>
  <si>
    <t>juliasantivanez16@gmail.com</t>
  </si>
  <si>
    <t>00006-0006001975-0</t>
  </si>
  <si>
    <t>FLORES MAXE, FERNANDO</t>
  </si>
  <si>
    <t>FERNANDO</t>
  </si>
  <si>
    <t>fernandofloresmaxe@gmail.com</t>
  </si>
  <si>
    <t>00006-0006001976-0</t>
  </si>
  <si>
    <t>LLAJA ROMERO, JACINTO</t>
  </si>
  <si>
    <t>JACINTO</t>
  </si>
  <si>
    <t>jllajaromero@gmail.com</t>
  </si>
  <si>
    <t>00001-0001002430-0</t>
  </si>
  <si>
    <t>DE LA CRUZ SERVA, ROBERTO</t>
  </si>
  <si>
    <t>ROBERTO</t>
  </si>
  <si>
    <t>robert162362@gmail.com</t>
  </si>
  <si>
    <t>00006-0006001977-0</t>
  </si>
  <si>
    <t>FLORES GONZALES, DORIS</t>
  </si>
  <si>
    <t>DORIS</t>
  </si>
  <si>
    <t>dorisflores_2708@hotmail.com</t>
  </si>
  <si>
    <t>00002-0002105603-0</t>
  </si>
  <si>
    <t>LIZARRAGA PECHO, JENNY ROSALINA</t>
  </si>
  <si>
    <t>JENNY ROSALINA</t>
  </si>
  <si>
    <t>lizajenni659@gmail.com</t>
  </si>
  <si>
    <t>00005-0005050565-0</t>
  </si>
  <si>
    <t>ANICAMA LEVANO, ANGELA PAOLA</t>
  </si>
  <si>
    <t>ANGELA PAOLA</t>
  </si>
  <si>
    <t>angelapaolaanicamalevano@gmail.com</t>
  </si>
  <si>
    <t>F. VICENTE CALAGUA</t>
  </si>
  <si>
    <t>00005-0005050566-0</t>
  </si>
  <si>
    <t>HERNANDEZ MANRRIQUE, JENIFFER KARINA</t>
  </si>
  <si>
    <t>JENIFFER KARINA</t>
  </si>
  <si>
    <t>jenifferkarina@hotmail.com</t>
  </si>
  <si>
    <t>00002-0002105604-0</t>
  </si>
  <si>
    <t>GOMEZ GUERRA, ALEX HERNAN</t>
  </si>
  <si>
    <t>ALEX HERNAN</t>
  </si>
  <si>
    <t>algomezg3@hotmail.com</t>
  </si>
  <si>
    <t>J. BOTTA GRANADOS</t>
  </si>
  <si>
    <t>00002-0002105605-0</t>
  </si>
  <si>
    <t>ARIAS ESPEJO, MILENE CLELIA</t>
  </si>
  <si>
    <t>MILENE CLELIA</t>
  </si>
  <si>
    <t>madison.clarisse@outlook.es</t>
  </si>
  <si>
    <t>00011-0011001202-0</t>
  </si>
  <si>
    <t>CUTIRE MACHACCA, ANTONIA</t>
  </si>
  <si>
    <t>ANTONIA</t>
  </si>
  <si>
    <t>toniacutire8@hotmail.com</t>
  </si>
  <si>
    <t>00004-0004001936-0</t>
  </si>
  <si>
    <t>HUGO</t>
  </si>
  <si>
    <t>hugofigueroad@gmail.com</t>
  </si>
  <si>
    <t>00001-0001002431-0</t>
  </si>
  <si>
    <t>CARDENAS TINOCO, YUDITH LOURDES</t>
  </si>
  <si>
    <t>YUDITH LOURDES</t>
  </si>
  <si>
    <t>yuyu.cardenas.tinoco@gmail.com</t>
  </si>
  <si>
    <t>00010-0010030472-0</t>
  </si>
  <si>
    <t>FLORES CONISLLA, LILIA DINA</t>
  </si>
  <si>
    <t>LILIA DINA</t>
  </si>
  <si>
    <t>lyfloc7@gmail.com</t>
  </si>
  <si>
    <t>00004-0004001937-0</t>
  </si>
  <si>
    <t>MAMANI CONDORI, EDWIN FLORENTINO</t>
  </si>
  <si>
    <t>EDWIN FLORENTINO</t>
  </si>
  <si>
    <t>redwinmamani123@gmail.com</t>
  </si>
  <si>
    <t>B. QUIROZ CHAVEZ</t>
  </si>
  <si>
    <t>00004-0004001938-0</t>
  </si>
  <si>
    <t>GOBEA BERNALES, MARIO OMAR</t>
  </si>
  <si>
    <t>MARIO OMAR</t>
  </si>
  <si>
    <t>magober74@gmail.com</t>
  </si>
  <si>
    <t>00001-0001002432-0</t>
  </si>
  <si>
    <t>MATEO COTARATE, VIDAL SILVERIO</t>
  </si>
  <si>
    <t>VIDAL SILVERIO</t>
  </si>
  <si>
    <t>vidalmateo@hotmail.com</t>
  </si>
  <si>
    <t>00003-0003001502-0</t>
  </si>
  <si>
    <t>LASTRA VALENCIA, JAVIER EDUARDO</t>
  </si>
  <si>
    <t>jelv.20@gmail.com</t>
  </si>
  <si>
    <t>00003-0003001503-0</t>
  </si>
  <si>
    <t>LASTRA VALENCIA, KAREN LISSETE</t>
  </si>
  <si>
    <t>KAREN LISSETE</t>
  </si>
  <si>
    <t>kareli_35@hotmail.com</t>
  </si>
  <si>
    <t>00011-0011001203-0</t>
  </si>
  <si>
    <t>BARAHONA MONGE, JAVIER RAFAEL</t>
  </si>
  <si>
    <t>JAVIER RAFAEL</t>
  </si>
  <si>
    <t>javierrafael3@hotmail.com</t>
  </si>
  <si>
    <t>00011-0011001204-0</t>
  </si>
  <si>
    <t>JHOVANI</t>
  </si>
  <si>
    <t>00007-0007001354-0</t>
  </si>
  <si>
    <t>VIDAURRE SANTISTEBAN, ALBERTINA</t>
  </si>
  <si>
    <t>ALBERTINA</t>
  </si>
  <si>
    <t>vidaurrealbertina@gmail.com</t>
  </si>
  <si>
    <t>00004-0004001939-0</t>
  </si>
  <si>
    <t>VALER FARFAN, MARGARITA</t>
  </si>
  <si>
    <t>elvis_z9@hotmail.com</t>
  </si>
  <si>
    <t>00006-0006001978-0</t>
  </si>
  <si>
    <t>GUEVARA CUBAS, JOSE NELSO</t>
  </si>
  <si>
    <t>JOSE NELSO</t>
  </si>
  <si>
    <t>kitsonguevara@hotmail.com</t>
  </si>
  <si>
    <t>00001-0001002433-0</t>
  </si>
  <si>
    <t>DIONISIO TORO, HENRY IGOR</t>
  </si>
  <si>
    <t>HENRY IGOR</t>
  </si>
  <si>
    <t>hdioni711@gmail.com</t>
  </si>
  <si>
    <t>00011-0011001205-0</t>
  </si>
  <si>
    <t>PACHA QUELLCCA, MELQUIADES</t>
  </si>
  <si>
    <t>MELQUIADES</t>
  </si>
  <si>
    <t>pachaquellcca66@gmail.com</t>
  </si>
  <si>
    <t>00003-0003001504-0</t>
  </si>
  <si>
    <t>GOMEZ MONCADA, FREYBERT EDUARDO</t>
  </si>
  <si>
    <t>FREYBERT EDUARDO</t>
  </si>
  <si>
    <t>freybert132cu@gmail.com</t>
  </si>
  <si>
    <t>00009-0009001752-0</t>
  </si>
  <si>
    <t>SUSAN MIRELLA</t>
  </si>
  <si>
    <t>zuzanzlt@gmail.com</t>
  </si>
  <si>
    <t>00002-0002105606-0</t>
  </si>
  <si>
    <t>SULLCA BENDEZU, VELSY EMELI</t>
  </si>
  <si>
    <t>VELSY EMELI</t>
  </si>
  <si>
    <t>ysleveme@gmail.com</t>
  </si>
  <si>
    <t>00011-0011001206-0</t>
  </si>
  <si>
    <t>GINCHO CHUCTAYA, RUFINA EPIFANIA</t>
  </si>
  <si>
    <t>RUFINA EPIFANIA</t>
  </si>
  <si>
    <t>rufina.gincho@gmail.com</t>
  </si>
  <si>
    <t>00002-0002105607-0</t>
  </si>
  <si>
    <t>HUARCA FRISANCHO, AURELIO EDWARD</t>
  </si>
  <si>
    <t>AURELIO EDWARD</t>
  </si>
  <si>
    <t>doc.aureliojuarca@gmail.com</t>
  </si>
  <si>
    <t>00006-0006001979-0</t>
  </si>
  <si>
    <t>CANCINO RAMIREZ, JOSE LUIS</t>
  </si>
  <si>
    <t>joseluis_cz@outlook.com</t>
  </si>
  <si>
    <t>00004-0004001940-0</t>
  </si>
  <si>
    <t>POCCORI CCARAPA, EULOGIO</t>
  </si>
  <si>
    <t>EULOGIO</t>
  </si>
  <si>
    <t>eulogiopoccori@gmail.com</t>
  </si>
  <si>
    <t>00001-0001002434-0</t>
  </si>
  <si>
    <t>FUSTER RICSE, ROMA NELIDA</t>
  </si>
  <si>
    <t>ROMA NELIDA</t>
  </si>
  <si>
    <t>nokevja@gmail.com</t>
  </si>
  <si>
    <t>00001-0001002435-0</t>
  </si>
  <si>
    <t>SANABRIA MATOS, SHEYLA DENISIS</t>
  </si>
  <si>
    <t>SHEYLA DENISIS</t>
  </si>
  <si>
    <t>maytasanabriaguadalupe@gmail.com</t>
  </si>
  <si>
    <t>00001-0000002568-7</t>
  </si>
  <si>
    <t>GUERRA FALCON, MARTHA</t>
  </si>
  <si>
    <t>guerrafalconmartha011@gmail.com</t>
  </si>
  <si>
    <t>00002-0002105608-0</t>
  </si>
  <si>
    <t>MARCELO MUÑOZ, ANDRES</t>
  </si>
  <si>
    <t>ANDRES</t>
  </si>
  <si>
    <t>andresmarcelom00@gmail.com</t>
  </si>
  <si>
    <t>00004-0004001941-0</t>
  </si>
  <si>
    <t>CHALLCO NUÑONCCA, ETNA DAYANARA</t>
  </si>
  <si>
    <t>ETNA DAYANARA</t>
  </si>
  <si>
    <t>edayanaracn@gmail.com</t>
  </si>
  <si>
    <t>00001-0001002436-0</t>
  </si>
  <si>
    <t>OCHOA SANCHEZ DE LOAYZA, LUZ ELENA</t>
  </si>
  <si>
    <t>LUZ ELENA</t>
  </si>
  <si>
    <t>luzelena18021957@gmail.com</t>
  </si>
  <si>
    <t>C. PALOMINO MAMANI</t>
  </si>
  <si>
    <t>00009-0009001753-0</t>
  </si>
  <si>
    <t>CHI SANTILLAN, FABIAN</t>
  </si>
  <si>
    <t>FABIAN</t>
  </si>
  <si>
    <t>chifilmsperu@gmail.com</t>
  </si>
  <si>
    <t>00003-0003001505-0</t>
  </si>
  <si>
    <t>PALOMINO HUILLCA, WILBERT</t>
  </si>
  <si>
    <t>WILBERT</t>
  </si>
  <si>
    <t>wilbertpalomino177@gmail.com</t>
  </si>
  <si>
    <t>00001-0001002437-0</t>
  </si>
  <si>
    <t>MANYARI LAZO, JUAN CARLOS</t>
  </si>
  <si>
    <t>juanmanyari@hotmail.com</t>
  </si>
  <si>
    <t>00002-0002105609-0</t>
  </si>
  <si>
    <t>RUTH</t>
  </si>
  <si>
    <t>00006-0006001980-0</t>
  </si>
  <si>
    <t>CASTAÑEDA ZURITA, DORELIX</t>
  </si>
  <si>
    <t>DORELIX</t>
  </si>
  <si>
    <t>castanedazuritadorely@gmail.com</t>
  </si>
  <si>
    <t>00006-0006001981-0</t>
  </si>
  <si>
    <t>ISABEL ADMILSINA</t>
  </si>
  <si>
    <t>00001-0001002438-0</t>
  </si>
  <si>
    <t>DE LA TORRE ZORRILLA, BETTY TEOFILA</t>
  </si>
  <si>
    <t>BETTY TEOFILA</t>
  </si>
  <si>
    <t>betty_02_1959@hotmail.com</t>
  </si>
  <si>
    <t>00004-0004001942-0</t>
  </si>
  <si>
    <t>QUISPE TECSI, DARWIN</t>
  </si>
  <si>
    <t>DARWIN</t>
  </si>
  <si>
    <t>darwinq.t20@gmail.com</t>
  </si>
  <si>
    <t>00001-0001002439-0</t>
  </si>
  <si>
    <t>ORELLANA MENDEZ, GASPAR</t>
  </si>
  <si>
    <t>GASPAR</t>
  </si>
  <si>
    <t>orellanagaspar84@gmail.com</t>
  </si>
  <si>
    <t>00001-0001002440-0</t>
  </si>
  <si>
    <t>AGUIRRE RAMIREZ, EMMA MARIA</t>
  </si>
  <si>
    <t>EMMA MARIA</t>
  </si>
  <si>
    <t>aguirreemmamaria@gmail.com</t>
  </si>
  <si>
    <t>00001-0001002441-0</t>
  </si>
  <si>
    <t>QUINTEROS ESPINOZA, ROSARIO JANETT</t>
  </si>
  <si>
    <t>ROSARIO JANETT</t>
  </si>
  <si>
    <t>charito200901@gmail.com</t>
  </si>
  <si>
    <t>00002-0002105610-0</t>
  </si>
  <si>
    <t>CONDORI HUARCAYA, LAURA DIANA</t>
  </si>
  <si>
    <t>LAURA DIANA</t>
  </si>
  <si>
    <t>jianki88@gmail.com</t>
  </si>
  <si>
    <t>G. POMA TOVAR</t>
  </si>
  <si>
    <t>00001-0001002442-0</t>
  </si>
  <si>
    <t>LOPEZ CANO, JIM EDENSON</t>
  </si>
  <si>
    <t>JIM EDENSON</t>
  </si>
  <si>
    <t>jilop2207@gmail.com</t>
  </si>
  <si>
    <t>00001-0001002443-0</t>
  </si>
  <si>
    <t>ADAUTO ARROYO, OSCAR MAURO</t>
  </si>
  <si>
    <t>OSCAR MAURO</t>
  </si>
  <si>
    <t>oadauto1@gmail.com</t>
  </si>
  <si>
    <t>00001-0001002444-0</t>
  </si>
  <si>
    <t>CATAY BUITRON, RAUL FRANCISCO</t>
  </si>
  <si>
    <t>RAUL FRANCISCO</t>
  </si>
  <si>
    <t>rcataybuitron@gmail.com</t>
  </si>
  <si>
    <t>00001-0001002445-0</t>
  </si>
  <si>
    <t>INDIRA KAREN</t>
  </si>
  <si>
    <t>00001-0001002446-0</t>
  </si>
  <si>
    <t>00003-0003001506-0</t>
  </si>
  <si>
    <t>MAR MEZA, RUTH ELIDA</t>
  </si>
  <si>
    <t>RUTH ELIDA</t>
  </si>
  <si>
    <t>elidamar1@hotmail.com</t>
  </si>
  <si>
    <t>00005-0005050567-0</t>
  </si>
  <si>
    <t>LOPEZ AOKI, MARIA LUZANA</t>
  </si>
  <si>
    <t>MARIA LUZANA</t>
  </si>
  <si>
    <t>luzanalopezaoki@gmail.com</t>
  </si>
  <si>
    <t>00009-0009001754-0</t>
  </si>
  <si>
    <t>PEREDA BERNUY, LESLIE CHRIS</t>
  </si>
  <si>
    <t>LESLIE CHRIS</t>
  </si>
  <si>
    <t>lesliechris15@hotmail.com</t>
  </si>
  <si>
    <t>A. QUIÑONES</t>
  </si>
  <si>
    <t>00002-0002105611-0</t>
  </si>
  <si>
    <t>GASPAR ZARATE, VILMA GENOVEVA</t>
  </si>
  <si>
    <t>VILMA GENOVEVA</t>
  </si>
  <si>
    <t>vilgaza50@gmail.com</t>
  </si>
  <si>
    <t>00011-0011001208-0</t>
  </si>
  <si>
    <t>MIRANDA ARGOTE, JOHN REMY</t>
  </si>
  <si>
    <t>JOHN REMY</t>
  </si>
  <si>
    <t>dejhon_789@hotmail.com</t>
  </si>
  <si>
    <t>00002-0002105612-0</t>
  </si>
  <si>
    <t>ALIAGA LONDOÑE, ELIAS</t>
  </si>
  <si>
    <t>ELIAS</t>
  </si>
  <si>
    <t>aliagaelias50@gmail.com</t>
  </si>
  <si>
    <t>00011-0011001209-0</t>
  </si>
  <si>
    <t>CHILO MAGAÑO, JAVIER VALERIO</t>
  </si>
  <si>
    <t>JAVIER VALERIO</t>
  </si>
  <si>
    <t>javierchilo79@gmail.com</t>
  </si>
  <si>
    <t>00002-0002105613-0</t>
  </si>
  <si>
    <t>KARINA IVETTE</t>
  </si>
  <si>
    <t>00001-0001002447-0</t>
  </si>
  <si>
    <t>RUPAY ALVA, MARIA ELENA</t>
  </si>
  <si>
    <t>marirual@hotmail.com</t>
  </si>
  <si>
    <t>00001-0001002448-0</t>
  </si>
  <si>
    <t>BUSTIOS DE LA BREÑA, JOSE LUIS</t>
  </si>
  <si>
    <t>josebustioshvca@gmail.com</t>
  </si>
  <si>
    <t>M. COSINGA JURADO</t>
  </si>
  <si>
    <t>00007-0007001355-0</t>
  </si>
  <si>
    <t>SALINAS SAAVEDRA, MARIA DEL CARMEN</t>
  </si>
  <si>
    <t>MARIA DEL CARMEN</t>
  </si>
  <si>
    <t>maricarmensasa@hotmail.com</t>
  </si>
  <si>
    <t>G. MOORE VERGARA</t>
  </si>
  <si>
    <t>00001-0001002449-0</t>
  </si>
  <si>
    <t>NESTARES SUAZO, JOSEFINA</t>
  </si>
  <si>
    <t>JOSEFINA</t>
  </si>
  <si>
    <t>nestaressuazonancy@gmail.com</t>
  </si>
  <si>
    <t>00004-0004001943-0</t>
  </si>
  <si>
    <t>PAREDES PASCAY, EDITH</t>
  </si>
  <si>
    <t>EDITH</t>
  </si>
  <si>
    <t>editaleona14@gmail.com</t>
  </si>
  <si>
    <t>S. POLANCO PAREJA</t>
  </si>
  <si>
    <t>00010-0010030473-0</t>
  </si>
  <si>
    <t>HERNANDEZ CAJO, JULIA MELCHORITA ESTEFANIA</t>
  </si>
  <si>
    <t>JULIA MELCHORITA ESTEFANIA</t>
  </si>
  <si>
    <t>mayra23_09@hotmail.com</t>
  </si>
  <si>
    <t>00004-0004001944-0</t>
  </si>
  <si>
    <t>CABELLO ATAULLUCO, MIGUEL ANGEL</t>
  </si>
  <si>
    <t>macabello30@gmail.com</t>
  </si>
  <si>
    <t>00004-0004001945-0</t>
  </si>
  <si>
    <t>JARA CCALA DE QQUESO, ANDREA</t>
  </si>
  <si>
    <t>qquesojarawilson1@gmail.com</t>
  </si>
  <si>
    <t>00006-0006001982-0</t>
  </si>
  <si>
    <t>PINTADO CHUMACERO, DINA MARIA</t>
  </si>
  <si>
    <t>DINA MARIA</t>
  </si>
  <si>
    <t>mariamendozapintado@gmail.com</t>
  </si>
  <si>
    <t>00002-0002105614-0</t>
  </si>
  <si>
    <t>BARBOZA ROMANI, PAMELA</t>
  </si>
  <si>
    <t>PAMELA</t>
  </si>
  <si>
    <t>pamela25barboza@gmail.com</t>
  </si>
  <si>
    <t>00011-0011001210-0</t>
  </si>
  <si>
    <t>PAREJA MACEDO, MARIA YSABEL</t>
  </si>
  <si>
    <t>MARIA YSABEL</t>
  </si>
  <si>
    <t>mariaisabel105@hotmail.com</t>
  </si>
  <si>
    <t>00011-0011001211-0</t>
  </si>
  <si>
    <t>MACEDO GUILLEN, FRIDA JUANA</t>
  </si>
  <si>
    <t>FRIDA JUANA</t>
  </si>
  <si>
    <t>fridajuana3@gmail.com</t>
  </si>
  <si>
    <t>00006-0006001983-0</t>
  </si>
  <si>
    <t>FUSTAMANTE SANCHEZ, SHEILA PATRICIA</t>
  </si>
  <si>
    <t>SHEILA PATRICIA</t>
  </si>
  <si>
    <t>fustamantesheila@gmail.com</t>
  </si>
  <si>
    <t>00002-0002105615-0</t>
  </si>
  <si>
    <t>DELGADILLO CASTAÑEDA, JORGE LUIS</t>
  </si>
  <si>
    <t>luisdell.fox@gmail.com</t>
  </si>
  <si>
    <t>00001-0001002450-0</t>
  </si>
  <si>
    <t>SALDAMANDO LOAYZA, LUIS TENINZON</t>
  </si>
  <si>
    <t>LUIS TENINZON</t>
  </si>
  <si>
    <t>lutesalo@gmail.com</t>
  </si>
  <si>
    <t>00011-0011001212-0</t>
  </si>
  <si>
    <t>SALLUCA VELIZ, RONALD DAVID</t>
  </si>
  <si>
    <t>RONALD DAVID</t>
  </si>
  <si>
    <t>ronald.david.sa.ve@gmail.com</t>
  </si>
  <si>
    <t>00002-0002105616-0</t>
  </si>
  <si>
    <t>ROMERO ALCOSER, ROCIO ALICIA</t>
  </si>
  <si>
    <t>ROCIO ALICIA</t>
  </si>
  <si>
    <t>rocioemily0508@gmail.com</t>
  </si>
  <si>
    <t>00004-0000002089-3</t>
  </si>
  <si>
    <t>MARCIAL ASUNCION</t>
  </si>
  <si>
    <t>R. CONSEJERO NO</t>
  </si>
  <si>
    <t>R. CONSEJERO</t>
  </si>
  <si>
    <t>00002-0002105617-0</t>
  </si>
  <si>
    <t>SOLANO MONTES, OLGA</t>
  </si>
  <si>
    <t>solanomontesolga@gmail.com</t>
  </si>
  <si>
    <t>00005-0005050568-0</t>
  </si>
  <si>
    <t>CESPEDES MENDIETA, FELICITA VICTORIA</t>
  </si>
  <si>
    <t>FELICITA VICTORIA</t>
  </si>
  <si>
    <t>galdos_senati@outlook.com</t>
  </si>
  <si>
    <t>00006-0006001984-0</t>
  </si>
  <si>
    <t>VASQUEZ GUEVARA, JOHAN STUART</t>
  </si>
  <si>
    <t>JOHAN STUART</t>
  </si>
  <si>
    <t>jostartv@gmail.com</t>
  </si>
  <si>
    <t>00006-0006001985-0</t>
  </si>
  <si>
    <t>NEPO PAREDES, GERALDINE JANET</t>
  </si>
  <si>
    <t>GERALDINE JANET</t>
  </si>
  <si>
    <t>geral1279@hotmail.com</t>
  </si>
  <si>
    <t>00011-0011001213-0</t>
  </si>
  <si>
    <t>MUÑOZ OJEDA, JOSE EDUARDO</t>
  </si>
  <si>
    <t>joseeduardomunozojeda0@gmail.com</t>
  </si>
  <si>
    <t>00009-0009001755-0</t>
  </si>
  <si>
    <t>RODRIGUEZ LOPEZ, ROBERTH RICHARD</t>
  </si>
  <si>
    <t>ROBERTH RICHARD</t>
  </si>
  <si>
    <t>aronyyurico@gmail.com</t>
  </si>
  <si>
    <t>00011-0011001214-0</t>
  </si>
  <si>
    <t>MAMANI MAMANI, RICARDO</t>
  </si>
  <si>
    <t>RICARDO</t>
  </si>
  <si>
    <t>ricardo64mm@gmail.com</t>
  </si>
  <si>
    <t>00001-0001002451-0</t>
  </si>
  <si>
    <t>VILA ARROYO, JENNIFER</t>
  </si>
  <si>
    <t>JENNIFER</t>
  </si>
  <si>
    <t>mnzkotaro261@gmail.com</t>
  </si>
  <si>
    <t>00002-0002105618-0</t>
  </si>
  <si>
    <t>ESTRELLA RIOS, IRMA YOLANDA</t>
  </si>
  <si>
    <t>IRMA YOLANDA</t>
  </si>
  <si>
    <t>63irmaestrella@gmail.com</t>
  </si>
  <si>
    <t>00006-0006001986-0</t>
  </si>
  <si>
    <t>JARAMILLO ROJAS, OSCAR AUGUSTO</t>
  </si>
  <si>
    <t>OSCAR AUGUSTO</t>
  </si>
  <si>
    <t>oscaraugustojaramillo@gmail.com</t>
  </si>
  <si>
    <t>00001-0001002452-0</t>
  </si>
  <si>
    <t>GUILLEN SALAS, VANNYA KRISTEL</t>
  </si>
  <si>
    <t>VANNYA KRISTEL</t>
  </si>
  <si>
    <t>dianacoloniosalas51@gmail.com</t>
  </si>
  <si>
    <t>00011-0011001215-0</t>
  </si>
  <si>
    <t>TURPO MAMANI, JULIA</t>
  </si>
  <si>
    <t>fernando5emjj@gmail.com</t>
  </si>
  <si>
    <t>00005-0005050569-0</t>
  </si>
  <si>
    <t>CONTRERAS SANCHEZ, JAVIER FRANCISCO</t>
  </si>
  <si>
    <t>JAVIER FRANCISCO</t>
  </si>
  <si>
    <t>tornovale7676@gmail.com</t>
  </si>
  <si>
    <t>00001-0001002453-0</t>
  </si>
  <si>
    <t>ARROYO HINOSTROZA, GLADYS INES</t>
  </si>
  <si>
    <t>GLADYS INES</t>
  </si>
  <si>
    <t>rose2417@hotmail.com</t>
  </si>
  <si>
    <t>00009-0009001756-0</t>
  </si>
  <si>
    <t>MANUEL SAMUEL</t>
  </si>
  <si>
    <t>msponce2013@gmail.com</t>
  </si>
  <si>
    <t>00001-0001002454-0</t>
  </si>
  <si>
    <t>JIMENEZ NORABUENA, MARTHA VERONICA</t>
  </si>
  <si>
    <t>g.cueva.jimenez@gmail.com</t>
  </si>
  <si>
    <t>00001-0001002455-0</t>
  </si>
  <si>
    <t>CYRO KHAN</t>
  </si>
  <si>
    <t>00011-0011001216-0</t>
  </si>
  <si>
    <t>PARQUI MAMANI, ELMER JHONATAN</t>
  </si>
  <si>
    <t>ELMER JHONATAN</t>
  </si>
  <si>
    <t>jhonatan_tkz_25@hotmail.com</t>
  </si>
  <si>
    <t>00001-0001002456-0</t>
  </si>
  <si>
    <t>QUISPE GUTIERREZ, ARTURO V.</t>
  </si>
  <si>
    <t>ARTURO V.</t>
  </si>
  <si>
    <t>arturoqg1957@gmail.com</t>
  </si>
  <si>
    <t>00004-0004001946-0</t>
  </si>
  <si>
    <t>00001-0001002457-0</t>
  </si>
  <si>
    <t>TORRALVA SALAZAR, FLOR ANGEL</t>
  </si>
  <si>
    <t>FLOR ANGEL</t>
  </si>
  <si>
    <t>florangeltorralvasalazar@gmail.com</t>
  </si>
  <si>
    <t>00006-0006001987-0</t>
  </si>
  <si>
    <t>HOYOS JAIMES, WALTER ANIBAL</t>
  </si>
  <si>
    <t>WALTER ANIBAL</t>
  </si>
  <si>
    <t>hoyosjaimesa@gmail.com</t>
  </si>
  <si>
    <t>00002-0002105619-0</t>
  </si>
  <si>
    <t>ESPINOZA EGOAVIL, HERNAN</t>
  </si>
  <si>
    <t>HERNAN</t>
  </si>
  <si>
    <t>hernan.espino.59@gmail.com</t>
  </si>
  <si>
    <t>00005-0005050570-0</t>
  </si>
  <si>
    <t>PAUCAR ZAMUDIO, CESAR RONALD</t>
  </si>
  <si>
    <t>CESAR RONALD</t>
  </si>
  <si>
    <t>cesar.paucar.1960@gmail.com</t>
  </si>
  <si>
    <t>L. ENRIQUEZ PARIONA</t>
  </si>
  <si>
    <t>00001-0001002458-0</t>
  </si>
  <si>
    <t>ANDOA CARRILLO, MIRIAM CAROLA</t>
  </si>
  <si>
    <t>MIRIAM CAROLA</t>
  </si>
  <si>
    <t>andoacar@hotmail.com</t>
  </si>
  <si>
    <t>00010-0010030474-0</t>
  </si>
  <si>
    <t>SARAVIA SARAVIA, MANUEL ANTONIO</t>
  </si>
  <si>
    <t>MANUEL ANTONIO</t>
  </si>
  <si>
    <t>msaravia.207.13@gmail.com</t>
  </si>
  <si>
    <t>00011-0011001217-0</t>
  </si>
  <si>
    <t>VALENCIA NOVOA, MILAGROS JEANETH</t>
  </si>
  <si>
    <t>MILAGROS JEANETH</t>
  </si>
  <si>
    <t>milagrosvalencia567@gmail.com</t>
  </si>
  <si>
    <t>00006-0006001988-0</t>
  </si>
  <si>
    <t>DIAZ SAMAME, EMERITA FLOR</t>
  </si>
  <si>
    <t>EMERITA FLOR</t>
  </si>
  <si>
    <t>flordiazsamame@gmail.com</t>
  </si>
  <si>
    <t>00009-0009001757-0</t>
  </si>
  <si>
    <t>MARCELO BANCES, ANTERO AUGUSTO</t>
  </si>
  <si>
    <t>ANTERO AUGUSTO</t>
  </si>
  <si>
    <t>anteromarcelobances@gmail.com</t>
  </si>
  <si>
    <t>00011-0011001218-0</t>
  </si>
  <si>
    <t>QUISPE CACERES, ROLANDO</t>
  </si>
  <si>
    <t>quispecaceresrolando@gmail.com</t>
  </si>
  <si>
    <t>00011-0011001219-0</t>
  </si>
  <si>
    <t>PFOCCOALATA QUISPE, DAVIS ALBERTICO</t>
  </si>
  <si>
    <t>DAVIS ALBERTICO</t>
  </si>
  <si>
    <t>davispfoccoalata@gmail.com</t>
  </si>
  <si>
    <t>00006-0006001989-0</t>
  </si>
  <si>
    <t>SANCHEZ CHAPOÑAN, EDWIN</t>
  </si>
  <si>
    <t>EDWIN</t>
  </si>
  <si>
    <t>zaeta3634sanz@gmail.com</t>
  </si>
  <si>
    <t>00011-0011001220-0</t>
  </si>
  <si>
    <t>00002-0002105620-0</t>
  </si>
  <si>
    <t>VARGAS PONCE, ELMER MIGUEL</t>
  </si>
  <si>
    <t>ELMER MIGUEL</t>
  </si>
  <si>
    <t>vargasponceelmermiguel@gmail.com</t>
  </si>
  <si>
    <t>00010-0010030475-0</t>
  </si>
  <si>
    <t>MOREYRA GARCIA, TERESA BERNARDINA</t>
  </si>
  <si>
    <t>TERESA BERNARDINA</t>
  </si>
  <si>
    <t>paodani_125@hotmail.com</t>
  </si>
  <si>
    <t>00005-0005050571-0</t>
  </si>
  <si>
    <t>MUÑOZ ESPINOZA, NIRY</t>
  </si>
  <si>
    <t>NIRY</t>
  </si>
  <si>
    <t>neryjtorresmunoz@gmail.com</t>
  </si>
  <si>
    <t>M. ROSAS SULCA</t>
  </si>
  <si>
    <t>00011-0011001221-0</t>
  </si>
  <si>
    <t>RIVERA ALEJANDRO, GABRIELA DIANA</t>
  </si>
  <si>
    <t>GABRIELA DIANA</t>
  </si>
  <si>
    <t>gabydianarivera@gmail.com</t>
  </si>
  <si>
    <t>00004-0004001947-0</t>
  </si>
  <si>
    <t>SUMERINDE MENDOZA, PERCY RICHAR</t>
  </si>
  <si>
    <t>PERCY RICHAR</t>
  </si>
  <si>
    <t>violetaparra26@gmail.com</t>
  </si>
  <si>
    <t>C. ROBLES FERIA</t>
  </si>
  <si>
    <t>00004-0004001948-0</t>
  </si>
  <si>
    <t>00001-0001002459-0</t>
  </si>
  <si>
    <t>ESPINOZA TAIPE, FELICITA</t>
  </si>
  <si>
    <t>FELICITA</t>
  </si>
  <si>
    <t>angelhuayraespinoza6@gmail.com</t>
  </si>
  <si>
    <t>00001-0001002460-0</t>
  </si>
  <si>
    <t>EYLEN CARMELA</t>
  </si>
  <si>
    <t>00011-0011001222-0</t>
  </si>
  <si>
    <t>SALAS REYES, MARIA SOLEDAD</t>
  </si>
  <si>
    <t>MARIA SOLEDAD</t>
  </si>
  <si>
    <t>masosare5@hotmail.com</t>
  </si>
  <si>
    <t>00003-0003001507-0</t>
  </si>
  <si>
    <t>WILLIAM</t>
  </si>
  <si>
    <t>00010-0010030476-0</t>
  </si>
  <si>
    <t>GILES LEVANO, MARIELA EDITH</t>
  </si>
  <si>
    <t>MARIELA EDITH</t>
  </si>
  <si>
    <t>randy251097@gmail.com</t>
  </si>
  <si>
    <t>00006-0006001990-0</t>
  </si>
  <si>
    <t>ROJAS MEOÑO, SONIA EROTIDA</t>
  </si>
  <si>
    <t>SONIA EROTIDA</t>
  </si>
  <si>
    <t>m.guissepi@gmail.com</t>
  </si>
  <si>
    <t>00004-0004001949-0</t>
  </si>
  <si>
    <t>SERRANO QUISPE, GRACIELA</t>
  </si>
  <si>
    <t>GRACIELA</t>
  </si>
  <si>
    <t>serranoquispegraciela@gmail.com</t>
  </si>
  <si>
    <t>00011-0011001223-0</t>
  </si>
  <si>
    <t>MAMANI MACHACA, ELSA</t>
  </si>
  <si>
    <t>elsamamanimachaca1962@gmail.com</t>
  </si>
  <si>
    <t>00011-0011001224-0</t>
  </si>
  <si>
    <t>CATATA VALERIANO, ABRAHAN</t>
  </si>
  <si>
    <t>ABRAHAN</t>
  </si>
  <si>
    <t>catataabrahan@gmail.com</t>
  </si>
  <si>
    <t>00011-0011001225-0</t>
  </si>
  <si>
    <t>HERRERA ZAVALAGA, SILVIA CONCEPCION</t>
  </si>
  <si>
    <t>SILVIA CONCEPCION</t>
  </si>
  <si>
    <t>sherrera935@yahoo.com</t>
  </si>
  <si>
    <t>00006-0006001991-0</t>
  </si>
  <si>
    <t>MEDINA FARRO, DOMENICA EDITH</t>
  </si>
  <si>
    <t>DOMENICA EDITH</t>
  </si>
  <si>
    <t>domenica22farro@gmail.com</t>
  </si>
  <si>
    <t>00009-0009001758-0</t>
  </si>
  <si>
    <t>ORTIZ ARANDA, SANTIAGO HILMER</t>
  </si>
  <si>
    <t>SANTIAGO HILMER</t>
  </si>
  <si>
    <t>santiagohilmer12@gmail.com</t>
  </si>
  <si>
    <t>00004-0004001950-0</t>
  </si>
  <si>
    <t>00006-0006001992-0</t>
  </si>
  <si>
    <t>PRETELL CASTILLO, MAIKOL JADIR</t>
  </si>
  <si>
    <t>MAIKOL JADIR</t>
  </si>
  <si>
    <t>jadirpretellcastillo@gmail.com</t>
  </si>
  <si>
    <t>00001-0001002461-0</t>
  </si>
  <si>
    <t>PECHO ROMERO, HELEN ELIZABETH</t>
  </si>
  <si>
    <t>HELEN ELIZABETH</t>
  </si>
  <si>
    <t>lunisol225@gmail.com</t>
  </si>
  <si>
    <t>00002-0002105621-0</t>
  </si>
  <si>
    <t>DE LA CRUZ HILARIO, IRMA EDITH</t>
  </si>
  <si>
    <t>IRMA EDITH</t>
  </si>
  <si>
    <t>iralmusic435@gmail.com</t>
  </si>
  <si>
    <t>00011-0011001226-0</t>
  </si>
  <si>
    <t>PATIÑO ANDRADE DE MOTTA, MARIA SONIA</t>
  </si>
  <si>
    <t>MARIA SONIA</t>
  </si>
  <si>
    <t>patinosonia83@gmail.com</t>
  </si>
  <si>
    <t>00002-0002105622-0</t>
  </si>
  <si>
    <t>CHAHUAYO CAYETANO, RONALD</t>
  </si>
  <si>
    <t>RONALD</t>
  </si>
  <si>
    <t>ronaldchahuayo028@gmail.com</t>
  </si>
  <si>
    <t>00004-0004001951-0</t>
  </si>
  <si>
    <t>MIRANO VALDERRAMA, JUAN CARLOS</t>
  </si>
  <si>
    <t>litosmirano@gmail.com</t>
  </si>
  <si>
    <t>00001-0001002462-0</t>
  </si>
  <si>
    <t>MIRANDA GUZMAN, MIRIAM</t>
  </si>
  <si>
    <t>MIRIAM</t>
  </si>
  <si>
    <t>mimicatlov21@gmail.com</t>
  </si>
  <si>
    <t>00001-0001002463-0</t>
  </si>
  <si>
    <t>00001-0001002464-0</t>
  </si>
  <si>
    <t>00005-0005050572-0</t>
  </si>
  <si>
    <t>ROSSMERY LIZETH</t>
  </si>
  <si>
    <t>roliroma2093@gmail.com</t>
  </si>
  <si>
    <t>00003-0003001508-0</t>
  </si>
  <si>
    <t>ALANYA DE MONCADA, DOLORES</t>
  </si>
  <si>
    <t>DOLORES</t>
  </si>
  <si>
    <t>fredymonkda@googlemail.com</t>
  </si>
  <si>
    <t>00003-0003001509-0</t>
  </si>
  <si>
    <t>00004-0004001952-0</t>
  </si>
  <si>
    <t>GUTIERREZ RIOS, RUTH JACQUELINE</t>
  </si>
  <si>
    <t>RUTH JACQUELINE</t>
  </si>
  <si>
    <t>rujaguri@hotmail.com</t>
  </si>
  <si>
    <t>00007-0007001356-0</t>
  </si>
  <si>
    <t>MONTALICO TACORA, GREGORIO</t>
  </si>
  <si>
    <t>grego2005_@hotmail.com</t>
  </si>
  <si>
    <t>00006-0006001993-0</t>
  </si>
  <si>
    <t>CHAVEZ CABRERA, MARIZOL ELIZABETH</t>
  </si>
  <si>
    <t>MARIZOL ELIZABETH</t>
  </si>
  <si>
    <t>marizolelizabethchavezsp@gmail.com</t>
  </si>
  <si>
    <t>A. BECERRA GOMES</t>
  </si>
  <si>
    <t>00005-0005050573-0</t>
  </si>
  <si>
    <t>TELLO SANCHEZ, IRMA AMERICA</t>
  </si>
  <si>
    <t>IRMA AMERICA</t>
  </si>
  <si>
    <t>irmaamericatello@gmail.com</t>
  </si>
  <si>
    <t>00005-0005050574-0</t>
  </si>
  <si>
    <t>REYNOSO HUARI, NANCY</t>
  </si>
  <si>
    <t>reynosohuarinancy@gmail.com</t>
  </si>
  <si>
    <t>00011-0011001227-0</t>
  </si>
  <si>
    <t>CONDORVILCA INCA, BERNARDINA FRANCISCA</t>
  </si>
  <si>
    <t>BERNARDINA FRANCISCA</t>
  </si>
  <si>
    <t>berna.condorvilca@gmail.com</t>
  </si>
  <si>
    <t>00011-0011001228-0</t>
  </si>
  <si>
    <t>FLORES LLERENA, ANTONIO DALTON</t>
  </si>
  <si>
    <t>ANTONIO DALTON</t>
  </si>
  <si>
    <t>antoniofloresllerena@gmail.com</t>
  </si>
  <si>
    <t>00010-0010030477-0</t>
  </si>
  <si>
    <t>VASQUEZ GARCIA, FLOR MERCEDES</t>
  </si>
  <si>
    <t>FLOR MERCEDES</t>
  </si>
  <si>
    <t>florvasquezg22@hotmail.com</t>
  </si>
  <si>
    <t>00003-0003001510-0</t>
  </si>
  <si>
    <t>CANDIA MESCCO VDA DE ASTETE, ROSA MARIA</t>
  </si>
  <si>
    <t>rosacandiacandia@hotmail.com</t>
  </si>
  <si>
    <t>00009-0009001759-0</t>
  </si>
  <si>
    <t>LOMPARTE YBARRA, EDWIN ALFREDO</t>
  </si>
  <si>
    <t>EDWIN ALFREDO</t>
  </si>
  <si>
    <t>lompartea@gmail.com</t>
  </si>
  <si>
    <t>00002-0002105623-0</t>
  </si>
  <si>
    <t>CHANCA HUAROC, MACX REGULO</t>
  </si>
  <si>
    <t>MACX REGULO</t>
  </si>
  <si>
    <t>macxchanca@gmail.com</t>
  </si>
  <si>
    <t>00004-0004001953-0</t>
  </si>
  <si>
    <t>ARONI HUAYAPA, JULIA</t>
  </si>
  <si>
    <t>aronihuayapa@gmail.com</t>
  </si>
  <si>
    <t>00007-0007001357-0</t>
  </si>
  <si>
    <t>SAAVEDRA ZAPATA, MANUEL ANTONIO</t>
  </si>
  <si>
    <t>msaavedrarm@gmail.com</t>
  </si>
  <si>
    <t>00007-0007001358-0</t>
  </si>
  <si>
    <t>YERRÉN DELGADO, FERNANDO</t>
  </si>
  <si>
    <t>ybancesgustavof@gmail.com</t>
  </si>
  <si>
    <t>00001-0001002465-0</t>
  </si>
  <si>
    <t>TORRES MENDOZA, MELINDA LUZ</t>
  </si>
  <si>
    <t>MELINDA LUZ</t>
  </si>
  <si>
    <t>fredd_mej@hotmail.com</t>
  </si>
  <si>
    <t>00002-0002105624-0</t>
  </si>
  <si>
    <t>HURTADO MONTES, ROCIO DEL PILAR</t>
  </si>
  <si>
    <t>chiohurtadomontes@gmail.com</t>
  </si>
  <si>
    <t>00004-0004001954-0</t>
  </si>
  <si>
    <t>BEDOYA MENDOZA, JAIME</t>
  </si>
  <si>
    <t>JAIME</t>
  </si>
  <si>
    <t>jaimebedomendo12@gmail.com</t>
  </si>
  <si>
    <t>00002-0002105625-0</t>
  </si>
  <si>
    <t>HURTADO MONTES, KARINA</t>
  </si>
  <si>
    <t>karina.0305@hotmail.com</t>
  </si>
  <si>
    <t>00002-0002105626-0</t>
  </si>
  <si>
    <t>CONDORI LAURENTE, HILARIO</t>
  </si>
  <si>
    <t>HILARIO</t>
  </si>
  <si>
    <t>yanet_16_cs@hotmail.com</t>
  </si>
  <si>
    <t>00006-0006001994-0</t>
  </si>
  <si>
    <t>TAPIA MUÑOZ, DILBERTO</t>
  </si>
  <si>
    <t>DILBERTO</t>
  </si>
  <si>
    <t>dilbertotapiam@gmail.com</t>
  </si>
  <si>
    <t>00002-0002105627-0</t>
  </si>
  <si>
    <t>CONDORI SOTO, YANET</t>
  </si>
  <si>
    <t>YANET</t>
  </si>
  <si>
    <t>00002-0002105628-0</t>
  </si>
  <si>
    <t>RONDON YARASCA, CARMEN ISABEL</t>
  </si>
  <si>
    <t>CARMEN ISABEL</t>
  </si>
  <si>
    <t>00004-0004001955-0</t>
  </si>
  <si>
    <t>PUMA JALANOCCA, RENEE</t>
  </si>
  <si>
    <t>RENEE</t>
  </si>
  <si>
    <t>pumajalanoccarenee@gmail.com</t>
  </si>
  <si>
    <t>00004-0004001956-0</t>
  </si>
  <si>
    <t>ZAMATA RODRIGUEZ, DANIEL</t>
  </si>
  <si>
    <t>DANIEL</t>
  </si>
  <si>
    <t>zamatadaniel93@gmail.com</t>
  </si>
  <si>
    <t>00006-0006001995-0</t>
  </si>
  <si>
    <t>VALDERA VALDERA, JESENNIA ANGELICA</t>
  </si>
  <si>
    <t>JESENNIA ANGELICA</t>
  </si>
  <si>
    <t>jesiangelica@gmail.com</t>
  </si>
  <si>
    <t>00006-0006001996-0</t>
  </si>
  <si>
    <t>GUTIERREZ BERNAL, MICAELA DEYSI</t>
  </si>
  <si>
    <t>MICAELA DEYSI</t>
  </si>
  <si>
    <t>micaela09_86@hotmail.com</t>
  </si>
  <si>
    <t>00003-0003001511-0</t>
  </si>
  <si>
    <t>MAYORGA SULLCA, LUISA</t>
  </si>
  <si>
    <t>mayorgasullcal@gmail.com</t>
  </si>
  <si>
    <t>00011-0011001229-0</t>
  </si>
  <si>
    <t>QUISPE RAMOS, MARTIN</t>
  </si>
  <si>
    <t>MARTIN</t>
  </si>
  <si>
    <t>martinquisperamos13@gmail.com</t>
  </si>
  <si>
    <t>00004-0004001957-0</t>
  </si>
  <si>
    <t>MIRANDA VELASQUE, CARMEN</t>
  </si>
  <si>
    <t>CARMEN</t>
  </si>
  <si>
    <t>carmenmirandavelasque1@gmail.com</t>
  </si>
  <si>
    <t>00006-0006001998-0</t>
  </si>
  <si>
    <t>GUZMAN MONZON, NOEMI KARIN</t>
  </si>
  <si>
    <t>NOEMI KARIN</t>
  </si>
  <si>
    <t>karinguzmanmonzon@gmail.com</t>
  </si>
  <si>
    <t>00002-0002105629-0</t>
  </si>
  <si>
    <t>BEJARANO LOAYZA, EDITH ANABEL</t>
  </si>
  <si>
    <t>EDITH ANABEL</t>
  </si>
  <si>
    <t>eanabela24@gmail.com</t>
  </si>
  <si>
    <t>00002-0002105630-0</t>
  </si>
  <si>
    <t>JURADO SEGURA, KENY FERNANDO</t>
  </si>
  <si>
    <t>KENY FERNANDO</t>
  </si>
  <si>
    <t>kenyfernandojuradosegura@gmail.com</t>
  </si>
  <si>
    <t>00006-0006001999-0</t>
  </si>
  <si>
    <t>VELASQUEZ GELACIO, MARIA MICAELA</t>
  </si>
  <si>
    <t>MARIA MICAELA</t>
  </si>
  <si>
    <t>lgeronimovelasquez@gmail.com</t>
  </si>
  <si>
    <t>00006-0006002000-0</t>
  </si>
  <si>
    <t>00006-0006002001-0</t>
  </si>
  <si>
    <t>00006-0006002002-0</t>
  </si>
  <si>
    <t>00006-0006002003-0</t>
  </si>
  <si>
    <t>00003-0000002434-6</t>
  </si>
  <si>
    <t>GARCIA LOAIZA, MARIA HORTENCIA</t>
  </si>
  <si>
    <t>MARIA HORTENCIA</t>
  </si>
  <si>
    <t>mahogarlo@gmail.com</t>
  </si>
  <si>
    <t>00005-0005050575-0</t>
  </si>
  <si>
    <t>LEYVA DUEÑAS, NILO</t>
  </si>
  <si>
    <t>NILO</t>
  </si>
  <si>
    <t>niloleyva904@gmail.com</t>
  </si>
  <si>
    <t>00009-0009001760-0</t>
  </si>
  <si>
    <t>VILLENA ALCANTARA, EDITH VANESA</t>
  </si>
  <si>
    <t>EDITH VANESA</t>
  </si>
  <si>
    <t>edithvillenaalcanta@gmail.com</t>
  </si>
  <si>
    <t>00002-0002105631-0</t>
  </si>
  <si>
    <t>NOLASCO ROMERO, JENNY MARGARITA</t>
  </si>
  <si>
    <t>JENNY MARGARITA</t>
  </si>
  <si>
    <t>jennynolasco2015@gmail.com</t>
  </si>
  <si>
    <t>A. SORIANO SEGURA</t>
  </si>
  <si>
    <t>00010-0010030478-0</t>
  </si>
  <si>
    <t>00006-0006002004-0</t>
  </si>
  <si>
    <t>SANTA CRUZ DELGADO, ROSITA MARISOL</t>
  </si>
  <si>
    <t>ROSITA MARISOL</t>
  </si>
  <si>
    <t>marisol_delgado2@hotmail.com</t>
  </si>
  <si>
    <t>00001-0001002466-0</t>
  </si>
  <si>
    <t>MOSQUERA PARANA DE CHAVEZ, LUZ MARIA</t>
  </si>
  <si>
    <t>LUZ MARIA</t>
  </si>
  <si>
    <t>maiposona1987@gmail.com</t>
  </si>
  <si>
    <t>00011-0011001230-0</t>
  </si>
  <si>
    <t>MAYTA ACHAHUI, MARIBEL</t>
  </si>
  <si>
    <t>MARIBEL</t>
  </si>
  <si>
    <t>cielo2205m@gmail.com</t>
  </si>
  <si>
    <t>00010-0010030479-0</t>
  </si>
  <si>
    <t>LEGUA JACOBO, MARIA TERESA</t>
  </si>
  <si>
    <t>terezalegua3@gmail.com</t>
  </si>
  <si>
    <t>00003-0003001512-0</t>
  </si>
  <si>
    <t>YABAR MAR, YRASEMA ELENA</t>
  </si>
  <si>
    <t>YRASEMA ELENA</t>
  </si>
  <si>
    <t>yyabar@hotmail.com</t>
  </si>
  <si>
    <t>00004-0004001958-0</t>
  </si>
  <si>
    <t>TORRES LUQUE, NILDA ROSA</t>
  </si>
  <si>
    <t>NILDA ROSA</t>
  </si>
  <si>
    <t>nildarosatorres1969@gmail.com</t>
  </si>
  <si>
    <t>00001-0001002467-0</t>
  </si>
  <si>
    <t>CONDOR MATIAS DE MEDINA, BERTHA ROSA</t>
  </si>
  <si>
    <t>BERTHA ROSA</t>
  </si>
  <si>
    <t>miriammedinac@hotmail.com</t>
  </si>
  <si>
    <t>00004-0004001959-0</t>
  </si>
  <si>
    <t>TORRES LUQUE DE APAZA, MILAGRO EVANGELINA</t>
  </si>
  <si>
    <t>MILAGRO EVANGELINA</t>
  </si>
  <si>
    <t>yinyer.yeron@gmail.com</t>
  </si>
  <si>
    <t>00005-0005050576-0</t>
  </si>
  <si>
    <t>GUEVARA RIOJA, ROSARIO</t>
  </si>
  <si>
    <t>ROSARIO</t>
  </si>
  <si>
    <t>rosariogr233@gmail.com</t>
  </si>
  <si>
    <t>00007-0007001359-0</t>
  </si>
  <si>
    <t>SANCHEZ ROJAS, VANESSA MARITZA</t>
  </si>
  <si>
    <t>VANESSA MARITZA</t>
  </si>
  <si>
    <t>vanessasr3108@gmail.com</t>
  </si>
  <si>
    <t>00001-0001002468-0</t>
  </si>
  <si>
    <t>GAMARRA ROJAS, ROSA HAYDEE</t>
  </si>
  <si>
    <t>ROSA HAYDEE</t>
  </si>
  <si>
    <t>rosagaro27@hotmail.com</t>
  </si>
  <si>
    <t>00005-0005050577-0</t>
  </si>
  <si>
    <t>VERONICA LETICIA</t>
  </si>
  <si>
    <t>L. PEREZ NORIEGA</t>
  </si>
  <si>
    <t>00007-0007001360-0</t>
  </si>
  <si>
    <t>NEIRA SAN MARTIN, GUADALUPE</t>
  </si>
  <si>
    <t>GUADALUPE</t>
  </si>
  <si>
    <t>gnsm125@hotmail.com</t>
  </si>
  <si>
    <t>00005-0005050578-0</t>
  </si>
  <si>
    <t>JULY AMELIA</t>
  </si>
  <si>
    <t>00001-0001002469-0</t>
  </si>
  <si>
    <t>HIDALGO MAYTA, SOLEDAD GLADYS</t>
  </si>
  <si>
    <t>SOLEDAD GLADYS</t>
  </si>
  <si>
    <t>gladyshidalgomayta@gmail.com</t>
  </si>
  <si>
    <t>00011-0011001231-0</t>
  </si>
  <si>
    <t>TAMAYO CUELLAR, JOHN ALFREDO</t>
  </si>
  <si>
    <t>JOHN ALFREDO</t>
  </si>
  <si>
    <t>logistica.colca@gmail.com</t>
  </si>
  <si>
    <t>00002-0002105632-0</t>
  </si>
  <si>
    <t>INGA DAMIAN, ELIZETT</t>
  </si>
  <si>
    <t>ELIZETT</t>
  </si>
  <si>
    <t>inga.damian1@gmail.com</t>
  </si>
  <si>
    <t>00011-0011001232-0</t>
  </si>
  <si>
    <t>ASMAT PACARA, BRIGIT MARILEA</t>
  </si>
  <si>
    <t>BRIGIT MARILEA</t>
  </si>
  <si>
    <t>asmatbrigit@gmail.com</t>
  </si>
  <si>
    <t>00010-0010030480-0</t>
  </si>
  <si>
    <t>KATHERINE ERIKA</t>
  </si>
  <si>
    <t>00004-0004001960-0</t>
  </si>
  <si>
    <t>AYME CHAVEZ, GABRIELA</t>
  </si>
  <si>
    <t>gabu081566@gmail.com</t>
  </si>
  <si>
    <t>00007-0007001361-0</t>
  </si>
  <si>
    <t>SANCHEZ ROMERO, MARIBEL</t>
  </si>
  <si>
    <t>marilik19_11@hotmail.com</t>
  </si>
  <si>
    <t>00001-0001002470-0</t>
  </si>
  <si>
    <t xml:space="preserve">ROQUE CORNELIO, YOLANDA </t>
  </si>
  <si>
    <t xml:space="preserve">YOLANDA </t>
  </si>
  <si>
    <t>yolanda.roque.cornelio.11@gmail.com</t>
  </si>
  <si>
    <t>00011-0011001233-0</t>
  </si>
  <si>
    <t>00011-0011001234-0</t>
  </si>
  <si>
    <t>YTO APAZA, GEOVANNA MARIA</t>
  </si>
  <si>
    <t>GEOVANNA MARIA</t>
  </si>
  <si>
    <t>geovanna.yto@gmail.com</t>
  </si>
  <si>
    <t>00011-0011001235-0</t>
  </si>
  <si>
    <t>FLORES TORRES, ANA MARIA DEL PILAR</t>
  </si>
  <si>
    <t>ANA MARIA DEL PILAR</t>
  </si>
  <si>
    <t>ana_marian4@hotmail.com</t>
  </si>
  <si>
    <t>00011-0011001236-0</t>
  </si>
  <si>
    <t>CANALES BENAVIDES, SHIRLEY KAREN</t>
  </si>
  <si>
    <t>SHIRLEY KAREN</t>
  </si>
  <si>
    <t>karencanales4114@gmail.com</t>
  </si>
  <si>
    <t>00011-0011001237-0</t>
  </si>
  <si>
    <t>SULLA MAMANI, JOSE JUVENAL</t>
  </si>
  <si>
    <t>JOSE JUVENAL</t>
  </si>
  <si>
    <t>josesulla10@gmail.com</t>
  </si>
  <si>
    <t>M. CABALA CASO</t>
  </si>
  <si>
    <t>00011-0011001238-0</t>
  </si>
  <si>
    <t>INCA GUZMAN, SANDRA MAGDALENA</t>
  </si>
  <si>
    <t>SANDRA MAGDALENA</t>
  </si>
  <si>
    <t>sandra_ing_@hotmail.com</t>
  </si>
  <si>
    <t>00011-0011001239-0</t>
  </si>
  <si>
    <t>CCAHUANA USKA, BERTA</t>
  </si>
  <si>
    <t>BERTA</t>
  </si>
  <si>
    <t>ccahuanaberta@gmail.com</t>
  </si>
  <si>
    <t>00007-0007001362-0</t>
  </si>
  <si>
    <t>VERA DE DEL CUADRO, WILMA SOLEDAD</t>
  </si>
  <si>
    <t>WILMA SOLEDAD</t>
  </si>
  <si>
    <t>verawilma621@gmail.com</t>
  </si>
  <si>
    <t>00010-0010030481-0</t>
  </si>
  <si>
    <t>GUERRA BELLIDO, JESSICA PAMELA</t>
  </si>
  <si>
    <t>JESSICA PAMELA</t>
  </si>
  <si>
    <t>pamjessy12345@gmail.com</t>
  </si>
  <si>
    <t>00006-0006002005-0</t>
  </si>
  <si>
    <t>NUÑEZ CHAVEZ, SEGUNDO DAVID</t>
  </si>
  <si>
    <t>SEGUNDO DAVID</t>
  </si>
  <si>
    <t>segundodavidnunezchavez@gmail.com</t>
  </si>
  <si>
    <t>00003-0003001513-0</t>
  </si>
  <si>
    <t>ZAMALLOA HERMOZA, JUSTO PASTOR</t>
  </si>
  <si>
    <t>JUSTO PASTOR</t>
  </si>
  <si>
    <t>justozamalloa40@gmail.com</t>
  </si>
  <si>
    <t>00003-0003001514-0</t>
  </si>
  <si>
    <t>MARIA LUISA</t>
  </si>
  <si>
    <t>00005-0005050579-0</t>
  </si>
  <si>
    <t>PAUCAR ORE, JOHANNA MILAGROS</t>
  </si>
  <si>
    <t>JOHANNA MILAGROS</t>
  </si>
  <si>
    <t>johannamilagrospaucarore@gmail.com</t>
  </si>
  <si>
    <t>00006-0006002006-0</t>
  </si>
  <si>
    <t>QUIROZ RIOS, ELVIS FERNANDO</t>
  </si>
  <si>
    <t>ELVIS FERNANDO</t>
  </si>
  <si>
    <t>elvisferqr@hotmail.com</t>
  </si>
  <si>
    <t>00007-0007001363-0</t>
  </si>
  <si>
    <t>CHACHAPOYAS SIESQUEN, SEGUNDO ALEJANDRO</t>
  </si>
  <si>
    <t>SEGUNDO ALEJANDRO</t>
  </si>
  <si>
    <t>segundochachapoyas20@gmail.com</t>
  </si>
  <si>
    <t>00002-0002105633-0</t>
  </si>
  <si>
    <t>MANTARI HUAROC, JEFFERSON JHIM</t>
  </si>
  <si>
    <t>JEFFERSON JHIM</t>
  </si>
  <si>
    <t>jefermh52@gmail.com</t>
  </si>
  <si>
    <t>00002-0002105634-0</t>
  </si>
  <si>
    <t>RAMOS ORGA, MARGOT MATILDE</t>
  </si>
  <si>
    <t>MARGOT MATILDE</t>
  </si>
  <si>
    <t>00002-0002105635-0</t>
  </si>
  <si>
    <t>HUAROC RAMOS, MIRIAN MARIA</t>
  </si>
  <si>
    <t>MIRIAN MARIA</t>
  </si>
  <si>
    <t>mirianhuarocramos@gmail.com</t>
  </si>
  <si>
    <t>00007-0007001364-0</t>
  </si>
  <si>
    <t>CARRILLO VILCABANA, ANDREA</t>
  </si>
  <si>
    <t>segundohuancadavila@gmail.com</t>
  </si>
  <si>
    <t>00007-0007001365-0</t>
  </si>
  <si>
    <t>FERNANDEZ NEGRON, JUANITA</t>
  </si>
  <si>
    <t>JUANITA</t>
  </si>
  <si>
    <t>alejandrorr.80@hotmail.com</t>
  </si>
  <si>
    <t>00011-0011001240-0</t>
  </si>
  <si>
    <t>COLOMA ESQUICHE, OMAR</t>
  </si>
  <si>
    <t>OMAR</t>
  </si>
  <si>
    <t>omarcoloma170@gmail.com</t>
  </si>
  <si>
    <t>00011-0011001241-0</t>
  </si>
  <si>
    <t>BAUTISTA AQUINO, ANTONIO PASCUAL</t>
  </si>
  <si>
    <t>ANTONIO PASCUAL</t>
  </si>
  <si>
    <t>antoniopascual130655@gmail.com</t>
  </si>
  <si>
    <t>00001-0001002471-0</t>
  </si>
  <si>
    <t>TURIN BUENDIA, MARIA ISABEL</t>
  </si>
  <si>
    <t>mariaisabelturinbuendia69@gmail.com</t>
  </si>
  <si>
    <t>00009-0009001761-0</t>
  </si>
  <si>
    <t>GERONIMO AVILA, NILO TOME</t>
  </si>
  <si>
    <t>NILO TOME</t>
  </si>
  <si>
    <t>jhon3077@outlook.com</t>
  </si>
  <si>
    <t>00011-0011001242-0</t>
  </si>
  <si>
    <t>LIPE TICONA, REGINA LUZ</t>
  </si>
  <si>
    <t>REGINA LUZ</t>
  </si>
  <si>
    <t>lipeticonaregina@gmail.com</t>
  </si>
  <si>
    <t>M. MALPARTIDA SHAPIAMA</t>
  </si>
  <si>
    <t>00005-0005050580-0</t>
  </si>
  <si>
    <t>BENAVENTE BASURTO, CLAUDIA DENISE</t>
  </si>
  <si>
    <t>CLAUDIA DENISE</t>
  </si>
  <si>
    <t>claudia.bb.8010@gmail.com</t>
  </si>
  <si>
    <t>00011-0011001243-0</t>
  </si>
  <si>
    <t>CANALES DE BERNAL, LULU TEOFILA</t>
  </si>
  <si>
    <t>LULU TEOFILA</t>
  </si>
  <si>
    <t>lulateofilacanalesdebernal@gmail.com</t>
  </si>
  <si>
    <t>00005-0005050581-0</t>
  </si>
  <si>
    <t>ROSAS YATACO, PILAR ISABEL</t>
  </si>
  <si>
    <t>PILAR ISABEL</t>
  </si>
  <si>
    <t>yatacopilar@hotmail.com</t>
  </si>
  <si>
    <t>00005-0005050582-0</t>
  </si>
  <si>
    <t>00006-0006002007-0</t>
  </si>
  <si>
    <t>VASQUEZ EXEBIO, ELENA ELIZABETH</t>
  </si>
  <si>
    <t>ELENA ELIZABETH</t>
  </si>
  <si>
    <t>nena3469@hotmail.com</t>
  </si>
  <si>
    <t>00002-0002105636-0</t>
  </si>
  <si>
    <t>TOVAR BOZA, RUBEN EDGAR</t>
  </si>
  <si>
    <t>RUBEN EDGAR</t>
  </si>
  <si>
    <t>rbn_tovar@hotmail.com</t>
  </si>
  <si>
    <t>00002-0002105637-0</t>
  </si>
  <si>
    <t>SOLORZANO HUAMAN, MARICELA LICET</t>
  </si>
  <si>
    <t>MARICELA LICET</t>
  </si>
  <si>
    <t>maricelazolorsanohuaman@gmail.com</t>
  </si>
  <si>
    <t>00002-0002105638-0</t>
  </si>
  <si>
    <t>POMA HUAROC, NATALI IMILCINIA</t>
  </si>
  <si>
    <t>NATALI IMILCINIA</t>
  </si>
  <si>
    <t>natalypomahuaroc919@gmail.com</t>
  </si>
  <si>
    <t>00006-0006002008-0</t>
  </si>
  <si>
    <t>FERRARI MAURTUA, JOSE BENJAMIN</t>
  </si>
  <si>
    <t>JOSE BENJAMIN</t>
  </si>
  <si>
    <t>jofema_peru@yahoo.es</t>
  </si>
  <si>
    <t>C. RODRIGUEZ GONZALES</t>
  </si>
  <si>
    <t>00011-0011001244-0</t>
  </si>
  <si>
    <t>CAPAC ALARCON, ROBERTO CARLOS</t>
  </si>
  <si>
    <t>ROBERTO CARLOS</t>
  </si>
  <si>
    <t>roberto.capac.alarcon@gmail.com</t>
  </si>
  <si>
    <t>00001-0001002472-0</t>
  </si>
  <si>
    <t>DELGADO MALLASCA, NORA</t>
  </si>
  <si>
    <t>NORA</t>
  </si>
  <si>
    <t>nordm391@gmail.com</t>
  </si>
  <si>
    <t>00005-0005050583-0</t>
  </si>
  <si>
    <t>CANALES LICLA, ALEJANDRINA</t>
  </si>
  <si>
    <t>ALEJANDRINA</t>
  </si>
  <si>
    <t>acanaleslicla@gmail.com</t>
  </si>
  <si>
    <t>00011-0011001245-0</t>
  </si>
  <si>
    <t>GONZALEZ ALTAMIRANO, JORGE MAURICIO</t>
  </si>
  <si>
    <t>JORGE MAURICIO</t>
  </si>
  <si>
    <t>jorgegonzalezaltamirano@gmail.com</t>
  </si>
  <si>
    <t>00006-0006002009-0</t>
  </si>
  <si>
    <t>00006-0006002010-0</t>
  </si>
  <si>
    <t>00006-0006002011-0</t>
  </si>
  <si>
    <t>00001-0001002473-0</t>
  </si>
  <si>
    <t>CASTRO EGAS, DAVID NIHEMIAS</t>
  </si>
  <si>
    <t>DAVID NIHEMIAS</t>
  </si>
  <si>
    <t>dcastroegas.25@gmail.com</t>
  </si>
  <si>
    <t>00011-0011001246-0</t>
  </si>
  <si>
    <t>CCASA QUISPE, MARIA MAGDALENA</t>
  </si>
  <si>
    <t>MARIA MAGDALENA</t>
  </si>
  <si>
    <t>ccasaquispemaria0@gmail.com</t>
  </si>
  <si>
    <t>00004-0004001961-0</t>
  </si>
  <si>
    <t>HUARHUA ZAPATA DE LAZO, SERAPIA ELISABETH</t>
  </si>
  <si>
    <t>SERAPIA ELISABETH</t>
  </si>
  <si>
    <t>elisabeth.huarhua.zapata@gmail.com</t>
  </si>
  <si>
    <t>00001-0001002474-0</t>
  </si>
  <si>
    <t>FLORES BERNABEL, NADIA MERY</t>
  </si>
  <si>
    <t>NADIA MERY</t>
  </si>
  <si>
    <t>nadiamery2609@gmail.com</t>
  </si>
  <si>
    <t>00011-0011001247-0</t>
  </si>
  <si>
    <t>GIOVANNA ELIZABETH</t>
  </si>
  <si>
    <t>giovannacoarip@gmail.com</t>
  </si>
  <si>
    <t>00011-0011001248-0</t>
  </si>
  <si>
    <t>RODRIGUEZ VILLANUEVA, EVELYN JULISSA</t>
  </si>
  <si>
    <t>EVELYN JULISSA</t>
  </si>
  <si>
    <t>evelyn.rodvil01@gmail.com</t>
  </si>
  <si>
    <t>00005-0005050584-0</t>
  </si>
  <si>
    <t>DIAZ CANCHARI, NORMA DEL ROSARIO</t>
  </si>
  <si>
    <t>NORMA DEL ROSARIO</t>
  </si>
  <si>
    <t>grees_27@hotmail.com</t>
  </si>
  <si>
    <t>00005-0005050585-0</t>
  </si>
  <si>
    <t>VICENTE MARCOS, GLADYS</t>
  </si>
  <si>
    <t>gvicente27@hotmail.com</t>
  </si>
  <si>
    <t>00009-0009001762-0</t>
  </si>
  <si>
    <t>ALEJANDRO OSWALDO</t>
  </si>
  <si>
    <t>gotitadecielo01@gmail.com</t>
  </si>
  <si>
    <t>00004-0004001962-0</t>
  </si>
  <si>
    <t>CALDERON FERNANDEZ, KARINA PATRICIA</t>
  </si>
  <si>
    <t>KARINA PATRICIA</t>
  </si>
  <si>
    <t>luna2316@hotmail.com</t>
  </si>
  <si>
    <t>00006-0006002012-0</t>
  </si>
  <si>
    <t>VARGAS HERRERA, LUZDINA</t>
  </si>
  <si>
    <t>LUZDINA</t>
  </si>
  <si>
    <t>lucero1490leo@gmail.com</t>
  </si>
  <si>
    <t>00002-0002105639-0</t>
  </si>
  <si>
    <t>HUARCAYA ROJAS, HAYDEE DINA</t>
  </si>
  <si>
    <t>HAYDEE DINA</t>
  </si>
  <si>
    <t>kyoh1605@gmail.com</t>
  </si>
  <si>
    <t>00006-0006002013-0</t>
  </si>
  <si>
    <t>MUÑOZ ORRILLO, FELIPA</t>
  </si>
  <si>
    <t>FELIPA</t>
  </si>
  <si>
    <t>angerioja12@gmail.com</t>
  </si>
  <si>
    <t>00002-0002105640-0</t>
  </si>
  <si>
    <t>KILLICK CAMBORDA, INGRID DIANA ELIZABETH</t>
  </si>
  <si>
    <t>INGRID DIANA ELIZABETH</t>
  </si>
  <si>
    <t>ingridkillick@gmail.com</t>
  </si>
  <si>
    <t>00005-0005050586-0</t>
  </si>
  <si>
    <t>ESPINOZA NUÑEZ, WILLIAMS ADOLFO</t>
  </si>
  <si>
    <t>WILLIAMS ADOLFO</t>
  </si>
  <si>
    <t>waen70@gmail.com</t>
  </si>
  <si>
    <t>00002-0002105641-0</t>
  </si>
  <si>
    <t>ROSALES GARCIA, PAOLA NICOLE</t>
  </si>
  <si>
    <t>PAOLA NICOLE</t>
  </si>
  <si>
    <t>paolarosalesgarcia4098@gmail.com</t>
  </si>
  <si>
    <t>00005-0005050587-0</t>
  </si>
  <si>
    <t>CANCHARI BRAVO, MISAEL ALEJANDRO</t>
  </si>
  <si>
    <t>MISAEL ALEJANDRO</t>
  </si>
  <si>
    <t>misaelcanchari@gmail.com</t>
  </si>
  <si>
    <t>00002-0002105642-0</t>
  </si>
  <si>
    <t>00005-0005050588-0</t>
  </si>
  <si>
    <t>ROMERO FLORENTINI, KAREN EVELIN</t>
  </si>
  <si>
    <t>KAREN EVELIN</t>
  </si>
  <si>
    <t>romeroflorentinikaren@gmail.com</t>
  </si>
  <si>
    <t>00005-0005050589-0</t>
  </si>
  <si>
    <t>FIGUEROA ALCALA, PILAR</t>
  </si>
  <si>
    <t>PILAR</t>
  </si>
  <si>
    <t>pilarfiguera485@gmail.com</t>
  </si>
  <si>
    <t>00005-0005050590-0</t>
  </si>
  <si>
    <t>CAMA GARCIA, ESTHER CARMEN</t>
  </si>
  <si>
    <t>ESTHER CARMEN</t>
  </si>
  <si>
    <t>distribuidorarapigrafeirl@gmail.com</t>
  </si>
  <si>
    <t>00011-0011001249-0</t>
  </si>
  <si>
    <t>HOLGUIN GONZALES, HECTOR JOEL</t>
  </si>
  <si>
    <t>HECTOR JOEL</t>
  </si>
  <si>
    <t>holguin_18_1992@hotmail.com</t>
  </si>
  <si>
    <t>00009-0009001763-0</t>
  </si>
  <si>
    <t>JIMENEZ PEÑA, ANA DOLORES</t>
  </si>
  <si>
    <t>ANA DOLORES</t>
  </si>
  <si>
    <t>anadol241056@gmail.com</t>
  </si>
  <si>
    <t>00009-0009001764-0</t>
  </si>
  <si>
    <t>CASTILLO MALCA, VIOLETA HORTENCIA</t>
  </si>
  <si>
    <t>VIOLETA HORTENCIA</t>
  </si>
  <si>
    <t>cvioleta285@gmail.com</t>
  </si>
  <si>
    <t>00011-0011001250-0</t>
  </si>
  <si>
    <t>CHOQUITOMA HUAMANI, JORGE</t>
  </si>
  <si>
    <t>j.choquitoma@gmail.com</t>
  </si>
  <si>
    <t>00011-0011001251-0</t>
  </si>
  <si>
    <t>SALINAS SARMIENTO, PIERINA VERONICA</t>
  </si>
  <si>
    <t>PIERINA VERONICA</t>
  </si>
  <si>
    <t>pieris@hotmail.com</t>
  </si>
  <si>
    <t>00011-0011001252-0</t>
  </si>
  <si>
    <t>00011-0011001253-0</t>
  </si>
  <si>
    <t>00006-0006002014-0</t>
  </si>
  <si>
    <t>CAJO REYES, NOR REYNELDA</t>
  </si>
  <si>
    <t>NOR REYNELDA</t>
  </si>
  <si>
    <t>eymi_jime_2@hotmail.es</t>
  </si>
  <si>
    <t>00011-0011001254-0</t>
  </si>
  <si>
    <t>CHIPA CAHUI, ELIZABETH MIRIAN</t>
  </si>
  <si>
    <t>ELIZABETH MIRIAN</t>
  </si>
  <si>
    <t>lizzy.chipa@gmail.com</t>
  </si>
  <si>
    <t>00011-0011001255-0</t>
  </si>
  <si>
    <t>BLANCO TAPIA, HIRMA</t>
  </si>
  <si>
    <t>HIRMA</t>
  </si>
  <si>
    <t>hirblatap@gmail.com</t>
  </si>
  <si>
    <t>00002-0002105643-0</t>
  </si>
  <si>
    <t>BACA DE LA BARRA, MARIELA ELIZABETH</t>
  </si>
  <si>
    <t>MARIELA ELIZABETH</t>
  </si>
  <si>
    <t>marieladlb@hotmail.com</t>
  </si>
  <si>
    <t>00006-0006002015-0</t>
  </si>
  <si>
    <t>M. SANCHEZ  GAMONAL</t>
  </si>
  <si>
    <t>00002-0002105644-0</t>
  </si>
  <si>
    <t>ESPINOZA DELGADO, ROSA</t>
  </si>
  <si>
    <t>roespindelg@gmail.com</t>
  </si>
  <si>
    <t>00002-0002105645-0</t>
  </si>
  <si>
    <t>BRAVO LARA, GAVY</t>
  </si>
  <si>
    <t>GAVY</t>
  </si>
  <si>
    <t>gavybravolara@gmail.com</t>
  </si>
  <si>
    <t>00002-0002105646-0</t>
  </si>
  <si>
    <t>TOVAR MORA, CECILIA</t>
  </si>
  <si>
    <t>CECILIA</t>
  </si>
  <si>
    <t>ctvmora24@gmail.com</t>
  </si>
  <si>
    <t>00003-0003001515-0</t>
  </si>
  <si>
    <t>ABARCA MUÑIZ, YULIANA LISBETH</t>
  </si>
  <si>
    <t>YULIANA LISBETH</t>
  </si>
  <si>
    <t>yulianaam2325@gmail.com</t>
  </si>
  <si>
    <t>00011-0011001256-0</t>
  </si>
  <si>
    <t>CASTRO CUBA DIAZ, KUSI KCOYLLOR</t>
  </si>
  <si>
    <t>KUSI KCOYLLOR</t>
  </si>
  <si>
    <t>kusicastrocuba10@gmail.com</t>
  </si>
  <si>
    <t>00011-0011001257-0</t>
  </si>
  <si>
    <t>CORDOVA LOAIZA, GIANLUCA DANIEL</t>
  </si>
  <si>
    <t>GIANLUCA DANIEL</t>
  </si>
  <si>
    <t>gianlucacordovaloaiza1234567@gmail.com</t>
  </si>
  <si>
    <t>00011-0011001258-0</t>
  </si>
  <si>
    <t>CHAVEZ CHAMPI, MARIA AVELINA</t>
  </si>
  <si>
    <t>MARIA AVELINA</t>
  </si>
  <si>
    <t>maria.avelina.ch@gmail.com</t>
  </si>
  <si>
    <t>00011-0011001259-0</t>
  </si>
  <si>
    <t>COLLADO SALAS, SOLEDAD OLGA</t>
  </si>
  <si>
    <t>SOLEDAD OLGA</t>
  </si>
  <si>
    <t>soledadcolladosalas@gmail.com</t>
  </si>
  <si>
    <t>00011-0011001260-0</t>
  </si>
  <si>
    <t>PUMA RAMOS, ANA ISABEL</t>
  </si>
  <si>
    <t>anais_403@hotmail.com</t>
  </si>
  <si>
    <t>00006-0006002016-0</t>
  </si>
  <si>
    <t>VILLACORTA BECERRA DE AGURTO, LAURA BEATRIZ</t>
  </si>
  <si>
    <t>LAURA BEATRIZ</t>
  </si>
  <si>
    <t>sgeminis1985@gmail.com</t>
  </si>
  <si>
    <t>00001-0001002475-0</t>
  </si>
  <si>
    <t>JAVIER</t>
  </si>
  <si>
    <t>00006-0006002017-0</t>
  </si>
  <si>
    <t>MEGO ROJAS, ROSANA</t>
  </si>
  <si>
    <t>ROSANA</t>
  </si>
  <si>
    <t>tortasdeley@gmail.com</t>
  </si>
  <si>
    <t>00011-0011001261-0</t>
  </si>
  <si>
    <t>QUISPE VERA, TERESA</t>
  </si>
  <si>
    <t>TERESA</t>
  </si>
  <si>
    <t>quispeteresa98@gmail.com</t>
  </si>
  <si>
    <t>00011-0011001262-0</t>
  </si>
  <si>
    <t>VARGAS HUAMAN, JOSE ANTONIO</t>
  </si>
  <si>
    <t>josedb10@gmail.com</t>
  </si>
  <si>
    <t>00006-0006002018-0</t>
  </si>
  <si>
    <t>MEGO ROJAS, LEIDA</t>
  </si>
  <si>
    <t>LEIDA</t>
  </si>
  <si>
    <t>leyendulzatuvida@gmail.com</t>
  </si>
  <si>
    <t>00011-0011001263-0</t>
  </si>
  <si>
    <t>PEQUEÑA CONDORI DE TAPARA, YANET VICTORIA</t>
  </si>
  <si>
    <t>YANET VICTORIA</t>
  </si>
  <si>
    <t>ypequena1@gmail.com</t>
  </si>
  <si>
    <t>00006-0006002019-0</t>
  </si>
  <si>
    <t>BRIONES ARRASCUE DE SAAVEDRA, MARIA ELENA</t>
  </si>
  <si>
    <t>brioneselena421@gmail.com</t>
  </si>
  <si>
    <t>00011-0011001264-0</t>
  </si>
  <si>
    <t>SURCO HUANCA, FELIPE TEODORO</t>
  </si>
  <si>
    <t>FELIPE TEODORO</t>
  </si>
  <si>
    <t>felipe_surco@hotmail.com</t>
  </si>
  <si>
    <t>00011-0011001265-0</t>
  </si>
  <si>
    <t>PICHA SAMAYANI, DELIA BEATRIZ</t>
  </si>
  <si>
    <t>DELIA BEATRIZ</t>
  </si>
  <si>
    <t>deliapichasamayani@gmail.com</t>
  </si>
  <si>
    <t>00006-0006002020-0</t>
  </si>
  <si>
    <t>BAZAN MEGO, MILAGROS XIMENA</t>
  </si>
  <si>
    <t>MILAGROS XIMENA</t>
  </si>
  <si>
    <t>milagrosbazanmegl@gmail.com</t>
  </si>
  <si>
    <t>00011-0011001266-0</t>
  </si>
  <si>
    <t>CCOSCCO BAUTISTA, MERCEDES</t>
  </si>
  <si>
    <t>ccosccobautista@gmail.com</t>
  </si>
  <si>
    <t>00011-0011001267-0</t>
  </si>
  <si>
    <t>00006-0006002021-0</t>
  </si>
  <si>
    <t>EFFIO TORRES, NERY ENRIQUE</t>
  </si>
  <si>
    <t>NERY ENRIQUE</t>
  </si>
  <si>
    <t>deyviseffio9@gmail.com</t>
  </si>
  <si>
    <t>00011-0011001268-0</t>
  </si>
  <si>
    <t>FRISANCHO CACERES, JESSICA ELENA</t>
  </si>
  <si>
    <t>JESSICA ELENA</t>
  </si>
  <si>
    <t>paoladellungo@gmail.com</t>
  </si>
  <si>
    <t>00011-0011001269-0</t>
  </si>
  <si>
    <t>MANGO CCAMA, ZORAIDA</t>
  </si>
  <si>
    <t>ZORAIDA</t>
  </si>
  <si>
    <t>sorimangoccama@gmail.com</t>
  </si>
  <si>
    <t>00011-0011001270-0</t>
  </si>
  <si>
    <t>CONDORI SULLASI, LUCIA</t>
  </si>
  <si>
    <t>00004-0004001963-0</t>
  </si>
  <si>
    <t>LIMPE CONTRERAS, ANASETH BLENDA</t>
  </si>
  <si>
    <t>ANASETH BLENDA</t>
  </si>
  <si>
    <t>serafinacontreras678@gmail.com</t>
  </si>
  <si>
    <t>00011-0011001271-0</t>
  </si>
  <si>
    <t>PAREDES VASQUEZ, ENRIQUE DANIEL</t>
  </si>
  <si>
    <t>ENRIQUE DANIEL</t>
  </si>
  <si>
    <t>dany_18de@hotmail.com</t>
  </si>
  <si>
    <t>00009-0009001765-0</t>
  </si>
  <si>
    <t>VILLEGAS QUIJANO, RUTH EUNICE</t>
  </si>
  <si>
    <t>RUTH EUNICE</t>
  </si>
  <si>
    <t>rvqdiplomados@hotmail.com</t>
  </si>
  <si>
    <t>00011-0011001272-0</t>
  </si>
  <si>
    <t>CAHUI WISA, HUACNER</t>
  </si>
  <si>
    <t>HUACNER</t>
  </si>
  <si>
    <t>wagnercahui@gmail.com</t>
  </si>
  <si>
    <t>00009-0009001766-0</t>
  </si>
  <si>
    <t>00009-0009001767-0</t>
  </si>
  <si>
    <t>RODRIGUEZ VASQUEZ, ROBERTO ARTURO</t>
  </si>
  <si>
    <t>ROBERTO ARTURO</t>
  </si>
  <si>
    <t>rodriguezvasquezrobertoarturo@gmail.com</t>
  </si>
  <si>
    <t>00011-0011001273-0</t>
  </si>
  <si>
    <t>PORTILLA CCAMA, MARISOL CANDELARIA</t>
  </si>
  <si>
    <t>MARISOL CANDELARIA</t>
  </si>
  <si>
    <t>marisolportillaccama@gmail.com</t>
  </si>
  <si>
    <t>J. CORTEZ HUARACHA</t>
  </si>
  <si>
    <t>00001-0001002477-0</t>
  </si>
  <si>
    <t>MELGAR MERINO, ARTURO MISAEL</t>
  </si>
  <si>
    <t>ARTURO MISAEL</t>
  </si>
  <si>
    <t>jairo.fiq.18@gmail.com</t>
  </si>
  <si>
    <t>00010-0010030482-0</t>
  </si>
  <si>
    <t>CONTRERAS BENAVIDES, MANUEL ENRIQUE</t>
  </si>
  <si>
    <t>MANUEL ENRIQUE</t>
  </si>
  <si>
    <t>mecontrerasb@gmail.com</t>
  </si>
  <si>
    <t>00011-0011001274-0</t>
  </si>
  <si>
    <t>ZVIETCOVICH DELGADO, JORGE GUILLERMO</t>
  </si>
  <si>
    <t>JORGE GUILLERMO</t>
  </si>
  <si>
    <t>jgzd.loor.29@gmail.com</t>
  </si>
  <si>
    <t>00010-0010030483-0</t>
  </si>
  <si>
    <t>CHACON MEJIA, DELMA DEISI</t>
  </si>
  <si>
    <t>DELMA DEISI</t>
  </si>
  <si>
    <t>delma.chacon28@gmail.com</t>
  </si>
  <si>
    <t>00011-0011001275-0</t>
  </si>
  <si>
    <t>RIVERA CARNERO, ROXANA MARINA</t>
  </si>
  <si>
    <t>ROXANA MARINA</t>
  </si>
  <si>
    <t>roxanariveracarnero@gmail.com</t>
  </si>
  <si>
    <t>00011-0011001276-0</t>
  </si>
  <si>
    <t>CORNEJO QUISPE, ARTURO</t>
  </si>
  <si>
    <t>ARTURO</t>
  </si>
  <si>
    <t>sandritajuarezh31@gmail.com</t>
  </si>
  <si>
    <t>00011-0011001277-0</t>
  </si>
  <si>
    <t>CUSI HUARANCCA, VICTOR FRANCISCO</t>
  </si>
  <si>
    <t>VICTOR FRANCISCO</t>
  </si>
  <si>
    <t>victorcusihuaranca@gmail.com</t>
  </si>
  <si>
    <t>00010-0010030484-0</t>
  </si>
  <si>
    <t>ZACARIAS LOVERA, ZULMA SILVANA</t>
  </si>
  <si>
    <t>ZULMA SILVANA</t>
  </si>
  <si>
    <t>mchacaliazazacarias@gmail.com</t>
  </si>
  <si>
    <t>00010-0010030485-0</t>
  </si>
  <si>
    <t>RODRIGUEZ MORALES, JOSE ALFREDO</t>
  </si>
  <si>
    <t>JOSE ALFREDO</t>
  </si>
  <si>
    <t>josealfredorodriguez1565@gmail.com</t>
  </si>
  <si>
    <t>00010-0010030486-0</t>
  </si>
  <si>
    <t>HERRERA CASIA, MARCIAL BONIFACIO</t>
  </si>
  <si>
    <t>MARCIAL BONIFACIO</t>
  </si>
  <si>
    <t>hcmarcial0506@gmail.com</t>
  </si>
  <si>
    <t>00006-0006002022-0</t>
  </si>
  <si>
    <t>ALVITES QUEVEDO, CARMEN CELIA</t>
  </si>
  <si>
    <t>CARMEN CELIA</t>
  </si>
  <si>
    <t>carmenalvitescaq101@gmail.com</t>
  </si>
  <si>
    <t>00002-0002105647-0</t>
  </si>
  <si>
    <t>00006-0006002023-0</t>
  </si>
  <si>
    <t>GERARDO MANUEL</t>
  </si>
  <si>
    <t>00002-0002105648-0</t>
  </si>
  <si>
    <t>MARMOLEJO ESPINOZA, NATALY BEATRIZ</t>
  </si>
  <si>
    <t>NATALY BEATRIZ</t>
  </si>
  <si>
    <t>natalybeatrizmarmolejo@gmail.com</t>
  </si>
  <si>
    <t>00005-0005050591-0</t>
  </si>
  <si>
    <t>POMA QUILCA, LUCI MARCIANA</t>
  </si>
  <si>
    <t>LUCI MARCIANA</t>
  </si>
  <si>
    <t>998710690.luci@gmail.com</t>
  </si>
  <si>
    <t>00005-0005050592-0</t>
  </si>
  <si>
    <t>PEÑA CANCHARI, PAULA LUCILA</t>
  </si>
  <si>
    <t>PAULA LUCILA</t>
  </si>
  <si>
    <t>penacancharipaula@gmail.com</t>
  </si>
  <si>
    <t>00003-0003001516-0</t>
  </si>
  <si>
    <t>MARNET CAMILA</t>
  </si>
  <si>
    <t>camila.ojeda.paz@gmail.com</t>
  </si>
  <si>
    <t>00005-0005050593-0</t>
  </si>
  <si>
    <t>GUTIERREZ GOYCOCHEA, NIEVES ELIAS</t>
  </si>
  <si>
    <t>NIEVES ELIAS</t>
  </si>
  <si>
    <t>eliasgutierrez0127@gmail.com</t>
  </si>
  <si>
    <t>00002-0002105650-0</t>
  </si>
  <si>
    <t>CAMPOSANO REYES, ABRAHAM</t>
  </si>
  <si>
    <t>ABRAHAM</t>
  </si>
  <si>
    <t>camposanoreyesabraham@gmail.com</t>
  </si>
  <si>
    <t>00005-0005050594-0</t>
  </si>
  <si>
    <t>HURTADO GALVAN, EVELYN</t>
  </si>
  <si>
    <t>EVELYN</t>
  </si>
  <si>
    <t>evelynhurtadogalvan37@gmail.com</t>
  </si>
  <si>
    <t>00005-0005050595-0</t>
  </si>
  <si>
    <t>LAZO HUANCAHUARI, JAVIER CELESTINO</t>
  </si>
  <si>
    <t>JAVIER CELESTINO</t>
  </si>
  <si>
    <t>jorgechavezisidro86@gmail.com</t>
  </si>
  <si>
    <t>00004-0004001964-0</t>
  </si>
  <si>
    <t>TAMATA CASTILLO, TRIFO RONEL</t>
  </si>
  <si>
    <t>TRIFO RONEL</t>
  </si>
  <si>
    <t>ronel.tamata@gmail.com</t>
  </si>
  <si>
    <t>00009-0009001768-0</t>
  </si>
  <si>
    <t>MADUEÑO REYES, MARLENY</t>
  </si>
  <si>
    <t>MARLENY</t>
  </si>
  <si>
    <t>damaris_sm.20@outlook.es</t>
  </si>
  <si>
    <t>00006-0006002024-0</t>
  </si>
  <si>
    <t>SAMAME DE CUSMA, CLARA ROSA</t>
  </si>
  <si>
    <t>CLARA ROSA</t>
  </si>
  <si>
    <t>rosaor2136@gmail.com</t>
  </si>
  <si>
    <t>00006-0006002025-0</t>
  </si>
  <si>
    <t>CESAR ANTHONY</t>
  </si>
  <si>
    <t>00009-0009001769-0</t>
  </si>
  <si>
    <t>MINAYA BERMÚDEZ, YOLANDA JOVANA</t>
  </si>
  <si>
    <t>YOLANDA JOVANA</t>
  </si>
  <si>
    <t>yolanda_3279@hotmail.com</t>
  </si>
  <si>
    <t>00006-0006002026-0</t>
  </si>
  <si>
    <t>MENDOZA QUIROZ, MARIA DORIS</t>
  </si>
  <si>
    <t>MARIA DORIS</t>
  </si>
  <si>
    <t>doris26_07@hotmail.com</t>
  </si>
  <si>
    <t>00011-0011001278-0</t>
  </si>
  <si>
    <t>CARI CUTIPA, FLOR DE MARIA</t>
  </si>
  <si>
    <t>FLOR DE MARIA</t>
  </si>
  <si>
    <t>florcari1990@gmail.com</t>
  </si>
  <si>
    <t>00006-0006002027-0</t>
  </si>
  <si>
    <t>00011-0011001279-0</t>
  </si>
  <si>
    <t>ATAMARI DE COAGUILA, FRANCISCA</t>
  </si>
  <si>
    <t>FRANCISCA</t>
  </si>
  <si>
    <t>atamari316@gmail.com</t>
  </si>
  <si>
    <t>00011-0011001280-0</t>
  </si>
  <si>
    <t>CRUZ LLAZA, LUIS ALBERTO</t>
  </si>
  <si>
    <t>luis.acll2020@gmail.com</t>
  </si>
  <si>
    <t>00011-0011001281-0</t>
  </si>
  <si>
    <t>CAPIA PINTO, WILLIAM ALAN</t>
  </si>
  <si>
    <t>WILLIAM ALAN</t>
  </si>
  <si>
    <t>capiapintowilliam@gmail.com</t>
  </si>
  <si>
    <t>00009-0009001770-0</t>
  </si>
  <si>
    <t>JULCA DE LA CRUZ, MARCO ANTONIO</t>
  </si>
  <si>
    <t>marcojdelacruz@hotmail.com</t>
  </si>
  <si>
    <t>00006-0006002028-0</t>
  </si>
  <si>
    <t>SALAZAR GASTELO, MARTHA MILAGROS</t>
  </si>
  <si>
    <t>MARTHA MILAGROS</t>
  </si>
  <si>
    <t>juandaniel1197@outlook.com</t>
  </si>
  <si>
    <t>00006-0006002029-0</t>
  </si>
  <si>
    <t>CARLA MILENI</t>
  </si>
  <si>
    <t>00004-0004001965-0</t>
  </si>
  <si>
    <t>GUZMAN ALVAREZ, MERI</t>
  </si>
  <si>
    <t>MERI</t>
  </si>
  <si>
    <t>guzmanalvarezmeri@gmail.com</t>
  </si>
  <si>
    <t>00005-0005050596-0</t>
  </si>
  <si>
    <t>YOLANDA ANDREA</t>
  </si>
  <si>
    <t>arleneita_0512@hotmail.com</t>
  </si>
  <si>
    <t>00002-0002105651-0</t>
  </si>
  <si>
    <t>LADERA ÑAUPARI, EDITH FRANCY</t>
  </si>
  <si>
    <t>EDITH FRANCY</t>
  </si>
  <si>
    <t>edithladeranaupari@gmail.com</t>
  </si>
  <si>
    <t>00005-0005050597-0</t>
  </si>
  <si>
    <t>PADILLA AYLLON, CAROL LAURE</t>
  </si>
  <si>
    <t>CAROL LAURE</t>
  </si>
  <si>
    <t>portuguezzamudiojohnkarol@gmail.com</t>
  </si>
  <si>
    <t>00001-0001002478-0</t>
  </si>
  <si>
    <t>SOLDEVILLA BALBIN, ANA MARIA DELFINA</t>
  </si>
  <si>
    <t>ANA MARIA DELFINA</t>
  </si>
  <si>
    <t>asoldevilla09@gmail.com</t>
  </si>
  <si>
    <t>00002-0002105653-0</t>
  </si>
  <si>
    <t>JORDANO</t>
  </si>
  <si>
    <t>00002-0002105654-0</t>
  </si>
  <si>
    <t>HUAROCC CUICAPUZA, RAFAEL</t>
  </si>
  <si>
    <t>phuarocc21c@gmail.com</t>
  </si>
  <si>
    <t>Y. HINOSTROZA CONDORI</t>
  </si>
  <si>
    <t>00007-0007001366-0</t>
  </si>
  <si>
    <t>SANTAMARIA HERRERA, JANET DEL ROSARIO</t>
  </si>
  <si>
    <t>JANET DEL ROSARIO</t>
  </si>
  <si>
    <t>jarumi9999@hotmail.com</t>
  </si>
  <si>
    <t>C. TARAMONA BACA</t>
  </si>
  <si>
    <t>00006-0006002030-0</t>
  </si>
  <si>
    <t>CHOCAN GUZMAN, VICTOR ANTONIO</t>
  </si>
  <si>
    <t>VICTOR ANTONIO</t>
  </si>
  <si>
    <t>cid.chiclayo@gmail.com</t>
  </si>
  <si>
    <t>00001-0001002479-0</t>
  </si>
  <si>
    <t>ANA SILVANA</t>
  </si>
  <si>
    <t>00006-0006002031-0</t>
  </si>
  <si>
    <t>GONZALES CORONEL, WUILLIAN DAUDET</t>
  </si>
  <si>
    <t>WUILLIAN DAUDET</t>
  </si>
  <si>
    <t>gonzaleslian763@gmail.com</t>
  </si>
  <si>
    <t>00001-0001002480-0</t>
  </si>
  <si>
    <t>LOZANO CARO, NOEMI ELENA</t>
  </si>
  <si>
    <t>NOEMI ELENA</t>
  </si>
  <si>
    <t>mimi253588@gmail.com</t>
  </si>
  <si>
    <t>00001-0001002481-0</t>
  </si>
  <si>
    <t>ROMERO LAZARO, CARLOS FERNANDO</t>
  </si>
  <si>
    <t>CARLOS FERNANDO</t>
  </si>
  <si>
    <t>carlosromerolazaro225@gmail.com</t>
  </si>
  <si>
    <t>00002-0002105655-0</t>
  </si>
  <si>
    <t>BUSTAMANTE DELGADILLO, ESPERANZA</t>
  </si>
  <si>
    <t>ESPERANZA</t>
  </si>
  <si>
    <t>milagros1224@gmail.com</t>
  </si>
  <si>
    <t>00001-0001002482-0</t>
  </si>
  <si>
    <t>LLACZA CAPARACHIN, VICTOR ALBERTO</t>
  </si>
  <si>
    <t>VICTOR ALBERTO</t>
  </si>
  <si>
    <t>alvic14-9@hotmail.com</t>
  </si>
  <si>
    <t>00011-0011001282-0</t>
  </si>
  <si>
    <t>RAUL MARTIN</t>
  </si>
  <si>
    <t>00002-0002105656-0</t>
  </si>
  <si>
    <t>LINO ROSALES, ENMA TEODORA</t>
  </si>
  <si>
    <t>ENMA TEODORA</t>
  </si>
  <si>
    <t>enmalino007@gmail.com</t>
  </si>
  <si>
    <t>00002-0002105657-0</t>
  </si>
  <si>
    <t>00006-0006002032-0</t>
  </si>
  <si>
    <t>CORONEL VILCHEZ, BLANCA EUDELIA</t>
  </si>
  <si>
    <t>BLANCA EUDELIA</t>
  </si>
  <si>
    <t>medssvida@gmail.com</t>
  </si>
  <si>
    <t>00011-0011001283-0</t>
  </si>
  <si>
    <t>MEJIA VARGAS, EDSON JAIR</t>
  </si>
  <si>
    <t>EDSON JAIR</t>
  </si>
  <si>
    <t>edsonjairmejia@gmail.com</t>
  </si>
  <si>
    <t>00011-0011001284-0</t>
  </si>
  <si>
    <t>PAYE CHUQUICAÑA, RUBEN OSCAR</t>
  </si>
  <si>
    <t>RUBEN OSCAR</t>
  </si>
  <si>
    <t>payeguben@gmail.com</t>
  </si>
  <si>
    <t>00002-0002105658-0</t>
  </si>
  <si>
    <t>POMA CASTRO, MARIO GUSTAVO</t>
  </si>
  <si>
    <t>MARIO GUSTAVO</t>
  </si>
  <si>
    <t>mariogustavo1178@gmail.com</t>
  </si>
  <si>
    <t>I. ARAUCO YARANGA DE RODRIGUEZ</t>
  </si>
  <si>
    <t>00002-0002105659-0</t>
  </si>
  <si>
    <t>BERROCAL ALARCON, ALEX ROGER</t>
  </si>
  <si>
    <t>ALEX ROGER</t>
  </si>
  <si>
    <t>alex.kardia@hotmail.com</t>
  </si>
  <si>
    <t>J. QUISPE CORDOVA</t>
  </si>
  <si>
    <t>00002-0002105660-0</t>
  </si>
  <si>
    <t>BUENDIA LAGONES, GABY CECILIA</t>
  </si>
  <si>
    <t>GABY CECILIA</t>
  </si>
  <si>
    <t>yinlin_aiko@hotmail.com</t>
  </si>
  <si>
    <t>00002-0002105661-0</t>
  </si>
  <si>
    <t>PAUCAR SINCHE, YUDI</t>
  </si>
  <si>
    <t>YUDI</t>
  </si>
  <si>
    <t>sineymy2019@gmail.com</t>
  </si>
  <si>
    <t>F. YAURI BARONA</t>
  </si>
  <si>
    <t>00001-0001002483-0</t>
  </si>
  <si>
    <t>QUISPE GARCIA, GLORIA MERCEDES</t>
  </si>
  <si>
    <t>GLORIA MERCEDES</t>
  </si>
  <si>
    <t>evelissi_11@hotmail.com</t>
  </si>
  <si>
    <t>00001-0001002484-0</t>
  </si>
  <si>
    <t>NUÑEZ VALENCIA, MARIA LUISA</t>
  </si>
  <si>
    <t>estefannypariona@gmail.com</t>
  </si>
  <si>
    <t>00002-0002105662-0</t>
  </si>
  <si>
    <t>ALVAREZ ANDRES, RUTH NOEMI</t>
  </si>
  <si>
    <t>RUTH NOEMI</t>
  </si>
  <si>
    <t>rn17alv@gmail.com</t>
  </si>
  <si>
    <t>00004-0004001966-0</t>
  </si>
  <si>
    <t>PALOMINO CAHUAYA, ARIADNA</t>
  </si>
  <si>
    <t>ARIADNA</t>
  </si>
  <si>
    <t>ariadnapalominocahuaya@gmail.com</t>
  </si>
  <si>
    <t>00002-0002105663-0</t>
  </si>
  <si>
    <t>UCHUYPOMA RAMIREZ, EDITH ELIZABETH</t>
  </si>
  <si>
    <t>EDITH ELIZABETH</t>
  </si>
  <si>
    <t>eeuchuypomaramirez@gmail.com</t>
  </si>
  <si>
    <t>00006-0006002033-0</t>
  </si>
  <si>
    <t>SALAZAR BECERRA, MARIA SABINA</t>
  </si>
  <si>
    <t>MARIA SABINA</t>
  </si>
  <si>
    <t>mariasalazarbecerra101@gmail.com</t>
  </si>
  <si>
    <t>00009-0009001771-0</t>
  </si>
  <si>
    <t>TORRES MERINO, ADONI ALAIN</t>
  </si>
  <si>
    <t>ADONI ALAIN</t>
  </si>
  <si>
    <t>adonis_12_35@hotmail.com</t>
  </si>
  <si>
    <t>00002-0002105664-0</t>
  </si>
  <si>
    <t>RIXE AVILA, JOEL</t>
  </si>
  <si>
    <t>JOEL</t>
  </si>
  <si>
    <t>jrixe88@gmail.com</t>
  </si>
  <si>
    <t>00006-0006002034-0</t>
  </si>
  <si>
    <t>J. BRIONES CORREA</t>
  </si>
  <si>
    <t>00005-0005050599-0</t>
  </si>
  <si>
    <t>00002-0002105665-0</t>
  </si>
  <si>
    <t>HUAMAN SOSA, MIRIAM LUZ</t>
  </si>
  <si>
    <t>MIRIAM LUZ</t>
  </si>
  <si>
    <t>miriamhuamansosa@gmail.com</t>
  </si>
  <si>
    <t>00010-0010030487-0</t>
  </si>
  <si>
    <t>SOTO MEDINA, YESENIA IVETTE</t>
  </si>
  <si>
    <t>YESENIA IVETTE</t>
  </si>
  <si>
    <t>jessiivet@gmail.com</t>
  </si>
  <si>
    <t>00006-0006002035-0</t>
  </si>
  <si>
    <t>CESAR ANTONIO</t>
  </si>
  <si>
    <t>casandovalquiroz@gmail.com</t>
  </si>
  <si>
    <t>00007-0007001367-0</t>
  </si>
  <si>
    <t>LLONTOP SANTAMARIA, MARCIANO</t>
  </si>
  <si>
    <t>MARCIANO</t>
  </si>
  <si>
    <t>mllontop80@gmail.com</t>
  </si>
  <si>
    <t>00002-0002105666-0</t>
  </si>
  <si>
    <t>SEDANO RIVERA, CARLOS JAVIER</t>
  </si>
  <si>
    <t>sedanocarlos097@gmail.com</t>
  </si>
  <si>
    <t>00006-0006002036-0</t>
  </si>
  <si>
    <t>CASAS PAZ, LUCIA</t>
  </si>
  <si>
    <t>cplucia66@gmail.com</t>
  </si>
  <si>
    <t>00005-0005050600-0</t>
  </si>
  <si>
    <t>SALCEDO RIPAZ, JOEL MARCOS</t>
  </si>
  <si>
    <t>JOEL MARCOS</t>
  </si>
  <si>
    <t>marcosr1617@hotmail.com</t>
  </si>
  <si>
    <t>00011-0011001285-0</t>
  </si>
  <si>
    <t>ANCCO GONZALES, LENCY FANNY</t>
  </si>
  <si>
    <t>LENCY FANNY</t>
  </si>
  <si>
    <t>leny_jc@hotmail.com</t>
  </si>
  <si>
    <t>00011-0011001286-0</t>
  </si>
  <si>
    <t>ANCCO GONZALES, ROGER ROMEL</t>
  </si>
  <si>
    <t>ROGER ROMEL</t>
  </si>
  <si>
    <t>gar_star1000@hotmail.com</t>
  </si>
  <si>
    <t>00001-0001002485-0</t>
  </si>
  <si>
    <t>CASTRO CONTRERAS, VIVIANA YOLANDA</t>
  </si>
  <si>
    <t>VIVIANA YOLANDA</t>
  </si>
  <si>
    <t>vivicc_7@hotmail.com</t>
  </si>
  <si>
    <t>00011-0011001287-0</t>
  </si>
  <si>
    <t>MAMANI PEZO, GONZALO MARTIN</t>
  </si>
  <si>
    <t>GONZALO MARTIN</t>
  </si>
  <si>
    <t>gonzalo723785@gmail.com</t>
  </si>
  <si>
    <t>00011-0011001288-0</t>
  </si>
  <si>
    <t>MENDOZA CONDORI, ALEXANDER MIGUEL</t>
  </si>
  <si>
    <t>ALEXANDER MIGUEL</t>
  </si>
  <si>
    <t>alexmendozac21@gmail.com</t>
  </si>
  <si>
    <t>00002-0002105667-0</t>
  </si>
  <si>
    <t>GOMEZ TIMOTEO, NATHALY ROSA</t>
  </si>
  <si>
    <t>NATHALY ROSA</t>
  </si>
  <si>
    <t>nrgomezt@gmail.com</t>
  </si>
  <si>
    <t>00005-0005050601-0</t>
  </si>
  <si>
    <t>VARAS CHIRINOS, MARILU JUDITH</t>
  </si>
  <si>
    <t>MARILU JUDITH</t>
  </si>
  <si>
    <t>varaschirinosmarilu@gmail.com</t>
  </si>
  <si>
    <t>00001-0001002486-0</t>
  </si>
  <si>
    <t>ORELLANA FERNANDEZ, JESUS</t>
  </si>
  <si>
    <t>JESUS</t>
  </si>
  <si>
    <t>jesusorellanafernandez12@gmail.com</t>
  </si>
  <si>
    <t>00002-0002105668-0</t>
  </si>
  <si>
    <t>CARDENAS RAMOS, AIDA NATALI</t>
  </si>
  <si>
    <t>AIDA NATALI</t>
  </si>
  <si>
    <t>nathycr.0928@gmail.com</t>
  </si>
  <si>
    <t>00002-0002105669-0</t>
  </si>
  <si>
    <t>RAMOS TICLLACURI, POLINARIA</t>
  </si>
  <si>
    <t>POLINARIA</t>
  </si>
  <si>
    <t>polinariaramosticllacuri@gmail.com</t>
  </si>
  <si>
    <t>00006-0006002037-0</t>
  </si>
  <si>
    <t>MONTERO LEON, EUGENIO</t>
  </si>
  <si>
    <t>EUGENIO</t>
  </si>
  <si>
    <t>monterotuesta@gmail.com</t>
  </si>
  <si>
    <t>00007-0007001368-0</t>
  </si>
  <si>
    <t>CHANAME GAMARRA, JESSICA DENISSE</t>
  </si>
  <si>
    <t>JESSICA DENISSE</t>
  </si>
  <si>
    <t>jesikdnise@gmail.com</t>
  </si>
  <si>
    <t>00002-0002105670-0</t>
  </si>
  <si>
    <t>CHAVARRIA BRUNO, OLINDA MARIABEL</t>
  </si>
  <si>
    <t>OLINDA MARIABEL</t>
  </si>
  <si>
    <t>yeyandreahch@gmail.com</t>
  </si>
  <si>
    <t>J. CARDENAS NOA</t>
  </si>
  <si>
    <t>00004-0004001967-0</t>
  </si>
  <si>
    <t>HUARI ÑAUPAC, WILBER</t>
  </si>
  <si>
    <t>WILBER</t>
  </si>
  <si>
    <t>wilberteologia12@gmail.com</t>
  </si>
  <si>
    <t>Y. MAMANI ANCHEA</t>
  </si>
  <si>
    <t>00005-0005050602-0</t>
  </si>
  <si>
    <t>SAMAN QUISPE, NAYELLI YAMILET</t>
  </si>
  <si>
    <t>NAYELLI YAMILET</t>
  </si>
  <si>
    <t>nayelliyamiletsamanquispe@gmail.com</t>
  </si>
  <si>
    <t>00005-0005050603-0</t>
  </si>
  <si>
    <t>QUIJANDRIA REYNA, MEDALITH DEL CARMEN</t>
  </si>
  <si>
    <t>MEDALITH DEL CARMEN</t>
  </si>
  <si>
    <t>medalithqreyna@gmail.com</t>
  </si>
  <si>
    <t>00005-0005050604-0</t>
  </si>
  <si>
    <t>SAMAN DE GONZALES, ELEODORA</t>
  </si>
  <si>
    <t>ELEODORA</t>
  </si>
  <si>
    <t>joserolandogonzalesdelacruz@gmail.com</t>
  </si>
  <si>
    <t>00009-0009001772-0</t>
  </si>
  <si>
    <t>GAYOSO QUIÑONES, FEDERICO VICTOR</t>
  </si>
  <si>
    <t>FEDERICO VICTOR</t>
  </si>
  <si>
    <t>fgayosoq@gmail.com</t>
  </si>
  <si>
    <t>00002-0002105671-0</t>
  </si>
  <si>
    <t>DEL POZO ARRIETA, MARITZA ROSA LUZ</t>
  </si>
  <si>
    <t>MARITZA ROSA LUZ</t>
  </si>
  <si>
    <t>maritzarosaluz@hotmail.com</t>
  </si>
  <si>
    <t>00011-0011001289-0</t>
  </si>
  <si>
    <t>VELAZCO SALAS VDA DE DIAZ, BETZABETH YDALIA</t>
  </si>
  <si>
    <t>BETZABETH YDALIA</t>
  </si>
  <si>
    <t>gidivex@gmail.com</t>
  </si>
  <si>
    <t>C. VILLASANTE TALAVERA</t>
  </si>
  <si>
    <t>00006-0006002038-0</t>
  </si>
  <si>
    <t>ZAPATA CURINAMBE, BERTHA SIMONA</t>
  </si>
  <si>
    <t>BERTHA SIMONA</t>
  </si>
  <si>
    <t>pzussety@gmail.com</t>
  </si>
  <si>
    <t>00002-0002105672-0</t>
  </si>
  <si>
    <t>GARCIA RODRIGUEZ, LAURA LOURDES</t>
  </si>
  <si>
    <t>LAURA LOURDES</t>
  </si>
  <si>
    <t>cordovagarciafrancisr@gmail.com</t>
  </si>
  <si>
    <t>00011-0011001290-0</t>
  </si>
  <si>
    <t>CHOQQUE CHOQQUE, FLORENCIA</t>
  </si>
  <si>
    <t>FLORENCIA</t>
  </si>
  <si>
    <t>flower_si_a@hotmail.com</t>
  </si>
  <si>
    <t>00011-0011001291-0</t>
  </si>
  <si>
    <t>PARIAPAZA MAMANI, ADOLFO RENÉ</t>
  </si>
  <si>
    <t>ADOLFO RENÉ</t>
  </si>
  <si>
    <t>ar_pariapaza_m@hotmail.com</t>
  </si>
  <si>
    <t>00002-0002105673-0</t>
  </si>
  <si>
    <t>VEGA TTITO, CRYSTEL YADHYRA</t>
  </si>
  <si>
    <t>CRYSTEL YADHYRA</t>
  </si>
  <si>
    <t>crystelvega24@gmail.com</t>
  </si>
  <si>
    <t>00002-0002105674-0</t>
  </si>
  <si>
    <t>SANTOS ORDOÑEZ, ESTHER VALERIA</t>
  </si>
  <si>
    <t>ESTHER VALERIA</t>
  </si>
  <si>
    <t>valersantos10@gmail.com</t>
  </si>
  <si>
    <t>00001-0001002487-0</t>
  </si>
  <si>
    <t>MONTES PARRAGA DE HERRERA, IRMA ORTENCIA</t>
  </si>
  <si>
    <t>IRMA ORTENCIA</t>
  </si>
  <si>
    <t>montesir87@hotmail.com</t>
  </si>
  <si>
    <t>00002-0002105675-0</t>
  </si>
  <si>
    <t>MUÑICO ROJAS, REYNA MARIA</t>
  </si>
  <si>
    <t>REYNA MARIA</t>
  </si>
  <si>
    <t>reynamuro65@gmail.com</t>
  </si>
  <si>
    <t>00002-0002105676-0</t>
  </si>
  <si>
    <t>00002-0002105677-0</t>
  </si>
  <si>
    <t>VARGAS RAMOS, HEYDY MILENA</t>
  </si>
  <si>
    <t>HEYDY MILENA</t>
  </si>
  <si>
    <t>milenavargas092@gmail.com</t>
  </si>
  <si>
    <t>00003-0003001517-0</t>
  </si>
  <si>
    <t>FABIOLA</t>
  </si>
  <si>
    <t>fiby2203@gmail.com</t>
  </si>
  <si>
    <t>00002-0002105678-0</t>
  </si>
  <si>
    <t>GODOFREDO</t>
  </si>
  <si>
    <t>00011-0011001292-0</t>
  </si>
  <si>
    <t>CARRILLO CHÁVEZ, GERSON LUIS</t>
  </si>
  <si>
    <t>GERSON LUIS</t>
  </si>
  <si>
    <t>gerlcar@hotmail.com</t>
  </si>
  <si>
    <t>00001-0001002488-0</t>
  </si>
  <si>
    <t>MELENDEZ ESTRADA, MARCO ANTONIO</t>
  </si>
  <si>
    <t>mmelende@gmail.com</t>
  </si>
  <si>
    <t>00005-0005050605-0</t>
  </si>
  <si>
    <t>CONTRERAS DE VELASQUE, MARCELINA ENRIQUETA</t>
  </si>
  <si>
    <t>MARCELINA ENRIQUETA</t>
  </si>
  <si>
    <t>velasquezcontrerasmarcelino@gmail.com</t>
  </si>
  <si>
    <t>00005-0005050606-0</t>
  </si>
  <si>
    <t>CARO HUAPAYA, MARIA EUGENIA</t>
  </si>
  <si>
    <t>marue1514@gmail.com</t>
  </si>
  <si>
    <t>00005-0005050607-0</t>
  </si>
  <si>
    <t>00011-0011001293-0</t>
  </si>
  <si>
    <t>GONZALES ANDIA, NANCY PAULA</t>
  </si>
  <si>
    <t>NANCY PAULA</t>
  </si>
  <si>
    <t>napagoan@gmail.com</t>
  </si>
  <si>
    <t>00011-0011001294-0</t>
  </si>
  <si>
    <t>LIZARRAGA BERNAL, MARITZA</t>
  </si>
  <si>
    <t>MARITZA</t>
  </si>
  <si>
    <t>lizber12m@gmail.com</t>
  </si>
  <si>
    <t>00002-0002105679-0</t>
  </si>
  <si>
    <t>YOLANDA EMPERATRIZ</t>
  </si>
  <si>
    <t>00007-0007001369-0</t>
  </si>
  <si>
    <t>SANTAMARIA MORALES, WALTHER JHONY</t>
  </si>
  <si>
    <t>WALTHER JHONY</t>
  </si>
  <si>
    <t>waltersantamariamorales@gmail.com</t>
  </si>
  <si>
    <t>00004-0004001968-0</t>
  </si>
  <si>
    <t>CHOQQUE MAMANI, FRANCISCO</t>
  </si>
  <si>
    <t>FRANCISCO</t>
  </si>
  <si>
    <t>franciscochoqquemamani@gmail.com</t>
  </si>
  <si>
    <t>00002-0002105680-0</t>
  </si>
  <si>
    <t>CHAVEZ YANCE, EDGAR LUIS</t>
  </si>
  <si>
    <t>EDGAR LUIS</t>
  </si>
  <si>
    <t>edgarluischavezyance@gmail.com</t>
  </si>
  <si>
    <t>M. SANABRIA ALFARO</t>
  </si>
  <si>
    <t>00002-0002105681-0</t>
  </si>
  <si>
    <t>00011-0011001295-0</t>
  </si>
  <si>
    <t>TAIPE ESTEBA, ELIANA AMPARO</t>
  </si>
  <si>
    <t>ELIANA AMPARO</t>
  </si>
  <si>
    <t>elianataipe30@gmail.com</t>
  </si>
  <si>
    <t>00011-0011001296-0</t>
  </si>
  <si>
    <t>MAMANI APAZA, KATTY CAROLINA</t>
  </si>
  <si>
    <t>KATTY CAROLINA</t>
  </si>
  <si>
    <t>kattyadara@gmail.com</t>
  </si>
  <si>
    <t>00001-0001002490-0</t>
  </si>
  <si>
    <t>YEPEZ MARIN, JOSE ALFREDO</t>
  </si>
  <si>
    <t>josyepezmarin@gmail.com</t>
  </si>
  <si>
    <t>00006-0006002039-0</t>
  </si>
  <si>
    <t>SANCHEZ ZABARBURU, LUZ ANGELICA</t>
  </si>
  <si>
    <t>LUZ ANGELICA</t>
  </si>
  <si>
    <t>sanchezzabarburuluzangelica@gmail.com</t>
  </si>
  <si>
    <t>00001-0001002491-0</t>
  </si>
  <si>
    <t>00001-0001002492-0</t>
  </si>
  <si>
    <t>OFELIA</t>
  </si>
  <si>
    <t>00005-0005050608-0</t>
  </si>
  <si>
    <t>ROJAS VICENTE, RUTH MARILU</t>
  </si>
  <si>
    <t>RUTH MARILU</t>
  </si>
  <si>
    <t>rojasvicenteruthmarilu@gmail.com</t>
  </si>
  <si>
    <t>00002-0002105682-0</t>
  </si>
  <si>
    <t>INGA RICALDI, ZARITA ZULEMA</t>
  </si>
  <si>
    <t>ZARITA ZULEMA</t>
  </si>
  <si>
    <t>zulezari12@gmail.com</t>
  </si>
  <si>
    <t>00003-0003001518-0</t>
  </si>
  <si>
    <t>LOAYZA JARA, CARMEN JULIA</t>
  </si>
  <si>
    <t>CARMEN JULIA</t>
  </si>
  <si>
    <t>filixi@hotmail.com</t>
  </si>
  <si>
    <t>E. MAMANI</t>
  </si>
  <si>
    <t>00002-0002105683-0</t>
  </si>
  <si>
    <t>POMA MENDOZA, PAUL CESAR</t>
  </si>
  <si>
    <t>PAUL CESAR</t>
  </si>
  <si>
    <t>paulpomamendoza@gmail.com</t>
  </si>
  <si>
    <t>00005-0005050609-0</t>
  </si>
  <si>
    <t>CABEZAS FLORES DE INCA, BLASCIDA ILUMINADA</t>
  </si>
  <si>
    <t>BLASCIDA ILUMINADA</t>
  </si>
  <si>
    <t>incacynthia73@gmail.com</t>
  </si>
  <si>
    <t>00002-0002105684-0</t>
  </si>
  <si>
    <t>00011-0011001297-0</t>
  </si>
  <si>
    <t>VILLANUEVA COAGUILA, JORGE BERNARDO</t>
  </si>
  <si>
    <t>JORGE BERNARDO</t>
  </si>
  <si>
    <t>villanuevacoaguilaj@gmail.com</t>
  </si>
  <si>
    <t>00001-0001002493-0</t>
  </si>
  <si>
    <t>MARIN JAIME, ADOLFO</t>
  </si>
  <si>
    <t>ADOLFO</t>
  </si>
  <si>
    <t>marinjaimeadolfo@gmail.com</t>
  </si>
  <si>
    <t>00004-0004001969-0</t>
  </si>
  <si>
    <t>VASQUEZ ZUÑIGA, MARIA MILAGROS</t>
  </si>
  <si>
    <t>MARIA MILAGROS</t>
  </si>
  <si>
    <t>vasquezmilagros21@gmail.com</t>
  </si>
  <si>
    <t>00002-0002105685-0</t>
  </si>
  <si>
    <t>MANUEL ESTRADA, ELMER DANIEL</t>
  </si>
  <si>
    <t>ELMER DANIEL</t>
  </si>
  <si>
    <t>fraema6@gmail.com</t>
  </si>
  <si>
    <t>00005-0005050610-0</t>
  </si>
  <si>
    <t>FLORIAN HUERTA, TAMARA CRISTHINA</t>
  </si>
  <si>
    <t>TAMARA CRISTHINA</t>
  </si>
  <si>
    <t>tamaraflorianhuerta@gmail.com</t>
  </si>
  <si>
    <t>M. HIPOLITO GUERRERO</t>
  </si>
  <si>
    <t>00004-0004001970-0</t>
  </si>
  <si>
    <t>LEDESMA ZELA, MIRIAM</t>
  </si>
  <si>
    <t>ledesmazela.26@gmail.com</t>
  </si>
  <si>
    <t>00011-0011001298-0</t>
  </si>
  <si>
    <t>LEON CASTRO, EDGAR VIDAL</t>
  </si>
  <si>
    <t>EDGAR VIDAL</t>
  </si>
  <si>
    <t>mafalevas@gmail.com</t>
  </si>
  <si>
    <t>00001-0001002494-0</t>
  </si>
  <si>
    <t>SILVA PONCE, ADA VICTORIA</t>
  </si>
  <si>
    <t>ADA VICTORIA</t>
  </si>
  <si>
    <t>adasilvaponce2019@gmail.com</t>
  </si>
  <si>
    <t>00011-0011001299-0</t>
  </si>
  <si>
    <t>CCAPIRA MAMANI, FERNANDINO</t>
  </si>
  <si>
    <t>FERNANDINO</t>
  </si>
  <si>
    <t>fernandinoccapira@gmail.com</t>
  </si>
  <si>
    <t>00003-0003001519-0</t>
  </si>
  <si>
    <t>SILVA CAMA, VILMA</t>
  </si>
  <si>
    <t>darexvega21@hotmail.com</t>
  </si>
  <si>
    <t>00004-0004001971-0</t>
  </si>
  <si>
    <t>SOTOMAYOR GUZMAN, JOSE ANGEL</t>
  </si>
  <si>
    <t>JOSE ANGEL</t>
  </si>
  <si>
    <t>jkrosbysp@gmail.com</t>
  </si>
  <si>
    <t>00010-0010030488-0</t>
  </si>
  <si>
    <t>HERNANDEZ HERNANDEZ, FRESIA KARINA</t>
  </si>
  <si>
    <t>FRESIA KARINA</t>
  </si>
  <si>
    <t>fresiakari20@gmail.com</t>
  </si>
  <si>
    <t>00011-0011001300-0</t>
  </si>
  <si>
    <t>LLANOS VELARDE DE CABANA, JUANA DONATA</t>
  </si>
  <si>
    <t>JUANA DONATA</t>
  </si>
  <si>
    <t>aracelydiana.cll@gmail.com</t>
  </si>
  <si>
    <t>00002-0002105686-0</t>
  </si>
  <si>
    <t>URETA MARTINEZ DE CARRION, TANIA AMELIA</t>
  </si>
  <si>
    <t>TANIA AMELIA</t>
  </si>
  <si>
    <t>uamelys@gmail.com</t>
  </si>
  <si>
    <t>00004-0004001972-0</t>
  </si>
  <si>
    <t>PANCORBO TARRAGA, CELIA</t>
  </si>
  <si>
    <t>celiapancorbo.t@gmail.com</t>
  </si>
  <si>
    <t>00011-0011001301-0</t>
  </si>
  <si>
    <t>FANNY MARLENI</t>
  </si>
  <si>
    <t>00011-0011001302-0</t>
  </si>
  <si>
    <t>MEDINA DE TEJADA, RUTH PRIMITIVA</t>
  </si>
  <si>
    <t>RUTH PRIMITIVA</t>
  </si>
  <si>
    <t>dahana.tejada.m@gmail.com</t>
  </si>
  <si>
    <t>00003-0003001520-0</t>
  </si>
  <si>
    <t>GUTIERREZ QUINTANILLA, KATYA</t>
  </si>
  <si>
    <t>KATYA</t>
  </si>
  <si>
    <t>katia_195@hotmail.com</t>
  </si>
  <si>
    <t>00001-0001002495-0</t>
  </si>
  <si>
    <t>SAENZ VENTURA, FRANK WERNER</t>
  </si>
  <si>
    <t>FRANK WERNER</t>
  </si>
  <si>
    <t>frank.01saenz@gmail.com</t>
  </si>
  <si>
    <t>00009-0009001773-0</t>
  </si>
  <si>
    <t>ZEVALLOS QUISPE, JORGE LUIS</t>
  </si>
  <si>
    <t>mayra.zevallos051092@gmail.com</t>
  </si>
  <si>
    <t>00004-0004001973-0</t>
  </si>
  <si>
    <t>MINAURO MOREIRA, MATILDE</t>
  </si>
  <si>
    <t>MATILDE</t>
  </si>
  <si>
    <t>ghadventuressac@gmail.com</t>
  </si>
  <si>
    <t>00011-0011001303-0</t>
  </si>
  <si>
    <t>CHARCA SANCHEZ, MARIA VICTORIA</t>
  </si>
  <si>
    <t>MARIA VICTORIA</t>
  </si>
  <si>
    <t>mariacharca962@gmail.com</t>
  </si>
  <si>
    <t>00011-0011001304-0</t>
  </si>
  <si>
    <t>CHOQUECONDO TUPA, JUAN</t>
  </si>
  <si>
    <t>juanchoquecondotupa@gmail.com</t>
  </si>
  <si>
    <t>00002-0002105687-0</t>
  </si>
  <si>
    <t>VILLANUEVA RIVAS, MARIBEL ROSARIO</t>
  </si>
  <si>
    <t>MARIBEL ROSARIO</t>
  </si>
  <si>
    <t>saryle_28@hotmail.com</t>
  </si>
  <si>
    <t>00005-0005050611-0</t>
  </si>
  <si>
    <t>GONZALES ALCARRAZ, NICANOR</t>
  </si>
  <si>
    <t>NICANOR</t>
  </si>
  <si>
    <t>joselyncm1998@gmail.com</t>
  </si>
  <si>
    <t>00002-0002105688-0</t>
  </si>
  <si>
    <t>LOYOLA ECHEVARRIA, MAX ANTONY</t>
  </si>
  <si>
    <t>maxloyolaechevarria@gmail.com</t>
  </si>
  <si>
    <t>00009-0009001774-0</t>
  </si>
  <si>
    <t>APOLINAR GONZALES, NELLY</t>
  </si>
  <si>
    <t>NELLY</t>
  </si>
  <si>
    <t>nellyapolinar2019@gmail.com</t>
  </si>
  <si>
    <t>00006-0006002041-0</t>
  </si>
  <si>
    <t>MENDOZA ALVA, MILADY</t>
  </si>
  <si>
    <t>MILADY</t>
  </si>
  <si>
    <t>leidy309libra@gmail.com</t>
  </si>
  <si>
    <t>00010-0010030489-0</t>
  </si>
  <si>
    <t>PEREZ DUEÑAS, ROSA AMADA</t>
  </si>
  <si>
    <t>ROSA AMADA</t>
  </si>
  <si>
    <t>rosa.perez300874@gmail.com</t>
  </si>
  <si>
    <t>00011-0011001305-0</t>
  </si>
  <si>
    <t>CERPA BEDREGAL, JORGE CERLY</t>
  </si>
  <si>
    <t>JORGE CERLY</t>
  </si>
  <si>
    <t>jorgecb1976@gmail.com</t>
  </si>
  <si>
    <t>00006-0006002042-0</t>
  </si>
  <si>
    <t>MAURICIO  SALVATORE</t>
  </si>
  <si>
    <t>mauricioramos2302@gmail.com</t>
  </si>
  <si>
    <t>00007-0007001370-0</t>
  </si>
  <si>
    <t>MAYTA CORMAN, CANDELARIA MARUJA</t>
  </si>
  <si>
    <t>CANDELARIA MARUJA</t>
  </si>
  <si>
    <t>anniedelpilar22@gmail.com</t>
  </si>
  <si>
    <t>00011-0011001306-0</t>
  </si>
  <si>
    <t>CHAMPI QUISPE, ANTONIETA</t>
  </si>
  <si>
    <t>ANTONIETA</t>
  </si>
  <si>
    <t>sumaqsisan@gmail.com</t>
  </si>
  <si>
    <t>00004-0000002845-1</t>
  </si>
  <si>
    <t>VILLENA VILLASANTE, ELIO EDILBERTO</t>
  </si>
  <si>
    <t>ELIO EDILBERTO</t>
  </si>
  <si>
    <t>eliovillena6@gmail.com</t>
  </si>
  <si>
    <t>00005-0005050612-0</t>
  </si>
  <si>
    <t>CANDELA RAMOS, ROCIO DEL PILAR</t>
  </si>
  <si>
    <t>legal01corporacionescandelasac@gmail.com</t>
  </si>
  <si>
    <t>R. CHANAME VICENTE</t>
  </si>
  <si>
    <t>00004-0004001974-0</t>
  </si>
  <si>
    <t>GUIDO ELISEO</t>
  </si>
  <si>
    <t>00005-0005050613-0</t>
  </si>
  <si>
    <t>SORAS DE GUIA, TERESA</t>
  </si>
  <si>
    <t>guiagabriela459@gmail.com</t>
  </si>
  <si>
    <t>00011-0011001307-0</t>
  </si>
  <si>
    <t>CAHUANA CONDORI, MARIA AMPARO</t>
  </si>
  <si>
    <t>MARIA AMPARO</t>
  </si>
  <si>
    <t>sabaot972@gmail.com</t>
  </si>
  <si>
    <t>00011-0011001308-0</t>
  </si>
  <si>
    <t>DELGADO CANO, RICARDO MANUEL</t>
  </si>
  <si>
    <t>RICARDO MANUEL</t>
  </si>
  <si>
    <t>ricardodelgadoc71@hotmail.com</t>
  </si>
  <si>
    <t>00002-0002105689-0</t>
  </si>
  <si>
    <t>SOLIS RODRIGUEZ, BELINDA CHAVELA</t>
  </si>
  <si>
    <t>BELINDA CHAVELA</t>
  </si>
  <si>
    <t>chanela0975123@gmail.com</t>
  </si>
  <si>
    <t>00002-0002105690-0</t>
  </si>
  <si>
    <t>00004-0004001975-0</t>
  </si>
  <si>
    <t>AÑAMACO QUILLAHUAMAN DE PAUCARMAYTA, ENRIQUETA</t>
  </si>
  <si>
    <t>ENRIQUETA</t>
  </si>
  <si>
    <t>enriaq0508@gmail.com</t>
  </si>
  <si>
    <t>00002-0002105691-0</t>
  </si>
  <si>
    <t>00002-0002105692-0</t>
  </si>
  <si>
    <t>00004-0004001976-0</t>
  </si>
  <si>
    <t>RODRIGUEZ SILVA, LIZBETH</t>
  </si>
  <si>
    <t>LIZBETH</t>
  </si>
  <si>
    <t>liz.rodsil001@gmail.com</t>
  </si>
  <si>
    <t>00001-0001002496-0</t>
  </si>
  <si>
    <t>ASTO PALOMINO, MASTER BOSTON</t>
  </si>
  <si>
    <t>MASTER BOSTON</t>
  </si>
  <si>
    <t>gopal.vrinda108@gmail.com</t>
  </si>
  <si>
    <t>00002-0002105694-0</t>
  </si>
  <si>
    <t>RAMIREZ NESTARES, RAUL NICOLAS</t>
  </si>
  <si>
    <t>RAUL NICOLAS</t>
  </si>
  <si>
    <t>1616raulnico@gmail.com</t>
  </si>
  <si>
    <t>00004-0004001977-0</t>
  </si>
  <si>
    <t>PINARES GAMARRA, MELANI ASTRIDT</t>
  </si>
  <si>
    <t>MELANI ASTRIDT</t>
  </si>
  <si>
    <t>melanipg_14@hotmail.com</t>
  </si>
  <si>
    <t>00011-0011001309-0</t>
  </si>
  <si>
    <t>MEZA CCOLQQUE, PERCY DANIEL</t>
  </si>
  <si>
    <t>PERCY DANIEL</t>
  </si>
  <si>
    <t>daani_18_1@hotmail.com</t>
  </si>
  <si>
    <t>00004-0004001978-0</t>
  </si>
  <si>
    <t>HUARCA QUISPE, FERMIN</t>
  </si>
  <si>
    <t>ferminhuarcaquispe4@gmail.com</t>
  </si>
  <si>
    <t>00011-0011001310-0</t>
  </si>
  <si>
    <t>TUERO CRUZ, EDGAR</t>
  </si>
  <si>
    <t>teomq78@gmail.com</t>
  </si>
  <si>
    <t>00011-0011001311-0</t>
  </si>
  <si>
    <t>MONTALVO QUISPE, TEODOCIA EUCEVIA</t>
  </si>
  <si>
    <t>TEODOCIA EUCEVIA</t>
  </si>
  <si>
    <t>00004-0004001979-0</t>
  </si>
  <si>
    <t>PAREDES PASCAY, YOVANA</t>
  </si>
  <si>
    <t>YOVANA</t>
  </si>
  <si>
    <t>yohanadecaramelo@gmail.com</t>
  </si>
  <si>
    <t>A. TORRES VELA</t>
  </si>
  <si>
    <t>00002-0002105695-0</t>
  </si>
  <si>
    <t>CAMARENA BARZOLA, JESSEN JOHN</t>
  </si>
  <si>
    <t>JESSEN JOHN</t>
  </si>
  <si>
    <t>johnkarmaperu@gmail.com</t>
  </si>
  <si>
    <t>00001-0001002497-0</t>
  </si>
  <si>
    <t>GONZALES MARTIN, YADETH MERY</t>
  </si>
  <si>
    <t>YADETH MERY</t>
  </si>
  <si>
    <t>yadeth20011@gmail.com</t>
  </si>
  <si>
    <t>K. CANCHIHUAMAN ESPINOZA</t>
  </si>
  <si>
    <t>00005-0005050614-0</t>
  </si>
  <si>
    <t>CARLOS HUAMAN, WALTER ANGEL</t>
  </si>
  <si>
    <t>WALTER ANGEL</t>
  </si>
  <si>
    <t>wangel9644@gmail.com</t>
  </si>
  <si>
    <t>00001-0001002498-0</t>
  </si>
  <si>
    <t>NORKA ROSA OLINDA</t>
  </si>
  <si>
    <t>00011-0011001312-0</t>
  </si>
  <si>
    <t>USCA CALLASI, ROXANNA</t>
  </si>
  <si>
    <t>ROXANNA</t>
  </si>
  <si>
    <t>rucallasi@gmail.com</t>
  </si>
  <si>
    <t>00011-0011001313-0</t>
  </si>
  <si>
    <t>USCA CALLASI, CLEOFE</t>
  </si>
  <si>
    <t>CLEOFE</t>
  </si>
  <si>
    <t>00005-0005050615-0</t>
  </si>
  <si>
    <t>PORTUGUEZ ZAMUDIO, ENRRY MAX</t>
  </si>
  <si>
    <t>ENRRY MAX</t>
  </si>
  <si>
    <t>enrrymaxportuguez.za@gmail.com</t>
  </si>
  <si>
    <t>00005-0005050616-0</t>
  </si>
  <si>
    <t>ROJAS SANTIAGO, ELMER TOMAS</t>
  </si>
  <si>
    <t>ELMER TOMAS</t>
  </si>
  <si>
    <t>elmertomasrojassantiago@gmail.com</t>
  </si>
  <si>
    <t>00010-0010030490-0</t>
  </si>
  <si>
    <t>RUIZ MUCHAYPIÑA, CIRA LOURDES</t>
  </si>
  <si>
    <t>CIRA LOURDES</t>
  </si>
  <si>
    <t>jade_147@hotmail.com</t>
  </si>
  <si>
    <t>00002-0002105696-0</t>
  </si>
  <si>
    <t>DELGADILLO CENTENO, MARIBEL OLINDA</t>
  </si>
  <si>
    <t>MARIBEL OLINDA</t>
  </si>
  <si>
    <t>maribeldelgadillocenteno@gmail.com</t>
  </si>
  <si>
    <t>00002-0002105697-0</t>
  </si>
  <si>
    <t>YATACO LEANDRO DE MENDOZA, GIANNINA</t>
  </si>
  <si>
    <t>giannina.yataco@gmail.com</t>
  </si>
  <si>
    <t>00009-0009001775-0</t>
  </si>
  <si>
    <t>LUNA REGALADO, SANTA ANGELICA</t>
  </si>
  <si>
    <t>SANTA ANGELICA</t>
  </si>
  <si>
    <t>santitha17@gmail.com</t>
  </si>
  <si>
    <t>00006-0006002044-0</t>
  </si>
  <si>
    <t>GAONA VASQUEZ, ORFELINDA</t>
  </si>
  <si>
    <t>ORFELINDA</t>
  </si>
  <si>
    <t>00002-0002105698-0</t>
  </si>
  <si>
    <t>PALOMINO LUJAN, LAYLI JOHANA</t>
  </si>
  <si>
    <t>LAYLI JOHANA</t>
  </si>
  <si>
    <t>cemar-sa@hotmail.com</t>
  </si>
  <si>
    <t>00004-0004001980-0</t>
  </si>
  <si>
    <t>PEÑA CANAL, DELFINA</t>
  </si>
  <si>
    <t>DELFINA</t>
  </si>
  <si>
    <t>penacanaldelfina@gmail.com</t>
  </si>
  <si>
    <t>00001-0001002499-0</t>
  </si>
  <si>
    <t>HERMENEGILDO PRINCIPE, SANTA</t>
  </si>
  <si>
    <t>SANTA</t>
  </si>
  <si>
    <t>angely.ll.2291@hotmail.com</t>
  </si>
  <si>
    <t>00004-0004001981-0</t>
  </si>
  <si>
    <t>PANCORBO TARRAGA, CRISTINA</t>
  </si>
  <si>
    <t>CRISTINA</t>
  </si>
  <si>
    <t>cristinapanbo@gmail.com</t>
  </si>
  <si>
    <t>00001-0001002500-0</t>
  </si>
  <si>
    <t>MERCADO CHAMORRO, BETTY</t>
  </si>
  <si>
    <t>BETTY</t>
  </si>
  <si>
    <t>rebelde24.9@hotmail.com</t>
  </si>
  <si>
    <t>00001-0001002501-0</t>
  </si>
  <si>
    <t>ZENOBIO</t>
  </si>
  <si>
    <t>zenobiocorilla@gmail.com</t>
  </si>
  <si>
    <t>00009-0009001776-0</t>
  </si>
  <si>
    <t>GODOS VERA, FELIX EDILBERTO</t>
  </si>
  <si>
    <t>FELIX EDILBERTO</t>
  </si>
  <si>
    <t>fegover@gmail.com</t>
  </si>
  <si>
    <t>J. DE LA CRUZ LEAL</t>
  </si>
  <si>
    <t>00001-0001002502-0</t>
  </si>
  <si>
    <t>FLORES PEÑALOZA, EDGAR</t>
  </si>
  <si>
    <t>cepefp20000@gmail.com</t>
  </si>
  <si>
    <t>00001-0001002503-0</t>
  </si>
  <si>
    <t>GONZALEZ BAZAN, CRISTIAN ENRIQUE</t>
  </si>
  <si>
    <t>CRISTIAN ENRIQUE</t>
  </si>
  <si>
    <t>cristian.g.b.jr.pg.509@gmail.com</t>
  </si>
  <si>
    <t>00011-0011001314-0</t>
  </si>
  <si>
    <t>CARITA CARITA, NILTON PAOLI</t>
  </si>
  <si>
    <t>NILTON PAOLI</t>
  </si>
  <si>
    <t>nirpaocc@hotmail.com</t>
  </si>
  <si>
    <t>00007-0007001371-0</t>
  </si>
  <si>
    <t>JOSE AUGUSTO</t>
  </si>
  <si>
    <t>00007-0007001372-0</t>
  </si>
  <si>
    <t>CARRILLO ARCILA, ROSANA ELIZABETH</t>
  </si>
  <si>
    <t>ROSANA ELIZABETH</t>
  </si>
  <si>
    <t>chanaroxi1309@gmail.com</t>
  </si>
  <si>
    <t>00011-0011001315-0</t>
  </si>
  <si>
    <t>HILARIO MENDIGURE, YANET</t>
  </si>
  <si>
    <t>yanethime@gmail.com</t>
  </si>
  <si>
    <t>00011-0011001316-0</t>
  </si>
  <si>
    <t>BERNAL QUISPE, GILMER JOEL</t>
  </si>
  <si>
    <t>GILMER JOEL</t>
  </si>
  <si>
    <t>gbernal.83@gmail.com</t>
  </si>
  <si>
    <t>00011-0011001317-0</t>
  </si>
  <si>
    <t>GUTIERREZ MIRANDA, VILMA</t>
  </si>
  <si>
    <t>vilma82gm@gmail.com</t>
  </si>
  <si>
    <t>00011-0011001318-0</t>
  </si>
  <si>
    <t>00011-0011001319-0</t>
  </si>
  <si>
    <t>HUAMANI PALOMINO, LINO MANUEL</t>
  </si>
  <si>
    <t>LINO MANUEL</t>
  </si>
  <si>
    <t>manuelhp007@gmail.com</t>
  </si>
  <si>
    <t>00011-0011001320-0</t>
  </si>
  <si>
    <t>RANILLA LAZARO, LUIS ELEUTERIO</t>
  </si>
  <si>
    <t>LUIS ELEUTERIO</t>
  </si>
  <si>
    <t>ranlaz.automotriz@gmail.com</t>
  </si>
  <si>
    <t>00011-0011001321-0</t>
  </si>
  <si>
    <t>ALVAREZ DE NOVOA, ZOILA</t>
  </si>
  <si>
    <t>ZOILA</t>
  </si>
  <si>
    <t>sandraerika1470@gmail.com</t>
  </si>
  <si>
    <t>00001-0001002504-0</t>
  </si>
  <si>
    <t>ESPINOZA LOPEZ, TEODOR ALEJANDRO</t>
  </si>
  <si>
    <t>TEODOR ALEJANDRO</t>
  </si>
  <si>
    <t>999alex35@gmail.com</t>
  </si>
  <si>
    <t>00002-0002105699-0</t>
  </si>
  <si>
    <t>CARDENAS INGA, DELMA</t>
  </si>
  <si>
    <t>DELMA</t>
  </si>
  <si>
    <t>delshe123@gmail.com</t>
  </si>
  <si>
    <t>J. FLORES VILLANUEVA</t>
  </si>
  <si>
    <t>00011-0011001322-0</t>
  </si>
  <si>
    <t>POSTIGO FLORES, CESAR ENRIQUE</t>
  </si>
  <si>
    <t>CESAR ENRIQUE</t>
  </si>
  <si>
    <t>postigoflorescesar@gmail.com</t>
  </si>
  <si>
    <t>L. YNQUILLA MANCHEGO</t>
  </si>
  <si>
    <t>00011-0011001323-0</t>
  </si>
  <si>
    <t>SANDOVAL MANYA, MICHEL FLAVIO</t>
  </si>
  <si>
    <t>MICHEL FLAVIO</t>
  </si>
  <si>
    <t>mfsm23@hotmail.com</t>
  </si>
  <si>
    <t>00001-0001002505-0</t>
  </si>
  <si>
    <t>ROJAS MENDOZA, MARTHA RUBELA</t>
  </si>
  <si>
    <t>MARTHA RUBELA</t>
  </si>
  <si>
    <t>martharrm.1506@gmail.com</t>
  </si>
  <si>
    <t>00001-0001002506-0</t>
  </si>
  <si>
    <t>00001-0001002507-0</t>
  </si>
  <si>
    <t>DE LA CRUZ AREVALO, ROSARIO</t>
  </si>
  <si>
    <t>arevalorosario892a@gmail.com</t>
  </si>
  <si>
    <t>00006-0006002045-0</t>
  </si>
  <si>
    <t>CAMPOS CERVERA, ANIBAL</t>
  </si>
  <si>
    <t>ANIBAL</t>
  </si>
  <si>
    <t>aderly_14@hotmail.com</t>
  </si>
  <si>
    <t>00009-0009001777-0</t>
  </si>
  <si>
    <t>HUAMANCONDOR PEDREROS, JHON POOL</t>
  </si>
  <si>
    <t>JHON POOL</t>
  </si>
  <si>
    <t>jpool.hp@gmail.com</t>
  </si>
  <si>
    <t>A. PASCUAL MORAN</t>
  </si>
  <si>
    <t>00011-0011001324-0</t>
  </si>
  <si>
    <t>RIVERA VDA DE BENIQUE, MARINA CLEOFE</t>
  </si>
  <si>
    <t>MARINA CLEOFE</t>
  </si>
  <si>
    <t>dannybenique@gmail.com</t>
  </si>
  <si>
    <t>00005-0005050617-0</t>
  </si>
  <si>
    <t>CARDENAS CHUMPITAZ, JESUS ALFREDO</t>
  </si>
  <si>
    <t>JESUS ALFREDO</t>
  </si>
  <si>
    <t>cardenaschumpitaz2@gmail.com</t>
  </si>
  <si>
    <t>00003-0003001521-0</t>
  </si>
  <si>
    <t>BAEZ PACHECO, NELSON</t>
  </si>
  <si>
    <t>NELSON</t>
  </si>
  <si>
    <t>nelsonbaezpacheco2@gmail.com</t>
  </si>
  <si>
    <t>00005-0005050618-0</t>
  </si>
  <si>
    <t>OCHOA PELAEZ, RITA ESPERANZA</t>
  </si>
  <si>
    <t>RITA ESPERANZA</t>
  </si>
  <si>
    <t>l.cyndel.po23@gmail.com</t>
  </si>
  <si>
    <t>00004-0004001982-0</t>
  </si>
  <si>
    <t>COAILA ZEGARRA, JOSEFINA MARTHA</t>
  </si>
  <si>
    <t>JOSEFINA MARTHA</t>
  </si>
  <si>
    <t>jomacozee@hotmail.com</t>
  </si>
  <si>
    <t>00011-0011001325-0</t>
  </si>
  <si>
    <t>MAMANI MENDOZA, RAUL</t>
  </si>
  <si>
    <t>RAUL</t>
  </si>
  <si>
    <t>mamanimendozaraul33@gmail.com</t>
  </si>
  <si>
    <t>00009-0009001778-0</t>
  </si>
  <si>
    <t>CALDERON JACINTO, GLORIA CRISTINA</t>
  </si>
  <si>
    <t>GLORIA CRISTINA</t>
  </si>
  <si>
    <t>gloriacristinacalderon7@gmail.com</t>
  </si>
  <si>
    <t>00011-0011001326-0</t>
  </si>
  <si>
    <t>JARA QUISPE, AGUSTA</t>
  </si>
  <si>
    <t>AGUSTA</t>
  </si>
  <si>
    <t>agusjara808@gmail.com</t>
  </si>
  <si>
    <t>00011-0011001327-0</t>
  </si>
  <si>
    <t>PACO GUTIERREZ, IRMA ROSARIO</t>
  </si>
  <si>
    <t>IRMA ROSARIO</t>
  </si>
  <si>
    <t>charopg333@gmail.com</t>
  </si>
  <si>
    <t>00006-0006002046-0</t>
  </si>
  <si>
    <t>00007-0007001373-0</t>
  </si>
  <si>
    <t>MILLÁN MUSAYÓN, JOSÉ MANUEL</t>
  </si>
  <si>
    <t>JOSÉ MANUEL</t>
  </si>
  <si>
    <t>jose.millan.musayon@gmail.com</t>
  </si>
  <si>
    <t>00001-0001002508-0</t>
  </si>
  <si>
    <t>LOZANO HERRERA, GILMER</t>
  </si>
  <si>
    <t>GILMER</t>
  </si>
  <si>
    <t>gilmer1307@gmail.com</t>
  </si>
  <si>
    <t>00006-0006002047-0</t>
  </si>
  <si>
    <t>ROMERO ZAPATA, LISI YVONNE</t>
  </si>
  <si>
    <t>LISI YVONNE</t>
  </si>
  <si>
    <t>lisiivonne.070971@gmail.com</t>
  </si>
  <si>
    <t>00011-0011001328-0</t>
  </si>
  <si>
    <t>ZAVALETA GUTIERREZ, JESUS ROLANDO</t>
  </si>
  <si>
    <t>JESUS ROLANDO</t>
  </si>
  <si>
    <t>matrics321@hotmail.com</t>
  </si>
  <si>
    <t>00011-0011001329-0</t>
  </si>
  <si>
    <t>TANCO VILLASANTE DE PAPUICO, NATALY JESUS</t>
  </si>
  <si>
    <t>NATALY JESUS</t>
  </si>
  <si>
    <t>natalyvillasante@gmail.com</t>
  </si>
  <si>
    <t>00011-0011001330-0</t>
  </si>
  <si>
    <t>VILLASANTE CHAMBI, SILVIA HONORATA</t>
  </si>
  <si>
    <t>SILVIA HONORATA</t>
  </si>
  <si>
    <t>silviahonoratavillasantechambi@gmail.com</t>
  </si>
  <si>
    <t>00011-0011001331-0</t>
  </si>
  <si>
    <t>MAMANI MACHACA, HUGO GERMAN</t>
  </si>
  <si>
    <t>HUGO GERMAN</t>
  </si>
  <si>
    <t>hugo.gmm33@gmail.com</t>
  </si>
  <si>
    <t>00002-0002105700-0</t>
  </si>
  <si>
    <t>CARBAJAL PALOMINO, JHOAN JHARDS</t>
  </si>
  <si>
    <t>JHOAN JHARDS</t>
  </si>
  <si>
    <t>jhoards1@gmail.com</t>
  </si>
  <si>
    <t>00009-0009001779-0</t>
  </si>
  <si>
    <t>BRIONES VARGAS, MELQUIADES</t>
  </si>
  <si>
    <t>chinita18_700@hotmail.com</t>
  </si>
  <si>
    <t>00011-0011001333-0</t>
  </si>
  <si>
    <t>JARA JARA, SELMA CRISTY</t>
  </si>
  <si>
    <t>SELMA CRISTY</t>
  </si>
  <si>
    <t>cristyjarajara@gmail.com</t>
  </si>
  <si>
    <t>00011-0011001334-0</t>
  </si>
  <si>
    <t>DUEÑAS MAMANI, JACKELINE MILAGROS</t>
  </si>
  <si>
    <t>JACKELINE MILAGROS</t>
  </si>
  <si>
    <t>jackycita214@gmail.com</t>
  </si>
  <si>
    <t>J. DURAND MUÑOZ</t>
  </si>
  <si>
    <t>00003-0003001522-0</t>
  </si>
  <si>
    <t>PERCY</t>
  </si>
  <si>
    <t>hoynoeseldia@hotmail.com</t>
  </si>
  <si>
    <t>Y. CERNADES GAMARRA</t>
  </si>
  <si>
    <t>00007-0007001374-0</t>
  </si>
  <si>
    <t>CUZCO CHOZO, JUDITH  KARINA</t>
  </si>
  <si>
    <t>JUDITH  KARINA</t>
  </si>
  <si>
    <t>karinacuz2021@gmail.com</t>
  </si>
  <si>
    <t>00001-0000003035-2</t>
  </si>
  <si>
    <t>REMIGIO</t>
  </si>
  <si>
    <t>00004-0004001983-0</t>
  </si>
  <si>
    <t>ALCCAHUALLPA SANTOS, YUDVESY</t>
  </si>
  <si>
    <t>YUDVESY</t>
  </si>
  <si>
    <t>yudvesy231@gmail.com</t>
  </si>
  <si>
    <t>J. PARRA QUISPE</t>
  </si>
  <si>
    <t>00011-0011001335-0</t>
  </si>
  <si>
    <t>SOBENES ORTIZ, JULIO EDWIN</t>
  </si>
  <si>
    <t>JULIO EDWIN</t>
  </si>
  <si>
    <t>sobenesjulio@gmail.com</t>
  </si>
  <si>
    <t>00011-0011001336-0</t>
  </si>
  <si>
    <t>PRIETO ZAMBRANO, VIOLETA</t>
  </si>
  <si>
    <t>violetazp14@gmail.com</t>
  </si>
  <si>
    <t>00010-0010030492-0</t>
  </si>
  <si>
    <t>RODRIGUEZ BALLENAS, AYME GINA</t>
  </si>
  <si>
    <t>AYME GINA</t>
  </si>
  <si>
    <t>ginixrb82@gmail.com</t>
  </si>
  <si>
    <t>00001-0001002509-0</t>
  </si>
  <si>
    <t>CONDORI QUINTO, RAQUEL</t>
  </si>
  <si>
    <t>RAQUEL</t>
  </si>
  <si>
    <t>raquelitacq41@gmail.com</t>
  </si>
  <si>
    <t>00010-0010030493-0</t>
  </si>
  <si>
    <t>MARTINEZ PARDO, EDGAR JESUS</t>
  </si>
  <si>
    <t>EDGAR JESUS</t>
  </si>
  <si>
    <t>jesumartine_82@yahoo.es</t>
  </si>
  <si>
    <t>00010-0010030494-0</t>
  </si>
  <si>
    <t>JUAREZ RIVAS, JHONNY ELVIS</t>
  </si>
  <si>
    <t>JHONNY ELVIS</t>
  </si>
  <si>
    <t>jhonnyjuarez495@gmail.com</t>
  </si>
  <si>
    <t>00001-0000001605-7</t>
  </si>
  <si>
    <t>LIMAS CERRON, JULIA MAGDA</t>
  </si>
  <si>
    <t>JULIA MAGDA</t>
  </si>
  <si>
    <t>majulimasc@gmail.com</t>
  </si>
  <si>
    <t>00011-0011001338-0</t>
  </si>
  <si>
    <t>MONTES CALLA, WILSON ALEX</t>
  </si>
  <si>
    <t>WILSON ALEX</t>
  </si>
  <si>
    <t>walexmontes@gmail.com</t>
  </si>
  <si>
    <t>00001-0000000572-3</t>
  </si>
  <si>
    <t>CENTENO HUAMANLAZO, ELIZABETH</t>
  </si>
  <si>
    <t>ELIZABETH</t>
  </si>
  <si>
    <t>betitac1962@gmail.com</t>
  </si>
  <si>
    <t>00011-0011001340-0</t>
  </si>
  <si>
    <t>DIAZ PAZ, FELIX ALBERTO</t>
  </si>
  <si>
    <t>FELIX ALBERTO</t>
  </si>
  <si>
    <t>felix.diazpaz@gmail.com</t>
  </si>
  <si>
    <t>00009-0009001780-0</t>
  </si>
  <si>
    <t>JUAREZ CHIROQUE, JAVIER</t>
  </si>
  <si>
    <t>juarezchiroquejavier@gmail.com</t>
  </si>
  <si>
    <t>00011-0011001342-0</t>
  </si>
  <si>
    <t>O´DIANA CORRALES, VICTOR HUGO</t>
  </si>
  <si>
    <t>VICTOR HUGO</t>
  </si>
  <si>
    <t>victorodiana@gmail.com</t>
  </si>
  <si>
    <t>00007-0007001375-0</t>
  </si>
  <si>
    <t>CHUQUE BURGA, FRANCISCO JAVIER</t>
  </si>
  <si>
    <t>FRANCISCO JAVIER</t>
  </si>
  <si>
    <t>frankperalta198f@gmail.com</t>
  </si>
  <si>
    <t>00002-0002105701-0</t>
  </si>
  <si>
    <t>RETAMOZO LUME, KEVIN JUNIOR</t>
  </si>
  <si>
    <t>KEVIN JUNIOR</t>
  </si>
  <si>
    <t>kevinretamozo50@gmail.com</t>
  </si>
  <si>
    <t>00005-0005050619-0</t>
  </si>
  <si>
    <t>QUISPE ROSALES, YSABEL MAXIMINA</t>
  </si>
  <si>
    <t>YSABEL MAXIMINA</t>
  </si>
  <si>
    <t>ysamax6@gmail.com</t>
  </si>
  <si>
    <t>00003-0003001523-0</t>
  </si>
  <si>
    <t>CHURA SERRANO, EDUVIGES GALA</t>
  </si>
  <si>
    <t>EDUVIGES GALA</t>
  </si>
  <si>
    <t>galax36@hotmail.com</t>
  </si>
  <si>
    <t>00006-0006002048-0</t>
  </si>
  <si>
    <t>SANDOVAL HUAMAN, SHEYLA YSABEL</t>
  </si>
  <si>
    <t>SHEYLA YSABEL</t>
  </si>
  <si>
    <t>karentsandovalh@gmail.com</t>
  </si>
  <si>
    <t>00011-0011001343-0</t>
  </si>
  <si>
    <t>TICONA SACACA, JUAN ELEUTERIO</t>
  </si>
  <si>
    <t>JUAN ELEUTERIO</t>
  </si>
  <si>
    <t>jets8stej@gmail.com</t>
  </si>
  <si>
    <t>00011-0011001344-0</t>
  </si>
  <si>
    <t>GONZALES FLORES, VICTORIANO ANDRES</t>
  </si>
  <si>
    <t>VICTORIANO ANDRES</t>
  </si>
  <si>
    <t>victorianoandresgonzalesflores@gmail.com</t>
  </si>
  <si>
    <t>00006-0006002049-0</t>
  </si>
  <si>
    <t>DELGADO DELGADO, MAXIMILIANO</t>
  </si>
  <si>
    <t>MAXIMILIANO</t>
  </si>
  <si>
    <t>maxd5569@gmail.com</t>
  </si>
  <si>
    <t>00011-0011001345-0</t>
  </si>
  <si>
    <t>HUARACHI RODRIGUEZ, FACUNDO PRIMITIVO</t>
  </si>
  <si>
    <t>FACUNDO PRIMITIVO</t>
  </si>
  <si>
    <t>fakuhuro@gmail.com</t>
  </si>
  <si>
    <t>00006-0006002050-0</t>
  </si>
  <si>
    <t>FLORES HEREDIA, GLORIA TERESA</t>
  </si>
  <si>
    <t>GLORIA TERESA</t>
  </si>
  <si>
    <t>germansilva503010@gmail.com</t>
  </si>
  <si>
    <t>00005-0005050620-0</t>
  </si>
  <si>
    <t>GOMEZ SUAREZ, CARMEN ROSA</t>
  </si>
  <si>
    <t>gomezsuarezcarmenrosa2@gmail.com</t>
  </si>
  <si>
    <t>00011-0011001346-0</t>
  </si>
  <si>
    <t>ANTONIO PAUL</t>
  </si>
  <si>
    <t>00011-0011001347-0</t>
  </si>
  <si>
    <t>BELTRAN HUAMAN, KATTY</t>
  </si>
  <si>
    <t>KATTY</t>
  </si>
  <si>
    <t>kbeltranh@gmail.com</t>
  </si>
  <si>
    <t>00003-0003001524-0</t>
  </si>
  <si>
    <t>SOTO BEJAR, JUAN</t>
  </si>
  <si>
    <t>juansotobejar1959@gmail.com</t>
  </si>
  <si>
    <t>00011-0011001348-0</t>
  </si>
  <si>
    <t>HINOJOSA AGUILAR, OSCAR PEDRO</t>
  </si>
  <si>
    <t>OSCAR PEDRO</t>
  </si>
  <si>
    <t>oskarpedrohinojosa@gmail.com</t>
  </si>
  <si>
    <t>00002-0002105702-0</t>
  </si>
  <si>
    <t>NIETO ASTETE, EDITH LUZ</t>
  </si>
  <si>
    <t>EDITH LUZ</t>
  </si>
  <si>
    <t>enietoastete@yahoo.com</t>
  </si>
  <si>
    <t>00011-0011001349-0</t>
  </si>
  <si>
    <t>00002-0002105703-0</t>
  </si>
  <si>
    <t>MIRANDA ARTICA, MAGDA</t>
  </si>
  <si>
    <t>MAGDA</t>
  </si>
  <si>
    <t>magdamirar@hotmail.com</t>
  </si>
  <si>
    <t>00011-0011001350-0</t>
  </si>
  <si>
    <t>HUACARPUMA QUISPE, ROSA DOMINGA</t>
  </si>
  <si>
    <t>ROSA DOMINGA</t>
  </si>
  <si>
    <t>angie101284@gmail.com</t>
  </si>
  <si>
    <t>00011-0011001351-0</t>
  </si>
  <si>
    <t>YUCRA CARITA, HUGO WILFREDO</t>
  </si>
  <si>
    <t>HUGO WILFREDO</t>
  </si>
  <si>
    <t>ygloriac2399@gmail.com</t>
  </si>
  <si>
    <t>00005-0005050621-0</t>
  </si>
  <si>
    <t>RODULFO QUISPE, HAYDEE SOLEDAD</t>
  </si>
  <si>
    <t>HAYDEE SOLEDAD</t>
  </si>
  <si>
    <t>sol_1916@hotmail.com</t>
  </si>
  <si>
    <t>00011-0011001352-0</t>
  </si>
  <si>
    <t>BELTRAN HUAMAN, JEANETH BEATRIZ</t>
  </si>
  <si>
    <t>JEANETH BEATRIZ</t>
  </si>
  <si>
    <t>jeanethbeltran@hotmail.com</t>
  </si>
  <si>
    <t>00011-0011001353-0</t>
  </si>
  <si>
    <t>00002-0002105704-0</t>
  </si>
  <si>
    <t>CARBAJAL PALOMINO, HERMINIA JAQUELIN</t>
  </si>
  <si>
    <t>HERMINIA JAQUELIN</t>
  </si>
  <si>
    <t>jakyta_12@hotmail.com</t>
  </si>
  <si>
    <t>00011-0011001354-0</t>
  </si>
  <si>
    <t>VILLANUEVA HINOJOSA, KAREN ALMENDRA</t>
  </si>
  <si>
    <t>KAREN ALMENDRA</t>
  </si>
  <si>
    <t>kvillanuevahinojosa@gmail.com</t>
  </si>
  <si>
    <t>00011-0011001356-0</t>
  </si>
  <si>
    <t>CONDORI CONDORI, EVA MARINA</t>
  </si>
  <si>
    <t>EVA MARINA</t>
  </si>
  <si>
    <t>evacondori463@gmail.com</t>
  </si>
  <si>
    <t>00011-0011001357-0</t>
  </si>
  <si>
    <t>MARROQUIN QUISPE, GEANETTE FERNANDINA</t>
  </si>
  <si>
    <t>GEANETTE FERNANDINA</t>
  </si>
  <si>
    <t>gmarroquindeflores@gmail.com</t>
  </si>
  <si>
    <t>00011-0011001359-0</t>
  </si>
  <si>
    <t>HERNANDEZ COLQUE, EDUARDO EFRAIN</t>
  </si>
  <si>
    <t>EDUARDO EFRAIN</t>
  </si>
  <si>
    <t>eduuito@gmail.com</t>
  </si>
  <si>
    <t>00006-0006002051-0</t>
  </si>
  <si>
    <t>DIAZ ORBEGOSO, MERCEDES JACKELINE</t>
  </si>
  <si>
    <t>MERCEDES JACKELINE</t>
  </si>
  <si>
    <t>mdo1811@hotmail.com</t>
  </si>
  <si>
    <t>00006-0006002052-0</t>
  </si>
  <si>
    <t>00001-0001002510-0</t>
  </si>
  <si>
    <t>PALOMINO MEDINA, LUCIO</t>
  </si>
  <si>
    <t>LUCIO</t>
  </si>
  <si>
    <t>luciopalominomedina9@gmail.com</t>
  </si>
  <si>
    <t>00001-0001002511-0</t>
  </si>
  <si>
    <t>GALVAN CERRON, RODRIGO FEDERICO</t>
  </si>
  <si>
    <t>RODRIGO FEDERICO</t>
  </si>
  <si>
    <t>rodrigofilio7@gmail.com</t>
  </si>
  <si>
    <t>00002-0002105705-0</t>
  </si>
  <si>
    <t>DE LA CRUZ AEDO, CARMEN ROSA</t>
  </si>
  <si>
    <t>carmenrosa3211@gmail.com</t>
  </si>
  <si>
    <t>00005-0005050622-0</t>
  </si>
  <si>
    <t>SANCHEZ FAUSTINO, VICTOR JULIO</t>
  </si>
  <si>
    <t>VICTOR JULIO</t>
  </si>
  <si>
    <t>victor2008c@hotmail.com</t>
  </si>
  <si>
    <t>00007-0007001376-0</t>
  </si>
  <si>
    <t>SANCHEZ GAVELAN, HAYDEE JUDITH</t>
  </si>
  <si>
    <t>HAYDEE JUDITH</t>
  </si>
  <si>
    <t>haydeejudithsanchezgavelan21@gmail.com</t>
  </si>
  <si>
    <t>00006-0006002053-0</t>
  </si>
  <si>
    <t>00003-0003001525-0</t>
  </si>
  <si>
    <t>VILLEGAS SOTO, NISIDA RUTH</t>
  </si>
  <si>
    <t>NISIDA RUTH</t>
  </si>
  <si>
    <t>ruthsotto.01@gmail.com</t>
  </si>
  <si>
    <t>00006-0006002054-0</t>
  </si>
  <si>
    <t>SANAVIA DE GONZALES, CARMELA</t>
  </si>
  <si>
    <t>CARMELA</t>
  </si>
  <si>
    <t>jugote-29@hotmail.com</t>
  </si>
  <si>
    <t>S. REYES RIVADENEYRA</t>
  </si>
  <si>
    <t>00009-0009001781-0</t>
  </si>
  <si>
    <t>LAGUNA VEGA, AMALIA</t>
  </si>
  <si>
    <t>AMALIA</t>
  </si>
  <si>
    <t>amalialaguna358@gmail.com</t>
  </si>
  <si>
    <t>00006-0006002055-0</t>
  </si>
  <si>
    <t>SOLORZANO SAMAME, LUZ ANGELICA</t>
  </si>
  <si>
    <t>19luzsolorzano@gmail.com</t>
  </si>
  <si>
    <t>00010-0010030495-0</t>
  </si>
  <si>
    <t>ARATA GALINDO, YOLANDA NOHEMI</t>
  </si>
  <si>
    <t>YOLANDA NOHEMI</t>
  </si>
  <si>
    <t>yoliarata3@hotmail.com</t>
  </si>
  <si>
    <t>00004-0004001984-0</t>
  </si>
  <si>
    <t>ESPINOZA ALTAMIRANO, GLADYS CECILIA</t>
  </si>
  <si>
    <t>GLADYS CECILIA</t>
  </si>
  <si>
    <t>gladyskoica@gmail.com</t>
  </si>
  <si>
    <t>00011-0011001361-0</t>
  </si>
  <si>
    <t>HUARCA TORRES, ROSA</t>
  </si>
  <si>
    <t>huarcatorresrosa@gmail.com</t>
  </si>
  <si>
    <t>00003-0003001526-0</t>
  </si>
  <si>
    <t>CANA TURPO, SOLEDAD</t>
  </si>
  <si>
    <t>SOLEDAD</t>
  </si>
  <si>
    <t>fernadoc75@gmail.com</t>
  </si>
  <si>
    <t>00006-0006002056-0</t>
  </si>
  <si>
    <t>SANCHEZ FERNANDEZ, EVERT HUVERT</t>
  </si>
  <si>
    <t>EVERT HUVERT</t>
  </si>
  <si>
    <t>evert.sanfer1234@gmail.com</t>
  </si>
  <si>
    <t>00001-0000005051-5</t>
  </si>
  <si>
    <t>ALCANTARA  DAGA, VICTORIA</t>
  </si>
  <si>
    <t>rossy082023@gmail.com</t>
  </si>
  <si>
    <t>00004-0004001985-0</t>
  </si>
  <si>
    <t>CHOQUE CHIPANA, GUIDO APOLINARIO</t>
  </si>
  <si>
    <t>GUIDO APOLINARIO</t>
  </si>
  <si>
    <t>apolo_gch@hotmail.com</t>
  </si>
  <si>
    <t>00003-0003001527-0</t>
  </si>
  <si>
    <t>BRENDA MICHELLE</t>
  </si>
  <si>
    <t>00011-0011001362-0</t>
  </si>
  <si>
    <t>DIAZ CONDORI, KENYI LEANDRO</t>
  </si>
  <si>
    <t>KENYI LEANDRO</t>
  </si>
  <si>
    <t>leandro_0293@hotmail.com</t>
  </si>
  <si>
    <t>00002-0002105706-0</t>
  </si>
  <si>
    <t>BUENO CUADROS, JANETH ROSARIO</t>
  </si>
  <si>
    <t>JANETH ROSARIO</t>
  </si>
  <si>
    <t>charitojh29@gmail.com</t>
  </si>
  <si>
    <t>00005-0005050623-0</t>
  </si>
  <si>
    <t>FLORES HERNANDEZ, KATHERIN ELIZABETH</t>
  </si>
  <si>
    <t>KATHERIN ELIZABETH</t>
  </si>
  <si>
    <t>floreskatherin1205@gmail.com</t>
  </si>
  <si>
    <t>00002-0002105707-0</t>
  </si>
  <si>
    <t>HUAMAN CAHUANA, JIMENA FLERIDA</t>
  </si>
  <si>
    <t>JIMENA FLERIDA</t>
  </si>
  <si>
    <t>jimenahuamanc2019@gmail.com</t>
  </si>
  <si>
    <t>00010-0010030496-0</t>
  </si>
  <si>
    <t>RETAMOZO MONTESINOS, AMANDA MARIA DE LOS ANGELES</t>
  </si>
  <si>
    <t>AMANDA MARIA DE LOS ANGELES</t>
  </si>
  <si>
    <t>amanditha-05@hotmail.com</t>
  </si>
  <si>
    <t>00002-0002105708-0</t>
  </si>
  <si>
    <t>CAHUANA GASPAR, YOLANDA</t>
  </si>
  <si>
    <t>yolandacahuana696@gmail.com</t>
  </si>
  <si>
    <t>00002-0002105709-0</t>
  </si>
  <si>
    <t>SURICHAQUI GUTIERREZ, MARCELINO</t>
  </si>
  <si>
    <t>MARCELINO</t>
  </si>
  <si>
    <t>surichaquigutierrez1974@gmail.com</t>
  </si>
  <si>
    <t>00010-0010030497-0</t>
  </si>
  <si>
    <t>QUIHUI CUCHO, OLGA</t>
  </si>
  <si>
    <t>af150513@gmail.com</t>
  </si>
  <si>
    <t>00004-0004001986-0</t>
  </si>
  <si>
    <t>HANCCOCCALLO QUISPE, SOLEDAD</t>
  </si>
  <si>
    <t>01soledadhancco@gmail.com</t>
  </si>
  <si>
    <t>00002-0002105710-0</t>
  </si>
  <si>
    <t>LOPEZ VASQUEZ, ANA MARIA</t>
  </si>
  <si>
    <t>lopezvasquezanamaria60@gmail.com</t>
  </si>
  <si>
    <t>00006-0006002057-0</t>
  </si>
  <si>
    <t>MARTINEZ ROMERO, JAIME</t>
  </si>
  <si>
    <t>jaymemartinez1976@gmail.com</t>
  </si>
  <si>
    <t>00004-0004001987-0</t>
  </si>
  <si>
    <t>CHARCA YANA, EVELIN</t>
  </si>
  <si>
    <t>EVELIN</t>
  </si>
  <si>
    <t>evelincharca@hotmail.com</t>
  </si>
  <si>
    <t>00004-0004001988-0</t>
  </si>
  <si>
    <t>FLOREZ TORRES, ENRIQUE</t>
  </si>
  <si>
    <t>floreztorresenrique5@gmail.com</t>
  </si>
  <si>
    <t>00006-0006002058-0</t>
  </si>
  <si>
    <t>ARICOCHÉ ACUÑA, JACKELINE LISSETH</t>
  </si>
  <si>
    <t>JACKELINE LISSETH</t>
  </si>
  <si>
    <t>jackelinearicoche@gmail.com</t>
  </si>
  <si>
    <t>V. LIZA CUENCA</t>
  </si>
  <si>
    <t>00001-0001002513-0</t>
  </si>
  <si>
    <t>QUISPE SUCNO, RICHARD</t>
  </si>
  <si>
    <t>RICHARD</t>
  </si>
  <si>
    <t>rquispes2018@gmail.com</t>
  </si>
  <si>
    <t>00004-0004001989-0</t>
  </si>
  <si>
    <t>LARA AIMA, CELIA</t>
  </si>
  <si>
    <t>celylaraaima@gmail.com</t>
  </si>
  <si>
    <t>00002-0002105711-0</t>
  </si>
  <si>
    <t>PECHORTINTA VILCHEZ, MIRIAM MARLENI</t>
  </si>
  <si>
    <t>MIRIAM MARLENI</t>
  </si>
  <si>
    <t>pechortintamirian@gmail.com</t>
  </si>
  <si>
    <t>00006-0006002059-0</t>
  </si>
  <si>
    <t>NUÑEZ ASTONITAS, EMERITA</t>
  </si>
  <si>
    <t>EMERITA</t>
  </si>
  <si>
    <t>olguitatorres1008@gmail.com</t>
  </si>
  <si>
    <t>00011-0011001363-0</t>
  </si>
  <si>
    <t>COLLANQUI VILCA, NELIDA</t>
  </si>
  <si>
    <t>NELIDA</t>
  </si>
  <si>
    <t>nelidacovi@gmail.com</t>
  </si>
  <si>
    <t>00002-0002105712-0</t>
  </si>
  <si>
    <t>MUCHA ROJAS, JOSE MARCELO</t>
  </si>
  <si>
    <t>JOSE MARCELO</t>
  </si>
  <si>
    <t>josemarcelomucharojas@gmail.com</t>
  </si>
  <si>
    <t>00011-0011001364-0</t>
  </si>
  <si>
    <t>TAYA HUAMANI, MARTIN ALBERTO</t>
  </si>
  <si>
    <t>MARTIN ALBERTO</t>
  </si>
  <si>
    <t>betotayahuamani@gmail.com</t>
  </si>
  <si>
    <t>00005-0005050624-0</t>
  </si>
  <si>
    <t>MAMANI MAMANI, PEDRO</t>
  </si>
  <si>
    <t>PEDRO</t>
  </si>
  <si>
    <t>pm4815657@gmail.com</t>
  </si>
  <si>
    <t>00005-0005050625-0</t>
  </si>
  <si>
    <t>RAMOS ORMEÑO, NORMA BEATRIZ</t>
  </si>
  <si>
    <t>NORMA BEATRIZ</t>
  </si>
  <si>
    <t>nobera4@hotmail.com</t>
  </si>
  <si>
    <t>00007-0007001377-0</t>
  </si>
  <si>
    <t>LLONTOP TUÑOQUE, FRANCISCO</t>
  </si>
  <si>
    <t>llontoptunoquef@gmail.com</t>
  </si>
  <si>
    <t>00007-0007001378-0</t>
  </si>
  <si>
    <t>ALVAREZ SANTAMARIA, VICTOR ALBERTO</t>
  </si>
  <si>
    <t>victor_aries3@hotmail.com</t>
  </si>
  <si>
    <t>M. PASCUAL ABANTO</t>
  </si>
  <si>
    <t>00002-0002105713-0</t>
  </si>
  <si>
    <t>VALLE RIVERA, WILFREDO</t>
  </si>
  <si>
    <t>WILFREDO</t>
  </si>
  <si>
    <t>wilfredovallerivera8@gmail.com</t>
  </si>
  <si>
    <t>00003-0003001528-0</t>
  </si>
  <si>
    <t>CASTILLA SANTANDER, NELY RUTH</t>
  </si>
  <si>
    <t>NELY RUTH</t>
  </si>
  <si>
    <t>62nelycasan@gmail.com</t>
  </si>
  <si>
    <t>00002-0002105714-0</t>
  </si>
  <si>
    <t>ESPINOZA RAMIREZ, JESUS NEMESIO</t>
  </si>
  <si>
    <t>JESUS NEMESIO</t>
  </si>
  <si>
    <t>jespinoza24cch@gmail.com</t>
  </si>
  <si>
    <t>00001-0000009303-2</t>
  </si>
  <si>
    <t>PORRAS CORNEJO, IRMA ROSARIO</t>
  </si>
  <si>
    <t>irmarosario7@hotmail.com</t>
  </si>
  <si>
    <t>00011-0011001365-0</t>
  </si>
  <si>
    <t>MAMANI ZAPANA, MARIA LUZ</t>
  </si>
  <si>
    <t>mamanizapanamarialuz@gmail.com</t>
  </si>
  <si>
    <t>00002-0002105715-0</t>
  </si>
  <si>
    <t>ZEVALLOS CARDENAS, DORIS SILVANA</t>
  </si>
  <si>
    <t>DORIS SILVANA</t>
  </si>
  <si>
    <t>silze_zc@hotmail.com</t>
  </si>
  <si>
    <t>00011-0011001366-0</t>
  </si>
  <si>
    <t>AROTAYPE OLLACHICA, OLGA GRACIELA</t>
  </si>
  <si>
    <t>OLGA GRACIELA</t>
  </si>
  <si>
    <t>gracielam1194@gmail.com</t>
  </si>
  <si>
    <t>00002-0002105716-0</t>
  </si>
  <si>
    <t>CCANTO CARDENAS, DIGNA</t>
  </si>
  <si>
    <t>DIGNA</t>
  </si>
  <si>
    <t>ccantodina10@gmail.com</t>
  </si>
  <si>
    <t>00002-0002105717-0</t>
  </si>
  <si>
    <t>ALVARADO TAPIA, ADELAIDA</t>
  </si>
  <si>
    <t>ADELAIDA</t>
  </si>
  <si>
    <t>alvaradoadelaida76@gmail.com</t>
  </si>
  <si>
    <t>00007-0007001379-0</t>
  </si>
  <si>
    <t>BARRETO VIDAURRE, JOHN ERICSON</t>
  </si>
  <si>
    <t>JOHN ERICSON</t>
  </si>
  <si>
    <t>barretovidaurrej@gmail.com</t>
  </si>
  <si>
    <t>00005-0005050626-0</t>
  </si>
  <si>
    <t>SANCHEZ LARA, GLADYS MARIANELA</t>
  </si>
  <si>
    <t>GLADYS MARIANELA</t>
  </si>
  <si>
    <t>anggiehuertas@gmail.com</t>
  </si>
  <si>
    <t>00005-0005050627-0</t>
  </si>
  <si>
    <t>CARBONELL FIGUEROA, DIANA LUZ</t>
  </si>
  <si>
    <t>DIANA LUZ</t>
  </si>
  <si>
    <t>carbonellfigueroa@gmail.com</t>
  </si>
  <si>
    <t>00011-0011001367-0</t>
  </si>
  <si>
    <t>ORTIZ ALARCON, CLAUDIA</t>
  </si>
  <si>
    <t>CLAUDIA</t>
  </si>
  <si>
    <t>ortizalarconclaudia@gmail.com</t>
  </si>
  <si>
    <t>00011-0011001368-0</t>
  </si>
  <si>
    <t>LOPEZ CHAVEZ, MARIA VIVIANA</t>
  </si>
  <si>
    <t>MARIA VIVIANA</t>
  </si>
  <si>
    <t>mariavivianalopezchavez71@gmail.com</t>
  </si>
  <si>
    <t>00011-0011001369-0</t>
  </si>
  <si>
    <t>GUTIERREZ CHECCA, NELIDA NATALIA</t>
  </si>
  <si>
    <t>NELIDA NATALIA</t>
  </si>
  <si>
    <t>gutierrezch.nelida@gmail.com</t>
  </si>
  <si>
    <t>00011-0011001370-0</t>
  </si>
  <si>
    <t>QUENTA OXA, SULAY ZULEMA</t>
  </si>
  <si>
    <t>SULAY ZULEMA</t>
  </si>
  <si>
    <t>quentasulay1@gmail.com</t>
  </si>
  <si>
    <t>00004-0004001990-0</t>
  </si>
  <si>
    <t>APARICIO MENDOZA, KARLA DANITZA</t>
  </si>
  <si>
    <t>KARLA DANITZA</t>
  </si>
  <si>
    <t>karladanitap@gmail.com</t>
  </si>
  <si>
    <t>00011-0011001371-0</t>
  </si>
  <si>
    <t>HUARCAYA ESPINAL, JUANA</t>
  </si>
  <si>
    <t>JUANA</t>
  </si>
  <si>
    <t>juanaespihuar@gmail.com</t>
  </si>
  <si>
    <t>00006-0006002060-0</t>
  </si>
  <si>
    <t>PEÑA BAZAN, NILTON EDINSON</t>
  </si>
  <si>
    <t>NILTON EDINSON</t>
  </si>
  <si>
    <t>nilton.e.pb@gmail.com</t>
  </si>
  <si>
    <t>00011-0011001372-0</t>
  </si>
  <si>
    <t>PRIETO ZAMBRANO, DANIZA</t>
  </si>
  <si>
    <t>DANIZA</t>
  </si>
  <si>
    <t>daniza_prieto@hotmail.com</t>
  </si>
  <si>
    <t>00009-0009001782-0</t>
  </si>
  <si>
    <t>AGRAMONTE TABOADA, MARCO JAMPIER</t>
  </si>
  <si>
    <t>MARCO JAMPIER</t>
  </si>
  <si>
    <t>agramontemarco7@gmail.com</t>
  </si>
  <si>
    <t>Y. PASTOR TABOADA</t>
  </si>
  <si>
    <t>00006-0006002061-0</t>
  </si>
  <si>
    <t>CABRERA MUNDACA, KATHERINE GUISSEL</t>
  </si>
  <si>
    <t>KATHERINE GUISSEL</t>
  </si>
  <si>
    <t>cmundacakatheri@gmail.com</t>
  </si>
  <si>
    <t>00006-0006002062-0</t>
  </si>
  <si>
    <t>00010-0010030498-0</t>
  </si>
  <si>
    <t>HINOSTROZA RAMIREZ, EDUARDO FERMIN</t>
  </si>
  <si>
    <t>EDUARDO FERMIN</t>
  </si>
  <si>
    <t>eduardofer70h@gmail.com</t>
  </si>
  <si>
    <t>00011-0011001373-0</t>
  </si>
  <si>
    <t>CASTRO RODRIGUEZ, LUIS FERNANDO</t>
  </si>
  <si>
    <t>luiscastrorodriguez01@gmail.com</t>
  </si>
  <si>
    <t>00011-0011001374-0</t>
  </si>
  <si>
    <t>CONDORI LOCUMBER, ROSA</t>
  </si>
  <si>
    <t>biancatacoma831@gmail.com</t>
  </si>
  <si>
    <t>00011-0011001375-0</t>
  </si>
  <si>
    <t>TACOMA CONDORI, BLANCA LUZ</t>
  </si>
  <si>
    <t>BLANCA LUZ</t>
  </si>
  <si>
    <t>00011-0011001376-0</t>
  </si>
  <si>
    <t>SABOYA CELIS, RITA HILMER</t>
  </si>
  <si>
    <t>RITA HILMER</t>
  </si>
  <si>
    <t>hilmer18.11@gmail.com</t>
  </si>
  <si>
    <t>00003-0003001529-0</t>
  </si>
  <si>
    <t>COELLO SOSA, WILFREDO</t>
  </si>
  <si>
    <t>wilfredocalca@hotmail.com</t>
  </si>
  <si>
    <t>00011-0011001377-0</t>
  </si>
  <si>
    <t>CHOQUEHUANCA ALVAREZ, EVA MARIA</t>
  </si>
  <si>
    <t>EVA MARIA</t>
  </si>
  <si>
    <t>pedroyucra77@gmail.com</t>
  </si>
  <si>
    <t>00002-0002105718-0</t>
  </si>
  <si>
    <t>CCOPE IGNACIO, ALFONSO</t>
  </si>
  <si>
    <t>ALFONSO</t>
  </si>
  <si>
    <t>alfonsoccope@gmail.com</t>
  </si>
  <si>
    <t>00001-0000005240-10</t>
  </si>
  <si>
    <t>HUANGAL HUARI, NELIDA ROSAURA</t>
  </si>
  <si>
    <t>NELIDA ROSAURA</t>
  </si>
  <si>
    <t>nelyhuangalhuari@gmail.com</t>
  </si>
  <si>
    <t>00011-0011001378-0</t>
  </si>
  <si>
    <t>CLAVERIAS ROMAN, MADELEY SHIOMARA</t>
  </si>
  <si>
    <t>MADELEY SHIOMARA</t>
  </si>
  <si>
    <t>madeleyclaveriasroman@gmail.com</t>
  </si>
  <si>
    <t>00002-0002105719-0</t>
  </si>
  <si>
    <t>GASPAR LAZO, JUNIOR AYRTON</t>
  </si>
  <si>
    <t>JUNIOR AYRTON</t>
  </si>
  <si>
    <t>bizjgl@gmail.com</t>
  </si>
  <si>
    <t>00011-0011001379-0</t>
  </si>
  <si>
    <t>ROMAN FARFAN, JUANA BEATRIZ</t>
  </si>
  <si>
    <t>JUANA BEATRIZ</t>
  </si>
  <si>
    <t>00002-0002105720-0</t>
  </si>
  <si>
    <t>QUISPE LEON, ROSEL FREDY</t>
  </si>
  <si>
    <t>ROSEL FREDY</t>
  </si>
  <si>
    <t>qroselfredy@gmail.com</t>
  </si>
  <si>
    <t>00002-0002105721-0</t>
  </si>
  <si>
    <t>CARHUAPOMA PEREZ, ELIZABETH ROSARIO</t>
  </si>
  <si>
    <t>ELIZABETH ROSARIO</t>
  </si>
  <si>
    <t>ecarhuapomaperez0@gmail.com</t>
  </si>
  <si>
    <t>00010-0010030499-0</t>
  </si>
  <si>
    <t>jlcruzadogutierrez@gmail.com</t>
  </si>
  <si>
    <t>00011-0011001380-0</t>
  </si>
  <si>
    <t>CASTRO CONDO, EDDY MANUEL</t>
  </si>
  <si>
    <t>EDDY MANUEL</t>
  </si>
  <si>
    <t>acondopizarro@gmail.com</t>
  </si>
  <si>
    <t>00010-0010030500-0</t>
  </si>
  <si>
    <t>LEGUA GONZALES, GUSTAVO OMAR</t>
  </si>
  <si>
    <t>GUSTAVO OMAR</t>
  </si>
  <si>
    <t>leguaomar2@gmail.com</t>
  </si>
  <si>
    <t>00011-0011001381-0</t>
  </si>
  <si>
    <t>FLORES BRAVO, EUDIT ANCELMA</t>
  </si>
  <si>
    <t>EUDIT ANCELMA</t>
  </si>
  <si>
    <t>euditflores@gmail.com</t>
  </si>
  <si>
    <t>00010-0010030501-0</t>
  </si>
  <si>
    <t>QUISPE ROMAN, CARLOS ALBERTO</t>
  </si>
  <si>
    <t>andia27@gmail.com</t>
  </si>
  <si>
    <t>00011-0011001382-0</t>
  </si>
  <si>
    <t>PACO MENDOZA, SIXTA JUANA</t>
  </si>
  <si>
    <t>SIXTA JUANA</t>
  </si>
  <si>
    <t>juana.paco.m@gmail.com</t>
  </si>
  <si>
    <t>00002-0002105722-0</t>
  </si>
  <si>
    <t>PALOMINO ARENAS, JUAN PAUL</t>
  </si>
  <si>
    <t>JUAN PAUL</t>
  </si>
  <si>
    <t>antoniopalomino2010@gmail.com</t>
  </si>
  <si>
    <t>00005-0005050628-0</t>
  </si>
  <si>
    <t>NAVARRO RAMOS, ELIZABETH MARLENE</t>
  </si>
  <si>
    <t>ELIZABETH MARLENE</t>
  </si>
  <si>
    <t>elizabethmarlene42@gmail.com</t>
  </si>
  <si>
    <t>00005-0005050629-0</t>
  </si>
  <si>
    <t>VALENCIA GASTELU, FRANCISCO ENRIQUE</t>
  </si>
  <si>
    <t>FRANCISCO ENRIQUE</t>
  </si>
  <si>
    <t>enriquevalenciagastelu@gmail.com</t>
  </si>
  <si>
    <t>00005-0005050630-0</t>
  </si>
  <si>
    <t>ROSAS YATACO, JOSE LUIS</t>
  </si>
  <si>
    <t>rosasyatacojoseluis@gmail.com</t>
  </si>
  <si>
    <t>00004-0004001991-0</t>
  </si>
  <si>
    <t>QUISPE GUTIERREZ, ESTELA</t>
  </si>
  <si>
    <t>ESTELA</t>
  </si>
  <si>
    <t>estelaquispegutierrez68@gmail.com</t>
  </si>
  <si>
    <t>00006-0006002063-0</t>
  </si>
  <si>
    <t>MONTENEGRO FERNANDEZ, WILLIAN</t>
  </si>
  <si>
    <t>WILLIAN</t>
  </si>
  <si>
    <t>fantasmav066@gmail.com</t>
  </si>
  <si>
    <t>00004-0004001992-0</t>
  </si>
  <si>
    <t>MENDOZA CUADROS, OLGA</t>
  </si>
  <si>
    <t>omendozacuadros@gmail.com</t>
  </si>
  <si>
    <t>00005-0005050631-0</t>
  </si>
  <si>
    <t>HUAMANCIZA PALOMINO, BENJAMIN</t>
  </si>
  <si>
    <t>bhp1107@gmail.com</t>
  </si>
  <si>
    <t>00005-0005050632-0</t>
  </si>
  <si>
    <t>HUAMANI LUYO, ROSA BELINDA</t>
  </si>
  <si>
    <t>ROSA BELINDA</t>
  </si>
  <si>
    <t>belyhuayo@gmail.com</t>
  </si>
  <si>
    <t>00002-0002105723-0</t>
  </si>
  <si>
    <t>00002-0002105724-0</t>
  </si>
  <si>
    <t>ARZAPALO YALI, MAGLORIA</t>
  </si>
  <si>
    <t>MAGLORIA</t>
  </si>
  <si>
    <t>miriammercede1982@gmail.com</t>
  </si>
  <si>
    <t>00002-0002105725-0</t>
  </si>
  <si>
    <t>CARPIO YAURI, MILAGROS LISSET</t>
  </si>
  <si>
    <t>MILAGROS LISSET</t>
  </si>
  <si>
    <t>milcysud@gmail.com</t>
  </si>
  <si>
    <t>00002-0002105726-0</t>
  </si>
  <si>
    <t>CHAHUAYA HUAMANI, RAYNA ISABEL</t>
  </si>
  <si>
    <t>RAYNA ISABEL</t>
  </si>
  <si>
    <t>isa.chahuaya@gmail.com</t>
  </si>
  <si>
    <t>00002-0002105727-0</t>
  </si>
  <si>
    <t>BEJARANO CEDANO, VICTOR</t>
  </si>
  <si>
    <t>VICTOR</t>
  </si>
  <si>
    <t>vbejaranogc1@gmail.com</t>
  </si>
  <si>
    <t>00006-0006002064-0</t>
  </si>
  <si>
    <t>ZAVALETA DE SECLEN, CARMEN ROSA</t>
  </si>
  <si>
    <t>carmenzava899@gmail.com</t>
  </si>
  <si>
    <t>B. ALTAMIRANO PARDO</t>
  </si>
  <si>
    <t>00011-0011001383-0</t>
  </si>
  <si>
    <t>POMARI CANAZA, BEATRIZ</t>
  </si>
  <si>
    <t>bettypomaricanaza@gmail.com</t>
  </si>
  <si>
    <t>00001-0001002514-0</t>
  </si>
  <si>
    <t>ANTONIO CARLOS, JUAN SAMUEL</t>
  </si>
  <si>
    <t>JUAN SAMUEL</t>
  </si>
  <si>
    <t>juansamuelantoniocarlos@gmail.com</t>
  </si>
  <si>
    <t>00001-0001002515-0</t>
  </si>
  <si>
    <t>CORDOVA ORE, JEFFERSON STEVE</t>
  </si>
  <si>
    <t>JEFFERSON STEVE</t>
  </si>
  <si>
    <t>drpachangadjvj@gmail.com</t>
  </si>
  <si>
    <t>00006-0006002065-0</t>
  </si>
  <si>
    <t>DAVILA GONZALES, SHEILA TATIANA</t>
  </si>
  <si>
    <t>SHEILA TATIANA</t>
  </si>
  <si>
    <t>hectorballonavilchez@gmail.com</t>
  </si>
  <si>
    <t>00011-0011001384-0</t>
  </si>
  <si>
    <t>QUISPE CRUZ, ALEX WILDER</t>
  </si>
  <si>
    <t>ALEX WILDER</t>
  </si>
  <si>
    <t>amv.ferreteria@gmail.com</t>
  </si>
  <si>
    <t>00007-0007001380-0</t>
  </si>
  <si>
    <t>NIMA MERINO, PASCUALA</t>
  </si>
  <si>
    <t>PASCUALA</t>
  </si>
  <si>
    <t>pascualanima@hotmail.com</t>
  </si>
  <si>
    <t>00011-0011001385-0</t>
  </si>
  <si>
    <t>TACO VIZA, JULIA DOMINGA</t>
  </si>
  <si>
    <t>JULIA DOMINGA</t>
  </si>
  <si>
    <t>juliataco445@gmail.com</t>
  </si>
  <si>
    <t>00004-0004001993-0</t>
  </si>
  <si>
    <t>CARDENAS ZEGARRA, CARMEN JULIA</t>
  </si>
  <si>
    <t>cjczegarra@gmail.com</t>
  </si>
  <si>
    <t>00010-0010030502-0</t>
  </si>
  <si>
    <t>SALINAS TORRES, ERICK FERNANDO</t>
  </si>
  <si>
    <t>ERICK FERNANDO</t>
  </si>
  <si>
    <t>dt.frabianne@gmail.com</t>
  </si>
  <si>
    <t>00011-0011001386-0</t>
  </si>
  <si>
    <t>RODRIGUEZ PALOMINO, GILBERT HELARD</t>
  </si>
  <si>
    <t>GILBERT HELARD</t>
  </si>
  <si>
    <t>gilberthelard955@gmail.com</t>
  </si>
  <si>
    <t>00005-0005050633-0</t>
  </si>
  <si>
    <t>PERALES GIL, GABRIELA LIZETH</t>
  </si>
  <si>
    <t>GABRIELA LIZETH</t>
  </si>
  <si>
    <t>byella_31_@hotmail.com</t>
  </si>
  <si>
    <t>00005-0005050634-0</t>
  </si>
  <si>
    <t>CHAVEZ JENSSEN, JOSE LUIS</t>
  </si>
  <si>
    <t>jochaje_8@hotmail.com</t>
  </si>
  <si>
    <t>00010-0010030503-0</t>
  </si>
  <si>
    <t>CESPEDES MOLINA, ANTHONY MARTIN</t>
  </si>
  <si>
    <t>ANTHONY MARTIN</t>
  </si>
  <si>
    <t>am.cespedesm@gmail.com</t>
  </si>
  <si>
    <t>00002-0002105728-0</t>
  </si>
  <si>
    <t>MATOS ROJAS, DORIS PATRICIA</t>
  </si>
  <si>
    <t>DORIS PATRICIA</t>
  </si>
  <si>
    <t>matosrojasd@gmail.com</t>
  </si>
  <si>
    <t>00001-0001002516-0</t>
  </si>
  <si>
    <t>OSORIO DE LOPEZ, ESTHER BETTY</t>
  </si>
  <si>
    <t>ESTHER BETTY</t>
  </si>
  <si>
    <t>deboradiaz@outlook.com</t>
  </si>
  <si>
    <t>00011-0011001387-0</t>
  </si>
  <si>
    <t>MONTOYA CANDIA, EMILY JACQUELINE</t>
  </si>
  <si>
    <t>EMILY JACQUELINE</t>
  </si>
  <si>
    <t>emymontoyacandia@gmail.com</t>
  </si>
  <si>
    <t>00006-0006002066-0</t>
  </si>
  <si>
    <t>HIGINIO CORTEZ, PATRICIA ALEJANDRA</t>
  </si>
  <si>
    <t>PATRICIA ALEJANDRA</t>
  </si>
  <si>
    <t>alejandrahiginio110479@gmail.com</t>
  </si>
  <si>
    <t>00002-0002105729-0</t>
  </si>
  <si>
    <t>QUISPE MALPICA, MARILIN SAYURI</t>
  </si>
  <si>
    <t>MARILIN SAYURI</t>
  </si>
  <si>
    <t>nekitha.kawaii99@gmail.com</t>
  </si>
  <si>
    <t>00011-0011001388-0</t>
  </si>
  <si>
    <t>CACERES CHOQUE, ALEX IVAN</t>
  </si>
  <si>
    <t>ALEX IVAN</t>
  </si>
  <si>
    <t>franciscachoquecolque990@gmail.com</t>
  </si>
  <si>
    <t>00001-0001002517-0</t>
  </si>
  <si>
    <t>JOSE ANDRES</t>
  </si>
  <si>
    <t>00006-0006002067-0</t>
  </si>
  <si>
    <t>RAFAEL VASQUEZ, MIRIAM</t>
  </si>
  <si>
    <t>luisvaldiviarafael10@gmail.com</t>
  </si>
  <si>
    <t>00001-0001002518-0</t>
  </si>
  <si>
    <t>ESPINOZA ALFARO, GLADYS YOLANDA</t>
  </si>
  <si>
    <t>GLADYS YOLANDA</t>
  </si>
  <si>
    <t>bekervalu@gmail.com</t>
  </si>
  <si>
    <t>00001-0001002519-0</t>
  </si>
  <si>
    <t>SANCHEZ CHAVALLA, CARLOS ALBERTO</t>
  </si>
  <si>
    <t>gatocarlos07@gmail.com</t>
  </si>
  <si>
    <t>00004-0004001994-0</t>
  </si>
  <si>
    <t>CHAVEZ PACHECO, MARLENY GINA</t>
  </si>
  <si>
    <t>MARLENY GINA</t>
  </si>
  <si>
    <t>gicha87@gmail.com</t>
  </si>
  <si>
    <t>00005-0005050635-0</t>
  </si>
  <si>
    <t>CALAGUA LEGUA, BEATRIZ JANETH</t>
  </si>
  <si>
    <t>BEATRIZ JANETH</t>
  </si>
  <si>
    <t>beatrizcalagualegua@gmail.com</t>
  </si>
  <si>
    <t>00009-0009001784-0</t>
  </si>
  <si>
    <t>YSAAC HERMOGENES</t>
  </si>
  <si>
    <t>ysaaczabaleta@gmail.com</t>
  </si>
  <si>
    <t>00011-0011001389-0</t>
  </si>
  <si>
    <t>ARMENDARIZ OCSA, AMERICO ABRAHAM</t>
  </si>
  <si>
    <t>AMERICO ABRAHAM</t>
  </si>
  <si>
    <t>reyvins20@gmail.com</t>
  </si>
  <si>
    <t>00006-0006002068-0</t>
  </si>
  <si>
    <t>VASQUEZ RAFAEL, DEMOSTENES</t>
  </si>
  <si>
    <t>DEMOSTENES</t>
  </si>
  <si>
    <t>rafavasquez1204@gmail.com</t>
  </si>
  <si>
    <t>00005-0005050636-0</t>
  </si>
  <si>
    <t>HUAMAN ELIAS, GLORIA</t>
  </si>
  <si>
    <t>francocarrionhuaman@gmail.com</t>
  </si>
  <si>
    <t>00009-0009001785-0</t>
  </si>
  <si>
    <t>MEDINA CARDENAS, MANUELA</t>
  </si>
  <si>
    <t>MANUELA</t>
  </si>
  <si>
    <t>manuelamedinacardenas8@gmail.com</t>
  </si>
  <si>
    <t>00009-0009001786-0</t>
  </si>
  <si>
    <t>GADEA PEREZ, GLENDA ELDA</t>
  </si>
  <si>
    <t>GLENDA ELDA</t>
  </si>
  <si>
    <t>ggadeap@gmail.com</t>
  </si>
  <si>
    <t>00005-0005050637-0</t>
  </si>
  <si>
    <t>CARRASCO CENTENO, JORGE JHONY</t>
  </si>
  <si>
    <t>JORGE JHONY</t>
  </si>
  <si>
    <t>liana_mar@hotmail.com</t>
  </si>
  <si>
    <t>00005-0005050638-0</t>
  </si>
  <si>
    <t>HUAMAN GONZALES, NIDIA ODALIS</t>
  </si>
  <si>
    <t>NIDIA ODALIS</t>
  </si>
  <si>
    <t>nio1969@hotmail.com</t>
  </si>
  <si>
    <t>00001-0001002521-0</t>
  </si>
  <si>
    <t>CAHUANA ROJAS, MONICA PAOLA</t>
  </si>
  <si>
    <t>MONICA PAOLA</t>
  </si>
  <si>
    <t>nonicacr73@yahoo.es</t>
  </si>
  <si>
    <t>00011-0011001390-0</t>
  </si>
  <si>
    <t>PALOMINO AGUILAR, RUTH MARINA</t>
  </si>
  <si>
    <t>RUTH MARINA</t>
  </si>
  <si>
    <t>ruthpalomino096@gmail.com</t>
  </si>
  <si>
    <t>00002-0002105732-0</t>
  </si>
  <si>
    <t>SOTACURO ÑAHUINCOPA, PAULINA</t>
  </si>
  <si>
    <t>jorgeangel889@gmail.com</t>
  </si>
  <si>
    <t>00004-0004001995-0</t>
  </si>
  <si>
    <t>PURE BOCANGEL, MIRIAM</t>
  </si>
  <si>
    <t>miriampurebo27@gmail.com</t>
  </si>
  <si>
    <t>00011-0011001391-0</t>
  </si>
  <si>
    <t>VALDIVIA CHIRINOS, GABRIEL ROLGIN</t>
  </si>
  <si>
    <t>GABRIEL ROLGIN</t>
  </si>
  <si>
    <t>gabriel1rvc@hotmail.com</t>
  </si>
  <si>
    <t>00003-0003001530-0</t>
  </si>
  <si>
    <t>BUSTAMANTE PANCORBO, RUTH MERY</t>
  </si>
  <si>
    <t>RUTH MERY</t>
  </si>
  <si>
    <t>bustamantepancorbo4477@gmail.com</t>
  </si>
  <si>
    <t>00011-0011001392-0</t>
  </si>
  <si>
    <t>CHARCA QUISPE, ROXANA ELIZABETH</t>
  </si>
  <si>
    <t>ROXANA ELIZABETH</t>
  </si>
  <si>
    <t>prof.elizabeth0778@gmail.com</t>
  </si>
  <si>
    <t>00009-0009001787-0</t>
  </si>
  <si>
    <t>GARAY HIDALGO, CAROL PAOLA</t>
  </si>
  <si>
    <t>CAROL PAOLA</t>
  </si>
  <si>
    <t>paola.gh.3107@gmail.com</t>
  </si>
  <si>
    <t>00001-0000010892-6</t>
  </si>
  <si>
    <t>BALBIN LAZO, MARGOT</t>
  </si>
  <si>
    <t>MARGOT</t>
  </si>
  <si>
    <t>qfmbalbin30_3@hotmail.com</t>
  </si>
  <si>
    <t>00002-0002105734-0</t>
  </si>
  <si>
    <t>USCUVILCA ALBORNOZ, DANIEL DIEGO</t>
  </si>
  <si>
    <t>DANIEL DIEGO</t>
  </si>
  <si>
    <t>vet.huesitos138@gmail.com</t>
  </si>
  <si>
    <t>00006-0006002069-0</t>
  </si>
  <si>
    <t>FEBRES CORDOVA, MARCOS</t>
  </si>
  <si>
    <t>MARCOS</t>
  </si>
  <si>
    <t>marcosfebrescordova@gmail.com</t>
  </si>
  <si>
    <t>00011-0011001394-0</t>
  </si>
  <si>
    <t>QUISPE CHANCOLLA, YESSICA</t>
  </si>
  <si>
    <t>YESSICA</t>
  </si>
  <si>
    <t>yessicaquispechancolla@gmail.com</t>
  </si>
  <si>
    <t>00006-0006002070-0</t>
  </si>
  <si>
    <t>SECLEN REYES, CARLOS EDUARDO</t>
  </si>
  <si>
    <t>CARLOS EDUARDO</t>
  </si>
  <si>
    <t>mvasquezs214@gmail.com</t>
  </si>
  <si>
    <t>00006-0006002071-0</t>
  </si>
  <si>
    <t>VILLOSLADA TERRONES, ADAN</t>
  </si>
  <si>
    <t>ADAN</t>
  </si>
  <si>
    <t>villosladaterronesadan@gmail.com</t>
  </si>
  <si>
    <t>00010-0010030504-0</t>
  </si>
  <si>
    <t>GRANDA ARAMBURU, KEY MAYEALING</t>
  </si>
  <si>
    <t>KEY MAYEALING</t>
  </si>
  <si>
    <t>keygranda@hotmail.com</t>
  </si>
  <si>
    <t>00001-0001002523-0</t>
  </si>
  <si>
    <t>YAURI RAMOS, ELVIS WILLIAM</t>
  </si>
  <si>
    <t>ELVIS WILLIAM</t>
  </si>
  <si>
    <t>elvisyr1988@gmail.com</t>
  </si>
  <si>
    <t>00006-0006002072-0</t>
  </si>
  <si>
    <t>GUEVARA BARTUREN, CESAR PABEL</t>
  </si>
  <si>
    <t>CESAR PABEL</t>
  </si>
  <si>
    <t>cesarguevarab73@gmail.com</t>
  </si>
  <si>
    <t>00002-0002105736-0</t>
  </si>
  <si>
    <t>CASTRO PAITAN, CESAR</t>
  </si>
  <si>
    <t>castropaytan@yahoo.es</t>
  </si>
  <si>
    <t>00005-0005050639-0</t>
  </si>
  <si>
    <t>TORNERO ANDIA, RONY JHUNIOR</t>
  </si>
  <si>
    <t>RONY JHUNIOR</t>
  </si>
  <si>
    <t>conisllaescobarelegny@gmail.com</t>
  </si>
  <si>
    <t>00011-0011001395-0</t>
  </si>
  <si>
    <t>CARDENAS CABALA, NICK CARLOS</t>
  </si>
  <si>
    <t>NICK CARLOS</t>
  </si>
  <si>
    <t>nick.cardenascab@gmail.com</t>
  </si>
  <si>
    <t>00004-0000001441-2</t>
  </si>
  <si>
    <t>YANIRA</t>
  </si>
  <si>
    <t>yanifargali@gmail.com</t>
  </si>
  <si>
    <t>00011-0011001398-0</t>
  </si>
  <si>
    <t>CARY CORRALES, MARIELLA RUTH</t>
  </si>
  <si>
    <t>MARIELLA RUTH</t>
  </si>
  <si>
    <t>mariellacary123@gmail.com</t>
  </si>
  <si>
    <t>00011-0011001400-0</t>
  </si>
  <si>
    <t>QUISPE CACERES, WENSESLAO</t>
  </si>
  <si>
    <t>WENSESLAO</t>
  </si>
  <si>
    <t>wenses10000@gmail.com</t>
  </si>
  <si>
    <t>00011-0011001401-0</t>
  </si>
  <si>
    <t>00007-0007001381-0</t>
  </si>
  <si>
    <t>HUANILO MESONES, FELIX</t>
  </si>
  <si>
    <t>FELIX</t>
  </si>
  <si>
    <t>huamefe0307@gmail.com</t>
  </si>
  <si>
    <t>00004-0004001996-0</t>
  </si>
  <si>
    <t>ZEVALLOS MORALES, MARIELA VERIUSKA</t>
  </si>
  <si>
    <t>MARIELA VERIUSKA</t>
  </si>
  <si>
    <t>marve_1995@outlook.com</t>
  </si>
  <si>
    <t>M. MORALES VILLANUEVA</t>
  </si>
  <si>
    <t>00004-0004001997-0</t>
  </si>
  <si>
    <t>PEÑA QUISPE, ERIKA</t>
  </si>
  <si>
    <t>ERIKA</t>
  </si>
  <si>
    <t>eeripequi@gmail.com</t>
  </si>
  <si>
    <t>00001-0000005109-10</t>
  </si>
  <si>
    <t>HUANCA  LINARES, BEATRIZ NILA</t>
  </si>
  <si>
    <t>BEATRIZ NILA</t>
  </si>
  <si>
    <t>jorgesanabriah@gmail.com</t>
  </si>
  <si>
    <t>00004-0004001998-0</t>
  </si>
  <si>
    <t>BEJAR ECHARRY, ROXANA MILIANA</t>
  </si>
  <si>
    <t>ROXANA MILIANA</t>
  </si>
  <si>
    <t>yaroxbe1712@gmail.com</t>
  </si>
  <si>
    <t>00006-0006002073-0</t>
  </si>
  <si>
    <t>ALTAMIRANO PEREZ, DIANA LEIDY</t>
  </si>
  <si>
    <t>DIANA LEIDY</t>
  </si>
  <si>
    <t>leidy.alpe30@gmail.com</t>
  </si>
  <si>
    <t>00011-0011001402-0</t>
  </si>
  <si>
    <t>QUISPE CACERES, WASHINGTON IVAN</t>
  </si>
  <si>
    <t>WASHINGTON IVAN</t>
  </si>
  <si>
    <t>washingtonquispe330@gmail.com</t>
  </si>
  <si>
    <t>00011-0011001403-0</t>
  </si>
  <si>
    <t>00002-0002105739-0</t>
  </si>
  <si>
    <t>OSTOLAZA RIVERA DE SANTA CRUZ, VICTORIA GUILLERMINA</t>
  </si>
  <si>
    <t>VICTORIA GUILLERMINA</t>
  </si>
  <si>
    <t>nicolericaldi4@gmail.com</t>
  </si>
  <si>
    <t>00006-0006002074-0</t>
  </si>
  <si>
    <t>GARCIA GAMARRA, MIGUEL ANGEL</t>
  </si>
  <si>
    <t>miguelgarciagammara_70@hotmail.com</t>
  </si>
  <si>
    <t>00001-0001002525-0</t>
  </si>
  <si>
    <t>WASHINGTON NAPOLEON</t>
  </si>
  <si>
    <t>00006-0006002075-0</t>
  </si>
  <si>
    <t>MEGO RAMIREZ, MARIA INGRID</t>
  </si>
  <si>
    <t>MARIA INGRID</t>
  </si>
  <si>
    <t>mainrame17@gmail.com</t>
  </si>
  <si>
    <t>00002-0002105742-0</t>
  </si>
  <si>
    <t>AUCASI PAUCAR, YENNYFER ZENOBIA</t>
  </si>
  <si>
    <t>YENNYFER ZENOBIA</t>
  </si>
  <si>
    <t>aupe2209@gmail.com</t>
  </si>
  <si>
    <t>G. DE LA CRUZ GONZALEZ</t>
  </si>
  <si>
    <t>00002-0002105743-0</t>
  </si>
  <si>
    <t>BALDEON BRAVO, VIRGINIA MILAGROS</t>
  </si>
  <si>
    <t>VIRGINIA MILAGROS</t>
  </si>
  <si>
    <t>madian1228@gmail.com</t>
  </si>
  <si>
    <t>00001-0001002527-0</t>
  </si>
  <si>
    <t>SIHUAY SAMANIEGO, BLANCA ISABEL</t>
  </si>
  <si>
    <t>BLANCA ISABEL</t>
  </si>
  <si>
    <t>edu.lauval@gmail.com</t>
  </si>
  <si>
    <t>00003-0003001532-0</t>
  </si>
  <si>
    <t>NAVIA CANAL, MAYDA ANGELA NATHY</t>
  </si>
  <si>
    <t>MAYDA ANGELA NATHY</t>
  </si>
  <si>
    <t>maydaangela@gmail.com</t>
  </si>
  <si>
    <t>00002-0002105744-0</t>
  </si>
  <si>
    <t>SALAZAR VENTURA, MIGUEL ARTURO</t>
  </si>
  <si>
    <t>MIGUEL ARTURO</t>
  </si>
  <si>
    <t>asesoria.interiorismo@gmail.com</t>
  </si>
  <si>
    <t xml:space="preserve">Registrados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</si>
</sst>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&quot;S/&quot;\ #,##0.00;[Red]\-&quot;S/&quot;\ #,##0.00"/>
    <numFmt numFmtId="164" formatCode="dd/mm/yyyy\ hh:mm:ss"/>
    <numFmt numFmtId="165" formatCode="[$-F400]h:mm:ss\ AM/PM"/>
    <numFmt numFmtId="166" formatCode="&quot;S/&quot;\ #,##0.00"/>
    <numFmt numFmtId="167" formatCode="mm"/>
    <numFmt numFmtId="168" formatCode="_-[$S/-280A]\ * #,##0.00_-;\-[$S/-280A]\ * #,##0.00_-;_-[$S/-280A]\ * &quot;-&quot;??_-;_-@_-"/>
  </numFmts>
  <fonts count="17" x14ac:knownFonts="1">
    <font>
      <sz val="11"/>
      <color theme="1"/>
      <name val="Calibri"/>
      <family val="2"/>
      <scheme val="minor"/>
    </font>
    <font>
      <sz val="8"/>
      <color indexed="64"/>
      <name val="Arial Narrow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8"/>
      <color theme="0"/>
      <name val="Arial Narrow"/>
      <family val="2"/>
    </font>
    <font>
      <b/>
      <sz val="3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 Narrow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</borders>
  <cellStyleXfs count="5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1" fillId="0" borderId="0"/>
  </cellStyleXfs>
  <cellXfs count="167">
    <xf numFmtId="0" fontId="0" fillId="0" borderId="0" xfId="0"/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/>
    </xf>
    <xf numFmtId="0" fontId="1" fillId="0" borderId="2" xfId="1" applyFont="1" applyBorder="1" applyAlignment="1">
      <alignment horizontal="center" vertical="top" wrapText="1"/>
    </xf>
    <xf numFmtId="0" fontId="1" fillId="0" borderId="2" xfId="1" applyFont="1" applyBorder="1" applyAlignment="1">
      <alignment horizontal="left" vertical="top" wrapText="1"/>
    </xf>
    <xf numFmtId="164" fontId="1" fillId="0" borderId="2" xfId="1" applyNumberFormat="1" applyFont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1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3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top"/>
    </xf>
    <xf numFmtId="0" fontId="0" fillId="4" borderId="0" xfId="0" applyFill="1"/>
    <xf numFmtId="0" fontId="3" fillId="4" borderId="0" xfId="0" applyFont="1" applyFill="1"/>
    <xf numFmtId="14" fontId="3" fillId="4" borderId="0" xfId="0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21" fontId="1" fillId="0" borderId="2" xfId="0" applyNumberFormat="1" applyFont="1" applyBorder="1" applyAlignment="1">
      <alignment horizontal="left" vertical="top" wrapText="1"/>
    </xf>
    <xf numFmtId="21" fontId="1" fillId="0" borderId="6" xfId="0" applyNumberFormat="1" applyFont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4" xfId="0" applyFont="1" applyFill="1" applyBorder="1" applyAlignment="1">
      <alignment horizontal="center" vertical="top" wrapText="1"/>
    </xf>
    <xf numFmtId="0" fontId="6" fillId="6" borderId="7" xfId="0" applyFont="1" applyFill="1" applyBorder="1"/>
    <xf numFmtId="164" fontId="1" fillId="7" borderId="2" xfId="1" applyNumberFormat="1" applyFont="1" applyFill="1" applyBorder="1" applyAlignment="1">
      <alignment horizontal="center" vertical="top"/>
    </xf>
    <xf numFmtId="0" fontId="1" fillId="7" borderId="2" xfId="1" applyFont="1" applyFill="1" applyBorder="1" applyAlignment="1">
      <alignment horizontal="left" vertical="top" wrapText="1"/>
    </xf>
    <xf numFmtId="0" fontId="1" fillId="7" borderId="2" xfId="1" applyFont="1" applyFill="1" applyBorder="1" applyAlignment="1">
      <alignment horizontal="center" vertical="top" wrapText="1"/>
    </xf>
    <xf numFmtId="0" fontId="0" fillId="7" borderId="0" xfId="0" applyFill="1"/>
    <xf numFmtId="164" fontId="1" fillId="7" borderId="2" xfId="0" applyNumberFormat="1" applyFont="1" applyFill="1" applyBorder="1" applyAlignment="1">
      <alignment horizontal="center" vertical="top"/>
    </xf>
    <xf numFmtId="0" fontId="1" fillId="7" borderId="2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center" vertical="top"/>
    </xf>
    <xf numFmtId="0" fontId="4" fillId="8" borderId="4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1" fillId="6" borderId="2" xfId="0" applyFont="1" applyFill="1" applyBorder="1" applyAlignment="1">
      <alignment horizontal="left" vertical="top"/>
    </xf>
    <xf numFmtId="0" fontId="1" fillId="6" borderId="2" xfId="0" applyFont="1" applyFill="1" applyBorder="1" applyAlignment="1">
      <alignment horizontal="center" vertical="top"/>
    </xf>
    <xf numFmtId="0" fontId="1" fillId="0" borderId="2" xfId="1" applyFont="1" applyBorder="1" applyAlignment="1">
      <alignment horizontal="left" vertical="top"/>
    </xf>
    <xf numFmtId="0" fontId="1" fillId="0" borderId="2" xfId="1" applyFont="1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0" xfId="0" applyBorder="1"/>
    <xf numFmtId="14" fontId="0" fillId="0" borderId="11" xfId="0" applyNumberFormat="1" applyBorder="1" applyAlignment="1">
      <alignment horizontal="center"/>
    </xf>
    <xf numFmtId="0" fontId="0" fillId="9" borderId="12" xfId="0" applyFill="1" applyBorder="1"/>
    <xf numFmtId="0" fontId="0" fillId="9" borderId="4" xfId="0" applyFill="1" applyBorder="1" applyAlignment="1">
      <alignment horizontal="center"/>
    </xf>
    <xf numFmtId="0" fontId="0" fillId="9" borderId="4" xfId="0" applyFill="1" applyBorder="1"/>
    <xf numFmtId="0" fontId="7" fillId="8" borderId="4" xfId="0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center" vertical="top"/>
    </xf>
    <xf numFmtId="0" fontId="7" fillId="5" borderId="9" xfId="0" applyFont="1" applyFill="1" applyBorder="1" applyAlignment="1">
      <alignment horizontal="center" vertical="top"/>
    </xf>
    <xf numFmtId="14" fontId="7" fillId="5" borderId="4" xfId="0" applyNumberFormat="1" applyFont="1" applyFill="1" applyBorder="1" applyAlignment="1">
      <alignment horizontal="center" vertical="top"/>
    </xf>
    <xf numFmtId="14" fontId="1" fillId="6" borderId="2" xfId="0" applyNumberFormat="1" applyFont="1" applyFill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14" fontId="1" fillId="0" borderId="2" xfId="1" applyNumberFormat="1" applyFont="1" applyBorder="1" applyAlignment="1">
      <alignment horizontal="center" vertical="top"/>
    </xf>
    <xf numFmtId="14" fontId="0" fillId="0" borderId="0" xfId="0" applyNumberFormat="1"/>
    <xf numFmtId="14" fontId="7" fillId="5" borderId="1" xfId="0" applyNumberFormat="1" applyFont="1" applyFill="1" applyBorder="1" applyAlignment="1">
      <alignment horizontal="center" vertical="top" wrapText="1"/>
    </xf>
    <xf numFmtId="165" fontId="7" fillId="5" borderId="1" xfId="0" applyNumberFormat="1" applyFont="1" applyFill="1" applyBorder="1" applyAlignment="1">
      <alignment horizontal="center" vertical="top"/>
    </xf>
    <xf numFmtId="165" fontId="1" fillId="6" borderId="2" xfId="0" applyNumberFormat="1" applyFont="1" applyFill="1" applyBorder="1" applyAlignment="1">
      <alignment horizontal="center" vertical="top"/>
    </xf>
    <xf numFmtId="165" fontId="1" fillId="0" borderId="2" xfId="0" applyNumberFormat="1" applyFont="1" applyBorder="1" applyAlignment="1">
      <alignment horizontal="center" vertical="top"/>
    </xf>
    <xf numFmtId="165" fontId="0" fillId="0" borderId="0" xfId="0" applyNumberFormat="1"/>
    <xf numFmtId="14" fontId="0" fillId="9" borderId="13" xfId="0" applyNumberFormat="1" applyFill="1" applyBorder="1" applyAlignment="1">
      <alignment horizontal="center"/>
    </xf>
    <xf numFmtId="0" fontId="8" fillId="0" borderId="0" xfId="2"/>
    <xf numFmtId="0" fontId="7" fillId="5" borderId="3" xfId="0" applyFont="1" applyFill="1" applyBorder="1" applyAlignment="1">
      <alignment horizontal="center" vertical="top"/>
    </xf>
    <xf numFmtId="165" fontId="0" fillId="0" borderId="0" xfId="0" applyNumberFormat="1" applyAlignment="1">
      <alignment horizontal="left"/>
    </xf>
    <xf numFmtId="0" fontId="6" fillId="6" borderId="8" xfId="0" applyFont="1" applyFill="1" applyBorder="1" applyAlignment="1">
      <alignment horizontal="left"/>
    </xf>
    <xf numFmtId="0" fontId="6" fillId="6" borderId="8" xfId="0" applyFont="1" applyFill="1" applyBorder="1" applyAlignment="1">
      <alignment horizontal="right"/>
    </xf>
    <xf numFmtId="166" fontId="0" fillId="0" borderId="0" xfId="0" applyNumberFormat="1"/>
    <xf numFmtId="165" fontId="1" fillId="0" borderId="2" xfId="1" applyNumberFormat="1" applyFont="1" applyBorder="1" applyAlignment="1">
      <alignment horizontal="center" vertical="top"/>
    </xf>
    <xf numFmtId="0" fontId="1" fillId="2" borderId="2" xfId="1" applyFont="1" applyFill="1" applyBorder="1" applyAlignment="1">
      <alignment horizontal="center" vertical="top"/>
    </xf>
    <xf numFmtId="165" fontId="1" fillId="0" borderId="2" xfId="1" applyNumberFormat="1" applyFont="1" applyBorder="1" applyAlignment="1">
      <alignment horizontal="left" vertical="top"/>
    </xf>
    <xf numFmtId="14" fontId="1" fillId="10" borderId="2" xfId="1" applyNumberFormat="1" applyFont="1" applyFill="1" applyBorder="1" applyAlignment="1">
      <alignment horizontal="center" vertical="top"/>
    </xf>
    <xf numFmtId="165" fontId="1" fillId="10" borderId="2" xfId="1" applyNumberFormat="1" applyFont="1" applyFill="1" applyBorder="1" applyAlignment="1">
      <alignment horizontal="left" vertical="top"/>
    </xf>
    <xf numFmtId="0" fontId="0" fillId="10" borderId="0" xfId="0" applyFill="1"/>
    <xf numFmtId="0" fontId="1" fillId="0" borderId="5" xfId="1" applyFont="1" applyBorder="1" applyAlignment="1">
      <alignment horizontal="left" vertical="top" wrapText="1"/>
    </xf>
    <xf numFmtId="0" fontId="1" fillId="0" borderId="5" xfId="1" applyFont="1" applyBorder="1" applyAlignment="1">
      <alignment horizontal="center" vertical="top" wrapText="1"/>
    </xf>
    <xf numFmtId="0" fontId="1" fillId="10" borderId="2" xfId="1" applyFont="1" applyFill="1" applyBorder="1" applyAlignment="1">
      <alignment horizontal="left" vertical="top"/>
    </xf>
    <xf numFmtId="0" fontId="1" fillId="10" borderId="2" xfId="1" applyFont="1" applyFill="1" applyBorder="1" applyAlignment="1">
      <alignment horizontal="center" vertical="top"/>
    </xf>
    <xf numFmtId="0" fontId="1" fillId="10" borderId="2" xfId="0" applyFont="1" applyFill="1" applyBorder="1" applyAlignment="1">
      <alignment horizontal="left" vertical="top" wrapText="1"/>
    </xf>
    <xf numFmtId="0" fontId="1" fillId="10" borderId="2" xfId="0" applyFont="1" applyFill="1" applyBorder="1" applyAlignment="1">
      <alignment horizontal="center" vertical="top" wrapText="1"/>
    </xf>
    <xf numFmtId="14" fontId="1" fillId="10" borderId="2" xfId="0" applyNumberFormat="1" applyFont="1" applyFill="1" applyBorder="1" applyAlignment="1">
      <alignment horizontal="center" vertical="top"/>
    </xf>
    <xf numFmtId="21" fontId="1" fillId="10" borderId="2" xfId="0" applyNumberFormat="1" applyFont="1" applyFill="1" applyBorder="1" applyAlignment="1">
      <alignment horizontal="left" vertical="top" wrapText="1"/>
    </xf>
    <xf numFmtId="0" fontId="1" fillId="10" borderId="2" xfId="1" applyFont="1" applyFill="1" applyBorder="1" applyAlignment="1">
      <alignment horizontal="left" vertical="top" wrapText="1"/>
    </xf>
    <xf numFmtId="0" fontId="1" fillId="10" borderId="2" xfId="1" applyFont="1" applyFill="1" applyBorder="1" applyAlignment="1">
      <alignment horizontal="center" vertical="top" wrapText="1"/>
    </xf>
    <xf numFmtId="0" fontId="1" fillId="2" borderId="5" xfId="1" applyFont="1" applyFill="1" applyBorder="1" applyAlignment="1">
      <alignment horizontal="center" vertical="top" wrapText="1"/>
    </xf>
    <xf numFmtId="14" fontId="1" fillId="0" borderId="5" xfId="1" applyNumberFormat="1" applyFont="1" applyBorder="1" applyAlignment="1">
      <alignment horizontal="center" vertical="top"/>
    </xf>
    <xf numFmtId="165" fontId="1" fillId="0" borderId="5" xfId="1" applyNumberFormat="1" applyFont="1" applyBorder="1" applyAlignment="1">
      <alignment horizontal="left" vertical="top"/>
    </xf>
    <xf numFmtId="0" fontId="1" fillId="10" borderId="5" xfId="1" applyFont="1" applyFill="1" applyBorder="1" applyAlignment="1">
      <alignment horizontal="left" vertical="top" wrapText="1"/>
    </xf>
    <xf numFmtId="0" fontId="1" fillId="10" borderId="5" xfId="1" applyFont="1" applyFill="1" applyBorder="1" applyAlignment="1">
      <alignment horizontal="center" vertical="top" wrapText="1"/>
    </xf>
    <xf numFmtId="14" fontId="1" fillId="10" borderId="5" xfId="1" applyNumberFormat="1" applyFont="1" applyFill="1" applyBorder="1" applyAlignment="1">
      <alignment horizontal="center" vertical="top"/>
    </xf>
    <xf numFmtId="165" fontId="1" fillId="10" borderId="5" xfId="1" applyNumberFormat="1" applyFont="1" applyFill="1" applyBorder="1" applyAlignment="1">
      <alignment horizontal="left" vertical="top"/>
    </xf>
    <xf numFmtId="164" fontId="1" fillId="10" borderId="2" xfId="0" applyNumberFormat="1" applyFont="1" applyFill="1" applyBorder="1" applyAlignment="1">
      <alignment horizontal="center" vertical="top"/>
    </xf>
    <xf numFmtId="14" fontId="0" fillId="0" borderId="1" xfId="0" applyNumberFormat="1" applyBorder="1" applyAlignment="1">
      <alignment horizontal="center"/>
    </xf>
    <xf numFmtId="165" fontId="1" fillId="0" borderId="2" xfId="0" applyNumberFormat="1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1" fillId="0" borderId="5" xfId="0" applyFont="1" applyBorder="1" applyAlignment="1">
      <alignment horizontal="center" vertical="top"/>
    </xf>
    <xf numFmtId="165" fontId="1" fillId="0" borderId="5" xfId="0" applyNumberFormat="1" applyFont="1" applyBorder="1" applyAlignment="1">
      <alignment horizontal="left" vertical="top"/>
    </xf>
    <xf numFmtId="164" fontId="1" fillId="0" borderId="5" xfId="1" applyNumberFormat="1" applyFont="1" applyBorder="1" applyAlignment="1">
      <alignment horizontal="center" vertical="top"/>
    </xf>
    <xf numFmtId="0" fontId="8" fillId="0" borderId="0" xfId="2" applyBorder="1"/>
    <xf numFmtId="16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2" xfId="2" applyFont="1" applyFill="1" applyBorder="1" applyAlignment="1">
      <alignment horizontal="center" vertical="top"/>
    </xf>
    <xf numFmtId="0" fontId="1" fillId="0" borderId="5" xfId="2" applyFont="1" applyFill="1" applyBorder="1" applyAlignment="1">
      <alignment horizontal="center" vertical="top"/>
    </xf>
    <xf numFmtId="165" fontId="1" fillId="0" borderId="5" xfId="1" applyNumberFormat="1" applyFont="1" applyBorder="1" applyAlignment="1">
      <alignment horizontal="center" vertical="top"/>
    </xf>
    <xf numFmtId="14" fontId="1" fillId="0" borderId="0" xfId="0" applyNumberFormat="1" applyFont="1" applyAlignment="1">
      <alignment horizontal="center" vertical="top"/>
    </xf>
    <xf numFmtId="165" fontId="1" fillId="0" borderId="0" xfId="0" applyNumberFormat="1" applyFont="1" applyAlignment="1">
      <alignment horizontal="center" vertical="top"/>
    </xf>
    <xf numFmtId="9" fontId="0" fillId="0" borderId="0" xfId="3" applyFont="1"/>
    <xf numFmtId="8" fontId="0" fillId="0" borderId="0" xfId="0" applyNumberFormat="1"/>
    <xf numFmtId="167" fontId="0" fillId="0" borderId="0" xfId="0" applyNumberFormat="1"/>
    <xf numFmtId="165" fontId="0" fillId="9" borderId="4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0" borderId="14" xfId="0" applyBorder="1"/>
    <xf numFmtId="0" fontId="1" fillId="0" borderId="5" xfId="0" applyFont="1" applyBorder="1" applyAlignment="1">
      <alignment horizontal="center" vertical="top" wrapText="1"/>
    </xf>
    <xf numFmtId="168" fontId="0" fillId="0" borderId="0" xfId="0" applyNumberFormat="1"/>
    <xf numFmtId="0" fontId="1" fillId="11" borderId="2" xfId="0" applyFont="1" applyFill="1" applyBorder="1" applyAlignment="1">
      <alignment horizontal="center" vertical="top" wrapText="1"/>
    </xf>
    <xf numFmtId="10" fontId="0" fillId="0" borderId="0" xfId="0" applyNumberFormat="1"/>
    <xf numFmtId="0" fontId="1" fillId="6" borderId="5" xfId="0" applyFont="1" applyFill="1" applyBorder="1" applyAlignment="1">
      <alignment horizontal="center" vertical="top"/>
    </xf>
    <xf numFmtId="14" fontId="1" fillId="0" borderId="0" xfId="0" applyNumberFormat="1" applyFont="1" applyAlignment="1">
      <alignment horizontal="left" vertical="top"/>
    </xf>
    <xf numFmtId="165" fontId="1" fillId="0" borderId="0" xfId="0" applyNumberFormat="1" applyFont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" fillId="0" borderId="2" xfId="4" applyFont="1" applyBorder="1" applyAlignment="1">
      <alignment horizontal="center" vertical="top" wrapText="1"/>
    </xf>
    <xf numFmtId="0" fontId="1" fillId="0" borderId="2" xfId="4" applyFont="1" applyBorder="1" applyAlignment="1">
      <alignment horizontal="left" vertical="top" wrapText="1"/>
    </xf>
    <xf numFmtId="164" fontId="1" fillId="0" borderId="2" xfId="4" applyNumberFormat="1" applyFont="1" applyBorder="1" applyAlignment="1">
      <alignment horizontal="center" vertical="top"/>
    </xf>
    <xf numFmtId="0" fontId="1" fillId="10" borderId="2" xfId="4" applyFont="1" applyFill="1" applyBorder="1" applyAlignment="1">
      <alignment horizontal="left" vertical="top" wrapText="1"/>
    </xf>
    <xf numFmtId="0" fontId="1" fillId="10" borderId="2" xfId="4" applyFont="1" applyFill="1" applyBorder="1" applyAlignment="1">
      <alignment horizontal="center" vertical="top" wrapText="1"/>
    </xf>
    <xf numFmtId="164" fontId="1" fillId="10" borderId="2" xfId="4" applyNumberFormat="1" applyFont="1" applyFill="1" applyBorder="1" applyAlignment="1">
      <alignment horizontal="center" vertical="top"/>
    </xf>
    <xf numFmtId="0" fontId="1" fillId="0" borderId="5" xfId="4" applyFont="1" applyBorder="1" applyAlignment="1">
      <alignment horizontal="left" vertical="top" wrapText="1"/>
    </xf>
    <xf numFmtId="0" fontId="1" fillId="0" borderId="5" xfId="4" applyFont="1" applyBorder="1" applyAlignment="1">
      <alignment horizontal="center" vertical="top" wrapText="1"/>
    </xf>
    <xf numFmtId="164" fontId="1" fillId="0" borderId="5" xfId="4" applyNumberFormat="1" applyFont="1" applyBorder="1" applyAlignment="1">
      <alignment horizontal="center" vertical="top"/>
    </xf>
    <xf numFmtId="0" fontId="1" fillId="2" borderId="2" xfId="4" applyFont="1" applyFill="1" applyBorder="1" applyAlignment="1">
      <alignment horizontal="center" vertical="top" wrapText="1"/>
    </xf>
    <xf numFmtId="0" fontId="2" fillId="0" borderId="0" xfId="0" applyFont="1"/>
    <xf numFmtId="0" fontId="2" fillId="0" borderId="0" xfId="0" applyFont="1" applyAlignment="1">
      <alignment wrapText="1"/>
    </xf>
    <xf numFmtId="0" fontId="13" fillId="4" borderId="0" xfId="0" applyFont="1" applyFill="1"/>
    <xf numFmtId="0" fontId="3" fillId="13" borderId="0" xfId="0" applyFont="1" applyFill="1"/>
    <xf numFmtId="0" fontId="0" fillId="13" borderId="0" xfId="0" applyFill="1"/>
    <xf numFmtId="0" fontId="3" fillId="14" borderId="0" xfId="0" applyFont="1" applyFill="1"/>
    <xf numFmtId="0" fontId="0" fillId="14" borderId="0" xfId="0" applyFill="1"/>
    <xf numFmtId="0" fontId="13" fillId="4" borderId="17" xfId="0" applyFont="1" applyFill="1" applyBorder="1"/>
    <xf numFmtId="0" fontId="13" fillId="4" borderId="18" xfId="0" applyFont="1" applyFill="1" applyBorder="1"/>
    <xf numFmtId="0" fontId="13" fillId="12" borderId="18" xfId="0" applyFont="1" applyFill="1" applyBorder="1"/>
    <xf numFmtId="0" fontId="13" fillId="13" borderId="18" xfId="0" applyFont="1" applyFill="1" applyBorder="1"/>
    <xf numFmtId="0" fontId="13" fillId="14" borderId="18" xfId="0" applyFont="1" applyFill="1" applyBorder="1"/>
    <xf numFmtId="0" fontId="13" fillId="10" borderId="18" xfId="0" applyFont="1" applyFill="1" applyBorder="1"/>
    <xf numFmtId="0" fontId="3" fillId="4" borderId="18" xfId="0" applyFont="1" applyFill="1" applyBorder="1"/>
    <xf numFmtId="0" fontId="3" fillId="13" borderId="18" xfId="0" applyFont="1" applyFill="1" applyBorder="1"/>
    <xf numFmtId="0" fontId="3" fillId="14" borderId="18" xfId="0" applyFont="1" applyFill="1" applyBorder="1"/>
    <xf numFmtId="0" fontId="14" fillId="4" borderId="18" xfId="0" applyFont="1" applyFill="1" applyBorder="1" applyAlignment="1">
      <alignment horizontal="center"/>
    </xf>
    <xf numFmtId="0" fontId="0" fillId="0" borderId="16" xfId="0" applyBorder="1"/>
    <xf numFmtId="0" fontId="0" fillId="0" borderId="19" xfId="0" applyBorder="1" applyAlignment="1">
      <alignment horizontal="center"/>
    </xf>
    <xf numFmtId="0" fontId="0" fillId="0" borderId="19" xfId="0" applyBorder="1"/>
    <xf numFmtId="14" fontId="0" fillId="0" borderId="19" xfId="0" applyNumberForma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0" fontId="0" fillId="0" borderId="15" xfId="0" applyBorder="1"/>
    <xf numFmtId="9" fontId="0" fillId="0" borderId="0" xfId="0" applyNumberFormat="1"/>
    <xf numFmtId="14" fontId="1" fillId="0" borderId="2" xfId="4" applyNumberFormat="1" applyFont="1" applyBorder="1" applyAlignment="1">
      <alignment horizontal="center" vertical="top"/>
    </xf>
    <xf numFmtId="14" fontId="1" fillId="0" borderId="5" xfId="4" applyNumberFormat="1" applyFont="1" applyBorder="1" applyAlignment="1">
      <alignment horizontal="center" vertical="top"/>
    </xf>
    <xf numFmtId="14" fontId="1" fillId="0" borderId="5" xfId="0" applyNumberFormat="1" applyFont="1" applyBorder="1" applyAlignment="1">
      <alignment horizontal="center" vertical="top"/>
    </xf>
    <xf numFmtId="0" fontId="0" fillId="0" borderId="0" xfId="0" applyAlignment="1">
      <alignment vertical="top"/>
    </xf>
    <xf numFmtId="165" fontId="7" fillId="5" borderId="4" xfId="0" applyNumberFormat="1" applyFont="1" applyFill="1" applyBorder="1" applyAlignment="1">
      <alignment horizontal="center" vertical="top"/>
    </xf>
    <xf numFmtId="165" fontId="1" fillId="0" borderId="2" xfId="0" applyNumberFormat="1" applyFont="1" applyBorder="1" applyAlignment="1">
      <alignment horizontal="left" vertical="top" wrapText="1"/>
    </xf>
    <xf numFmtId="165" fontId="1" fillId="0" borderId="5" xfId="0" applyNumberFormat="1" applyFont="1" applyBorder="1" applyAlignment="1">
      <alignment horizontal="left" vertical="top" wrapText="1"/>
    </xf>
    <xf numFmtId="165" fontId="0" fillId="0" borderId="0" xfId="0" applyNumberFormat="1" applyAlignment="1">
      <alignment horizontal="center"/>
    </xf>
    <xf numFmtId="22" fontId="0" fillId="0" borderId="0" xfId="0" applyNumberFormat="1"/>
    <xf numFmtId="0" fontId="15" fillId="4" borderId="0" xfId="0" applyFont="1" applyFill="1"/>
    <xf numFmtId="0" fontId="16" fillId="4" borderId="20" xfId="2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0" borderId="0" xfId="0" applyNumberFormat="1"/>
  </cellXfs>
  <cellStyles count="5">
    <cellStyle name="Hipervínculo" xfId="2" builtinId="8"/>
    <cellStyle name="Normal" xfId="0" builtinId="0"/>
    <cellStyle name="Normal 2" xfId="1" xr:uid="{05D4017D-7D06-448F-AFF0-E27B2B188974}"/>
    <cellStyle name="Normal 3" xfId="4" xr:uid="{46629DB7-912C-4891-AE0E-251A865369F1}"/>
    <cellStyle name="Porcentaje" xfId="3" builtinId="5"/>
  </cellStyles>
  <dxfs count="70">
    <dxf>
      <numFmt numFmtId="27" formatCode="d/mm/yyyy\ hh:mm"/>
    </dxf>
    <dxf>
      <numFmt numFmtId="27" formatCode="d/mm/yyyy\ hh:mm"/>
    </dxf>
    <dxf>
      <numFmt numFmtId="166" formatCode="&quot;S/&quot;\ #,##0.00"/>
    </dxf>
    <dxf>
      <numFmt numFmtId="167" formatCode="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[$-F400]h:mm:ss\ AM/PM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[$-F400]h:mm:ss\ AM/PM"/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5" formatCode="[$-F400]h:mm:ss\ AM/PM"/>
    </dxf>
    <dxf>
      <numFmt numFmtId="19" formatCode="d/mm/yyyy"/>
    </dxf>
    <dxf>
      <fill>
        <patternFill patternType="none">
          <fgColor indexed="64"/>
          <bgColor indexed="65"/>
        </patternFill>
      </fill>
    </dxf>
    <dxf>
      <border outline="0">
        <right style="thin">
          <color theme="4" tint="0.39997558519241921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 Narrow"/>
        <family val="2"/>
        <scheme val="none"/>
      </font>
      <fill>
        <patternFill patternType="solid">
          <fgColor indexed="64"/>
          <bgColor theme="4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numFmt numFmtId="164" formatCode="dd/mm/yyyy\ hh:mm:ss"/>
      <alignment horizontal="center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0" formatCode="General"/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numFmt numFmtId="165" formatCode="[$-F400]h:mm:ss\ AM/PM"/>
      <fill>
        <patternFill patternType="none">
          <fgColor theme="4" tint="0.79998168889431442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numFmt numFmtId="19" formatCode="d/mm/yyyy"/>
      <fill>
        <patternFill patternType="none">
          <fgColor theme="4" tint="0.79998168889431442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numFmt numFmtId="0" formatCode="General"/>
      <fill>
        <patternFill patternType="none">
          <fgColor theme="4" tint="0.79998168889431442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 Narrow"/>
        <family val="2"/>
        <scheme val="none"/>
      </font>
      <fill>
        <patternFill patternType="solid">
          <fgColor indexed="64"/>
          <bgColor theme="4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numFmt numFmtId="164" formatCode="dd/mm/yyyy\ hh:mm:ss"/>
      <alignment horizontal="center" vertical="top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4"/>
        <name val="Arial Narrow"/>
        <family val="2"/>
        <scheme val="none"/>
      </font>
      <alignment horizontal="left" vertical="top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63"/>
        <name val="Arial Narrow"/>
        <family val="2"/>
        <scheme val="none"/>
      </font>
      <fill>
        <patternFill patternType="solid">
          <fgColor indexed="64"/>
          <bgColor rgb="FF33CCCC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[$-F400]h:mm:ss\ AM/PM"/>
    </dxf>
    <dxf>
      <font>
        <color theme="4" tint="-0.499984740745262"/>
      </font>
      <border>
        <bottom style="thin">
          <color theme="4"/>
        </bottom>
        <vertical/>
        <horizontal/>
      </border>
    </dxf>
    <dxf>
      <font>
        <sz val="12"/>
        <color theme="3" tint="-0.499984740745262"/>
      </font>
      <fill>
        <patternFill>
          <bgColor rgb="FF002060"/>
        </patternFill>
      </fill>
      <border diagonalUp="0" diagonalDown="0">
        <left/>
        <right/>
        <top/>
        <bottom/>
        <vertical/>
        <horizontal/>
      </border>
    </dxf>
    <dxf>
      <font>
        <color theme="4" tint="-0.499984740745262"/>
      </font>
      <border>
        <bottom style="thin">
          <color theme="4"/>
        </bottom>
        <vertical/>
        <horizontal/>
      </border>
    </dxf>
    <dxf>
      <font>
        <sz val="12"/>
        <color theme="3" tint="-0.499984740745262"/>
      </font>
      <fill>
        <patternFill>
          <bgColor theme="4" tint="-0.499984740745262"/>
        </patternFill>
      </fill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Mi estilo" pivot="0" table="0" count="10" xr9:uid="{2C4A4CC2-6CE0-45EA-82F2-7FE5E391CFD7}">
      <tableStyleElement type="wholeTable" dxfId="69"/>
      <tableStyleElement type="headerRow" dxfId="68"/>
    </tableStyle>
    <tableStyle name="Mi estilo 3" pivot="0" table="0" count="10" xr9:uid="{01EF38CE-5CED-42C1-822C-3ACF8C68FA37}">
      <tableStyleElement type="wholeTable" dxfId="67"/>
      <tableStyleElement type="headerRow" dxfId="66"/>
    </tableStyle>
  </tableStyles>
  <extLst>
    <ext xmlns:x14="http://schemas.microsoft.com/office/spreadsheetml/2009/9/main" uri="{46F421CA-312F-682f-3DD2-61675219B42D}">
      <x14:dxfs count="16"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3" tint="-0.499984740745262"/>
          </font>
          <fill>
            <patternFill>
              <bgColor theme="4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4" tint="-0.499984740745262"/>
          </font>
          <fill>
            <patternFill patternType="solid">
              <fgColor theme="4" tint="0.59999389629810485"/>
              <bgColor theme="4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 tint="-4.9989318521683403E-2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3" tint="-0.499984740745262"/>
          </font>
          <fill>
            <patternFill>
              <bgColor theme="4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4" tint="-0.499984740745262"/>
          </font>
          <fill>
            <patternFill patternType="solid">
              <fgColor theme="4" tint="0.59999389629810485"/>
              <bgColor theme="4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 tint="-4.9989318521683403E-2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 3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26" Type="http://schemas.microsoft.com/office/2007/relationships/slicerCache" Target="slicerCaches/slicerCache3.xml"/><Relationship Id="rId39" Type="http://schemas.openxmlformats.org/officeDocument/2006/relationships/customXml" Target="../customXml/item6.xml"/><Relationship Id="rId21" Type="http://schemas.openxmlformats.org/officeDocument/2006/relationships/pivotCacheDefinition" Target="pivotCache/pivotCacheDefinition11.xml"/><Relationship Id="rId34" Type="http://schemas.openxmlformats.org/officeDocument/2006/relationships/customXml" Target="../customXml/item1.xml"/><Relationship Id="rId42" Type="http://schemas.openxmlformats.org/officeDocument/2006/relationships/customXml" Target="../customXml/item9.xml"/><Relationship Id="rId47" Type="http://schemas.openxmlformats.org/officeDocument/2006/relationships/customXml" Target="../customXml/item14.xml"/><Relationship Id="rId50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9" Type="http://schemas.openxmlformats.org/officeDocument/2006/relationships/styles" Target="styles.xml"/><Relationship Id="rId11" Type="http://schemas.openxmlformats.org/officeDocument/2006/relationships/pivotCacheDefinition" Target="pivotCache/pivotCacheDefinition1.xml"/><Relationship Id="rId24" Type="http://schemas.microsoft.com/office/2007/relationships/slicerCache" Target="slicerCaches/slicerCache1.xml"/><Relationship Id="rId32" Type="http://schemas.openxmlformats.org/officeDocument/2006/relationships/powerPivotData" Target="model/item.data"/><Relationship Id="rId37" Type="http://schemas.openxmlformats.org/officeDocument/2006/relationships/customXml" Target="../customXml/item4.xml"/><Relationship Id="rId40" Type="http://schemas.openxmlformats.org/officeDocument/2006/relationships/customXml" Target="../customXml/item7.xml"/><Relationship Id="rId45" Type="http://schemas.openxmlformats.org/officeDocument/2006/relationships/customXml" Target="../customXml/item12.xml"/><Relationship Id="rId53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9.xml"/><Relationship Id="rId31" Type="http://schemas.openxmlformats.org/officeDocument/2006/relationships/sheetMetadata" Target="metadata.xml"/><Relationship Id="rId44" Type="http://schemas.openxmlformats.org/officeDocument/2006/relationships/customXml" Target="../customXml/item11.xml"/><Relationship Id="rId52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1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2.xml"/><Relationship Id="rId43" Type="http://schemas.openxmlformats.org/officeDocument/2006/relationships/customXml" Target="../customXml/item10.xml"/><Relationship Id="rId48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microsoft.com/office/2007/relationships/slicerCache" Target="slicerCaches/slicerCache2.xml"/><Relationship Id="rId33" Type="http://schemas.openxmlformats.org/officeDocument/2006/relationships/calcChain" Target="calcChain.xml"/><Relationship Id="rId38" Type="http://schemas.openxmlformats.org/officeDocument/2006/relationships/customXml" Target="../customXml/item5.xml"/><Relationship Id="rId46" Type="http://schemas.openxmlformats.org/officeDocument/2006/relationships/customXml" Target="../customXml/item13.xml"/><Relationship Id="rId20" Type="http://schemas.openxmlformats.org/officeDocument/2006/relationships/pivotCacheDefinition" Target="pivotCache/pivotCacheDefinition10.xml"/><Relationship Id="rId41" Type="http://schemas.openxmlformats.org/officeDocument/2006/relationships/customXml" Target="../customXml/item8.xml"/><Relationship Id="rId54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13.xml"/><Relationship Id="rId28" Type="http://schemas.openxmlformats.org/officeDocument/2006/relationships/connections" Target="connections.xml"/><Relationship Id="rId36" Type="http://schemas.openxmlformats.org/officeDocument/2006/relationships/customXml" Target="../customXml/item3.xml"/><Relationship Id="rId49" Type="http://schemas.openxmlformats.org/officeDocument/2006/relationships/customXml" Target="../customXml/item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Portal Web - Luis.xlsx]Tabla!TablaDinámica7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4.0513904633516142E-3"/>
              <c:y val="9.502923976608186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4.7579072071244011E-2"/>
          <c:y val="7.9336464520882263E-2"/>
          <c:w val="0.49045237292809207"/>
          <c:h val="0.8845351567896117"/>
        </c:manualLayout>
      </c:layout>
      <c:pieChart>
        <c:varyColors val="1"/>
        <c:ser>
          <c:idx val="0"/>
          <c:order val="0"/>
          <c:tx>
            <c:strRef>
              <c:f>Tabla!$B$3:$B$4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1-4EBF-9E79-F73E67FDAC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A1-4EBF-9E79-F73E67FDAC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A1-4EBF-9E79-F73E67FDAC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1-4EBF-9E79-F73E67FDAC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7A1-4EBF-9E79-F73E67FDAC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Tabla!$A$5:$A$10</c:f>
              <c:strCache>
                <c:ptCount val="5"/>
                <c:pt idx="0">
                  <c:v> CERTIFICADO DE DERECHO DE USO</c:v>
                </c:pt>
                <c:pt idx="1">
                  <c:v> CONSTANCIA DE INHUMACIÓN</c:v>
                </c:pt>
                <c:pt idx="2">
                  <c:v> CRONOGRAMA DE PAGO</c:v>
                </c:pt>
                <c:pt idx="3">
                  <c:v> DESCARGA DE COMPROBANTE</c:v>
                </c:pt>
                <c:pt idx="4">
                  <c:v> PAGO CON TARJETA</c:v>
                </c:pt>
              </c:strCache>
            </c:strRef>
          </c:cat>
          <c:val>
            <c:numRef>
              <c:f>Tabla!$B$5:$B$10</c:f>
              <c:numCache>
                <c:formatCode>General</c:formatCode>
                <c:ptCount val="5"/>
                <c:pt idx="0">
                  <c:v>79</c:v>
                </c:pt>
                <c:pt idx="1">
                  <c:v>47</c:v>
                </c:pt>
                <c:pt idx="2">
                  <c:v>231</c:v>
                </c:pt>
                <c:pt idx="3">
                  <c:v>50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B9-4DC3-8F15-0D9AD124D0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Portal Web - Luis.xlsx]Tabla!TablaDinámica10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S/&quot;\ 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3.867791842475387E-2"/>
          <c:y val="0.15100671140939598"/>
          <c:w val="0.91107851932980677"/>
          <c:h val="0.719249061988056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Tabla!$B$62</c:f>
              <c:strCache>
                <c:ptCount val="1"/>
                <c:pt idx="0">
                  <c:v>Suma de Monto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2F-48D0-929F-F491817FA894}"/>
              </c:ext>
            </c:extLst>
          </c:dPt>
          <c:dLbls>
            <c:numFmt formatCode="&quot;S/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Tabla!$A$63:$A$65</c:f>
              <c:strCache>
                <c:ptCount val="2"/>
                <c:pt idx="0">
                  <c:v>Mar</c:v>
                </c:pt>
                <c:pt idx="1">
                  <c:v>Abr</c:v>
                </c:pt>
              </c:strCache>
            </c:strRef>
          </c:cat>
          <c:val>
            <c:numRef>
              <c:f>Tabla!$B$63:$B$65</c:f>
              <c:numCache>
                <c:formatCode>General</c:formatCode>
                <c:ptCount val="2"/>
                <c:pt idx="0">
                  <c:v>341.24</c:v>
                </c:pt>
                <c:pt idx="1">
                  <c:v>12342.4517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5-4092-B898-7D3C982942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288664255"/>
        <c:axId val="1288657535"/>
      </c:barChart>
      <c:lineChart>
        <c:grouping val="standard"/>
        <c:varyColors val="0"/>
        <c:ser>
          <c:idx val="1"/>
          <c:order val="1"/>
          <c:tx>
            <c:strRef>
              <c:f>Tabla!$C$62</c:f>
              <c:strCache>
                <c:ptCount val="1"/>
                <c:pt idx="0">
                  <c:v>Recuento de Monto2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Tabla!$A$63:$A$65</c:f>
              <c:strCache>
                <c:ptCount val="2"/>
                <c:pt idx="0">
                  <c:v>Mar</c:v>
                </c:pt>
                <c:pt idx="1">
                  <c:v>Abr</c:v>
                </c:pt>
              </c:strCache>
            </c:strRef>
          </c:cat>
          <c:val>
            <c:numRef>
              <c:f>Tabla!$C$63:$C$65</c:f>
              <c:numCache>
                <c:formatCode>General</c:formatCode>
                <c:ptCount val="2"/>
                <c:pt idx="0">
                  <c:v>1</c:v>
                </c:pt>
                <c:pt idx="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F-48D0-929F-F491817F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131904"/>
        <c:axId val="1316142944"/>
      </c:lineChart>
      <c:catAx>
        <c:axId val="128866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288657535"/>
        <c:crosses val="autoZero"/>
        <c:auto val="1"/>
        <c:lblAlgn val="ctr"/>
        <c:lblOffset val="100"/>
        <c:noMultiLvlLbl val="0"/>
      </c:catAx>
      <c:valAx>
        <c:axId val="1288657535"/>
        <c:scaling>
          <c:logBase val="10"/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664255"/>
        <c:crosses val="autoZero"/>
        <c:crossBetween val="between"/>
      </c:valAx>
      <c:valAx>
        <c:axId val="1316142944"/>
        <c:scaling>
          <c:logBase val="10"/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16131904"/>
        <c:crosses val="max"/>
        <c:crossBetween val="between"/>
        <c:majorUnit val="9000"/>
        <c:minorUnit val="500"/>
      </c:valAx>
      <c:catAx>
        <c:axId val="131613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14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Portal Web - Luis.xlsx]Tabla!TablaDinámica8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4.4183737090334969E-2"/>
              <c:y val="5.649717514124190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dLbl>
          <c:idx val="0"/>
          <c:layout>
            <c:manualLayout>
              <c:x val="-4.324683965402531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Tabla!$E$37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C-4171-98D4-6F36A46309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6C-4171-98D4-6F36A46309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6C-4171-98D4-6F36A46309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C-4171-98D4-6F36A46309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6C-4171-98D4-6F36A463091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6C-4171-98D4-6F36A463091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6C-4171-98D4-6F36A463091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6C-4171-98D4-6F36A463091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6C-4171-98D4-6F36A463091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96C-4171-98D4-6F36A463091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CA2-4EA5-AE1A-D45AE532EE12}"/>
              </c:ext>
            </c:extLst>
          </c:dPt>
          <c:dLbls>
            <c:dLbl>
              <c:idx val="0"/>
              <c:layout>
                <c:manualLayout>
                  <c:x val="4.4183737090334969E-2"/>
                  <c:y val="5.649717514124190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C-4171-98D4-6F36A463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Tabla!$D$38:$D$49</c:f>
              <c:strCache>
                <c:ptCount val="11"/>
                <c:pt idx="0">
                  <c:v>SEDE AREQUIPA</c:v>
                </c:pt>
                <c:pt idx="1">
                  <c:v>SEDE CAÑETE</c:v>
                </c:pt>
                <c:pt idx="2">
                  <c:v>SEDE CHICLAYO</c:v>
                </c:pt>
                <c:pt idx="3">
                  <c:v>SEDE CHIMBOTE</c:v>
                </c:pt>
                <c:pt idx="4">
                  <c:v>SEDE CORONA DEL FRAILE</c:v>
                </c:pt>
                <c:pt idx="5">
                  <c:v>SEDE CUSCO I</c:v>
                </c:pt>
                <c:pt idx="6">
                  <c:v>SEDE CUSCO II</c:v>
                </c:pt>
                <c:pt idx="7">
                  <c:v>SEDE LAMBAYEQUE</c:v>
                </c:pt>
                <c:pt idx="8">
                  <c:v>SEDE PISCO</c:v>
                </c:pt>
                <c:pt idx="9">
                  <c:v>SEDE SAN ANTONIO</c:v>
                </c:pt>
                <c:pt idx="10">
                  <c:v>(en blanco)</c:v>
                </c:pt>
              </c:strCache>
            </c:strRef>
          </c:cat>
          <c:val>
            <c:numRef>
              <c:f>Tabla!$E$38:$E$49</c:f>
              <c:numCache>
                <c:formatCode>0.00%</c:formatCode>
                <c:ptCount val="11"/>
                <c:pt idx="0">
                  <c:v>2.8322440087145968E-2</c:v>
                </c:pt>
                <c:pt idx="1">
                  <c:v>0.20479302832244009</c:v>
                </c:pt>
                <c:pt idx="2">
                  <c:v>0.10893246187363835</c:v>
                </c:pt>
                <c:pt idx="3">
                  <c:v>2.6143790849673203E-2</c:v>
                </c:pt>
                <c:pt idx="4">
                  <c:v>0.19389978213507625</c:v>
                </c:pt>
                <c:pt idx="5">
                  <c:v>7.6252723311546838E-2</c:v>
                </c:pt>
                <c:pt idx="6">
                  <c:v>7.1895424836601302E-2</c:v>
                </c:pt>
                <c:pt idx="7">
                  <c:v>3.9215686274509803E-2</c:v>
                </c:pt>
                <c:pt idx="8">
                  <c:v>2.3965141612200435E-2</c:v>
                </c:pt>
                <c:pt idx="9">
                  <c:v>0.22440087145969498</c:v>
                </c:pt>
                <c:pt idx="10">
                  <c:v>2.1786492374727671E-3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6C-4171-98D4-6F36A46309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bg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92D05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accent4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legendEntry>
      <c:layout>
        <c:manualLayout>
          <c:xMode val="edge"/>
          <c:yMode val="edge"/>
          <c:x val="0.6968136885188202"/>
          <c:y val="3.8805106988745049E-3"/>
          <c:w val="0.29599750629973648"/>
          <c:h val="0.99611948930112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  <cx:nf>_xlchart.v5.3</cx:nf>
      </cx:strDim>
      <cx:numDim type="colorVal">
        <cx:f>_xlchart.v5.6</cx:f>
        <cx:nf>_xlchart.v5.5</cx:n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regionMap" uniqueId="{88D70FF4-9D17-489A-8810-AD9A9D4DA4B0}">
          <cx:dataId val="0"/>
          <cx:layoutPr>
            <cx:geography cultureLanguage="es-ES" cultureRegion="PE" attribution="Con tecnología de Bing">
              <cx:geoCache provider="{E9337A44-BEBE-4D9F-B70C-5C5E7DAFC167}">
                <cx:binary>5HvJct041uarZHjddALEyIrKivhB8k6aPdsbhizLBDiCIMFp1w/UL9DberE+10OWdO1KVUVndPwV
rUWmxekAB8DBN0B/vZv/clfd37pf5rpq+r/czb8908Ng//Lrr/2dvq9v++e1uXNt334ent+19a/t
58/m7v7XT+52Mk3+a4gw/fVO37rhfn72t7/C1/L79ry9ux1M29z4e7e8uO99NfR/cO+nt365/VSb
JjH94MzdgH97tr+7ffbLfTOYYXm12Pvfnj164Nkvv55+5oeQv1TQqsF/gncDTJ8TEjKEKH/2S9U2
+fcbgj2nUSRCRkj05Ud+j3p5W8ObTzTjSyNuP31y930PXfjy/28vPWrvt2t3rW+GY45ySNdvz67v
3d//97NfTN/GX2/E7bG11+mX7v36OLt/++vJBejwyZUHA3Canadu/ZD/c1P/qQMQPg8RwiiikOBH
A8Cfh5IhJhD/OgDk8QA81Y6fj8DXt06G4OvF/6QxuK0/3i73nb//npM/YSlwWAnHHwTj8eWHPh4Q
ib4H+7oCzv+lRvyTYXjw7ulgPLj133hIft60h3Xp0RP/bl3izyVMex5J+vPBgPKEKJMs5Ozr6oDB
+hr86+B8qyD/vD0/H5dvrz1q+n/vcvRfzd1tr793/k9YBtFz9njeC/FcwKWH2f37/3wy6s/z+/uL
J5P+9+v/SZl3UICM/VM3g9NNGDaHk9T/178Q9ee5/8ebJ8n/x43/oOwffPP3/9V8n5Z/wrzH+IeJ
f5L6p0P+PPHf3ztJ+/fL/0FJj31/1/6ZOQ9/yPmXKw9rzZMxf570b6+d5Pzb1f+XKf/nUPR3YJ7c
DrfpF0T/AI3+8d0vnQaKcfLqHxGDr0ndf/rtWcSpIDR6sCcfP/Oowj9El49eub/tB+ANsP8yJLHA
8B9GQ9ipn/0y3X+9JZ5LyQnigoc8YgSHz35pWjfoI91Az0NBsYwiGiHCOIUl1rf+6z3ynIQUC4Rx
yFEEn/idSF231ZK3ze8p+fb7L42vr1vTDP1vz4iAFtivzx0bzGUEsJpiCggCKAyHL8L9u9sXwNbg
cfw/CuI9Hnk0p41slynWjvNgN4e2fYX7stswaOUHWWhrP1RZHq4poTMflStM+CJsW7FDOcIu1hXq
vRpz7l7SSGZXrFnqOCsanRZlI1eFaeGvxDSVexOhMe4jEk1K0zWL1Bjx8UxUkWuU7cYx7duQvxRy
5Wcm7Mc4y2fUKlaUK03GeRx1vJiufNvMffi2tyJ6iesWliOXGTs4Ltp36xI0+wrw0l5SodM8C9pD
G00+Uyv1/T1mfkl5E7jNWNbDYUJjlKuuw75Oac6xjvtw4p2STPNV9bj2V8Fc9lekY6Q+FBT71wJ1
+KIcfHneDWEXB3ItXi6+qV90WMjzde26uLHQFdViUX/IJe/ueNs27/MFl5cGIfKuKam9crkvdqNe
F7HJhwGfL93CrtuoXz+tBTI7Kig75BMXN11Rr3tRUZzWMsKJ7XN3NuJ+vWaRs0syM8u0GgvUXVle
uDj0Dd2OUTDN6cjC0iXIm8wo0aFy45heV9WVmX0nZeVS2xDySssanVfVZDahLf1Fsa7hG0bb4HKw
SNzkML67rhxN0uIgjCvZ+z4OLBnPl7aub5aRN2eMDdMdL4PgDfeGbWE1VK9Ln8ld1VXNWeiXLkYl
d5+ENOUORk7u+jXsbzkZg02GXWlV15TL+dR3nVHrQLIDKk2YMpSvZ6Vp+zlxiyEHPHR6x93cMNU4
FG0H4tpO5X4Wsagm/7aLZnTVt1F5b2ePX3nvpnM22e6tqbvBxaXJcqNw6Ip0wZCohjOzGdZVbvuR
9O95ntN514zTahPRdmEiSu2vLWfTmRcLOcPMNU3MGyZ6Bb2J9mEoolbVfK0aFZjGH0pd2VfUV76J
mdblrJqcdO8EbqMNF1XzPvOl+zysQZ/kVeBbWC5oVdnC0eWw6v5u9lF2s45tGJdz27iYjFO0zStD
NhxPbSKXfnjf+gndFiNbsJIY+V6JwtEYUTwxJUlTd2qeNT+PZgPTKiKFFwq1U/uBFHX4MVwd6ZSv
KKmgcwIeWEMkFeFFtW9oMKdZnZEz1rbzCzeDAKTq0OMdW1qmSChKtF27fPgYOFG+W8gy73TRypd9
h/Vt0Pakik0+oMuqCfimnush2Dvj3EfWgKAxFJn85IuS8HjQU3TlNcUmxi3l28kH/d6Fpnvvmjk/
5F0V1CkjS60V8VF9Uc5kOAQDKVMD/XkTjSyolK6iRagedWabVZNI9SAmopxt9PlcoHLd2F7KT7Ys
i5RHwlbx4L3ZDkyuWhUDq6dY9jlrY1SvQ5uUVahLmHdiUVKYMTHZujRqGZi+DnTlULz6pY7UPDqa
yCqQV2LO20wNrc1sjPqlvg5r1id9U8rwEk9S3FSyNUVsF047mLr4Ctdrwr3k27XWvEp1g82+JPki
0toHPN9mg6yuLR2NjBGauv1YzOOhK1mT+tb5SoV4JVvbuNbEbRvNH0vhlgvXU/2xWy2+N7TYZUWO
P61QL2Jj80gVouR70ZXWjWrpl2V4s9YyVJToGPMgzRkdXBIFMzojOlhrFVLZXsgusymiYt6sDUSd
UMe6XciiZVC+nGAqdLYyCVQaCcuUtuzSYDKnQcFbJV1WXFatNztv5uJ8LDCTMTXeX0gRZpvAE39h
mjI768xYX7uB172ybQQFuBmLWtX5LCu1yK7cWMzXDSNrmc5Q9OJS14mdCLtiEYteeVNncRe5ctMv
Y5bqiAYKI1fuuo7p8zETGY/pWGYsDjJRX9Z6ZHsxhCyxw7jEaOrzsyxAWIWWeii5VKzrxWIxOheT
qT9kFFY4LCWR8EwWl2IU0zvpLd1NsGmpfMjUKGdvFOcMJaQQy70xzKWhqFiSo0zEHTdRPFeRTGov
mnzHERQqhdhi362k9UxFlZfX+r6FtbXscLEQD823Pq67THrFVtu/7Fdev2kbNF1lOc8CRfN1cvvG
zOGcCoPlVaEdKbb5WLYpmYs2gfrS0zf92rhs62xN1vsHkOanGOEHiICZEEQIEEAJpxI/hggGWoQI
Xqd0SOihfDMmpaLbYd9s9IYmzZt6e5eO6n6O00rRK7oZtlkqYygHG5H8cUswEL0TsIJZRI5yBrQn
EhGIgQ/BSriUtPFQkdM+XdKqUOKjTso4uMCxU81Nc/MSqSAp4ieiAtr6g6gSgYjyMOrQeUswwIKU
XMHM3OCd3Lud/ewTkpabLDZv/zheeMznY0j2sJcSHdvzAJJB7001EIjnkoHE7aXf6gQqzz5LBsUV
jmOU+D3duG2xfSLysScnkTkBOMq5iDAR5CRyNWRT73M6peGWH+ymuQriUcV3UbyNLuim3BQXN1Fy
8/mpDIsnwh6H/UGH6VQ31VhAWDMQNaBI0QY2dpeP+6zrP+eGqT/u50+m0aNuHtvzIB7RkS+qFuLh
SaeBK+LO1TtMrILd94lQ5Ed8jUGiO0rXR0QvGOjTD2NREVFfVxBrims1bpbDFJ81+/V8ufzwMbmY
kzBukjyNYvahEckay83ry3RJ6mTZVfHuzG6fyvVP2iPDCNYPLJ9Iwmo6ac9cZgAQzQxLSB7IbthN
G71Du6emEj5+5/FUCjFDwHoIkVCZv+TlQY6Lrg/mwkC/+c2U0rTdirTcT0kel8m/sESfiHa0aR5m
OcpXhouKj6k/rBuzqzZ1zF8Nh2WDUwSJ/LZEv5HQ66/9+Mqj7lq7OJPrb57U77/+7eK70fXFRvnH
9aOr9Y/frux983Jw9/fDxa09ffIY7/dHIdy3+Eea+eiXH1jvP+G1X82zf3LzXya9khwH83eD7EfS
+0B6f8SWv774nfpGzzGgRxoBpSRHZfQb75XoOQ8F3IoEhirDJdTw77wXzDSoruCnUUoxCyUBTvyd
94rnWMBrcI9RCVRV0n+H91JxUmQJlRJHHNoh5JHos5NSF6Bq7axrbQqgrYLdfV3KUsdUB81505pF
jVp8RF3RqoKWq2ILX+OatzrBRSnildkodaPk5wD3P4c2T1dMrxABJgL8mcfI6PVN0FdGsY5OahLS
plGr2Y6swqhckM+YAvCkZbFusoI3O9m3ZO/XUqtIjzkw4+YtjpYiySIyxKQt6qSfh/McTToJZpwr
kRXdRWWaOUaLBQ6Ngjap++LK2/KmGsZxrwESny/MBOkcZfPGEj3dGNoIQCccpWUDvHC2hisXsn5b
2PzTymgUA59iMeHtolaZy6Qc17saTdd0RGOCctmqrgcm0mZax2E04i3grzkWARpS6gaxcRYSyYvR
qznjt6Hz8ESrtcJVZs/yoVxT2rlcNdPcqEagamdx1G5ha222zcJ4GgW2SsJK7/K1WrcMmSa2ojyO
TYDSfprX2FTOpsKJIvHWjwkw0iUdm7beLbM+W/ykr4ydTbzk8k1ozbKJsGGHtYeRZWbKzuaCmr33
QaAa4rxyAeoVZ/ItD/EHF9HLrGNVGmQ1iUvAYy8Ecee9LDnoAzlWXY6sEiQrFC0AN2ve5unopmXr
svBFGfG7YsJoU4NGAGx3zVPcuXXbVeRu1XR4hTGMmPTBEpN8vgwBeabI9kTVdqApLW2f9rR4M/Zt
cAhgXmy0FlS1Ab/MQt2pqBw2ZMIFfJ68xst4JcRUA32ZX2XaBKofIr0dC/05pBVsYUuTt3GO8zAJ
beFgjBf4lweyVk9FHq9RWMQcWr8du+HDJIEUD13jN0D5blnPq5clslEsBRaKrMGg1orA834l11zI
ced0W8Q46145WsZch2XCZYO2puMfKj6DiFKimNGg2rgch2nb1S4dl5IddLYEm462dNtX2bzl4fLK
a8v3Xb8YtZS2U1kw76GPVhGEM9VNgTxQF2ZJP/JBWbRcz2M5JTUFuYiGPF6HbFG1Xz4eKXjMBhKl
sxmzpOyrD6uobdLm9dUUlUB+DU4LUcukCZZMAdQAWamlV+E65DHPXbY3+VLEDSleAZWoYLSDRrVO
i7So21xhYcLYQXIzURIF7MqA3EDGeMb9mAwjucgtQ4oQV6u8yd4vZX/vMjOq0WKf6KjtzmqB3Fm1
4Ju+JJMi8No02+CeZ5M+rE2tXwbFMm36ACf1VMZZKc353BvgA5PsUmhRtKNsxMlM3FXdVkHMlyza
aJu9zLg9VGFfvCqoFee2HoYkEGuddgVQtlJG5hI26MvOTiZmS3fVGXpDaPeOF8vWDGujSr2e1+20
C1v2obdVqeAUR6Tqsd9w5u5Jtb4IqfuU9TlIJOYzqfU1jIqPebsGCQkdiVHI37dttsmzlScRC6dk
nUG0E56nZb+UZ6OmWjmzoLhaqlXZzCPVr4HeD4jxuKY5VR3xVlXteIdG90J7iZWtQLBYuyLJSRAk
edsWaTfMeBPJPlDdsBzaKqwUKIJv+3a5B5XRKTG65cCHobgqinFVSFf8jGKUq9x5F/dZUCjeQnEC
bvmGTGyEMlsX22oOC5XPIMXMhr+PJhvGcuxeTU3Rqa4dQqWZA0l06h20SQZJP6BJNXqoLqmzl1SG
b2fnXodzezm3Ur9jEcD1iQ+vqhEfWV9bxc1UlknYtcHWrEVw1jXVjUUNUpM3VTxr0cSjpLWi/VzE
shkBHU1lsHU+qraI+3A38GIv8mxWBrf9lVjHW2xG2FDkzHZLp6f3c8jeeIaDmNS8TNvVv6raIkxA
QXodzVG+Y8UcJBJXF2ah1abvplw5EHN3je7COAwIyGLlNF32YXTQlVmVYOVtOExsEw04T3LuieIL
uV+iRqppRLOiw7ps8XE4kG78y74U1+uCqhiyMihhC7Nbph4quM5MXGRle1aTYY6nfCaxkYJe5hbK
B4lCuivlrC/XqPYqqNcINA5OEqin87nmdNivUTecOzlEe1OU026hWbclc9XBSpTsrCzcG16EpVTL
vJBtzW12AE2Rqqzp7BXs4uvOslYccMfRaxTCNpGszow+aXUbWiW9uCujcUoAa7SXMuzkWMZQKqfq
LsiIs7DLr8inI61zmYJe5CMNFaOr2ZXzpEZq9jVDFwCy5zYJuYYdlSIpYo0rej2HqDsstmNqXbX4
HFRdn3Aue5Boq/ajc75+Y4eBXHe4BZJThmRMAge1Y4rmz7RyN6gbEGhZRDippCyuWFnaNWZFZ5HK
uRm2DjbvQbmKrEXcNwWIB04T1Y5zF0fDksc5Qy+cDHxSLevlF6D3/w/ufWRpfbfojkYIULM/wryP
Dkr8/vw3qMvlc84wkCnMJYWTSASw5ne0i8GtkXDsLQQGRB+7POg5gnkOLCwCm0kKyYCNf0e7WD4n
wJ4w2DviC4jG/w7aPSVj8HkKsgkcU2MMUxaGcEbnIT0yQ5CVc0bGlG4dS8tdfijjSok6xTGLhwuQ
tb9OlK9Hyr7xo4e+Ev4RXjMQMQTDcP6EY8yP9x/QP4ktWaBzI2hGUzruu9cSxAu0ARzy9t+lmoRL
TMAQi6BfXBJI5ONYXaVlngPqhd75N2yDfAIgIPbJmooj3Wy2Mn0w9j/pHTnm6wG5hYgEwQkoLgWH
IQI16nHEyYdZZVE/pWi7xGAnxcUGBWpV5gDYPw5jcdZuaUIO+oxsl/N6r3M1xNPZsqWXLikvJfz7
KV6PT7Sbr22CeRYxRhEW5ITYg6TsWSEh49Ph2KYmIR9B4L4GELmnu+DaPZmFUzXuNOLpGNtiAHQV
uSllCsX15QiKYLYfFXQ5CW5YjJRJ/K59Ivf4RMD4FpVTgmEuH13Qx7kPdb+ikB77GbtzMioUpf1F
uZ02zaWIl40+K4ZNkeabIqYX5upJCfJ0Yh+HnkVH9w0WtIjCk8nm2QgEI4Shn+IpnV/1F8POb9a4
fK8P9MUT00wc9cyTeUaQABoNB0yhp0cz+uEqGjzLQTyuxxS8tUxUKSK+XS40nUj4MixQBNZlGARF
fZbNTTd96sC6LO94xpsQACzIUfWBLn1VOpWxZkaXnpbc5nEwQBlKYFdZVh9jjYN83xk+AhZii8iD
VDo28U96DUAmUiOhPXgIaIUdXIV6Gd8GWRutcd7oySV6ga9c4nJty+BMmKAawF8wPQFOkbkZUHxR
A7nc+NAtEwJs1Ffi09QjI99EDra/ixqbquzBWgRx/MXk2iJ6M9G6ZJGK8qYrb+vG6uVzzdpavpML
5aRRxNoaaZDFOe0/9rJxlVW2sG2H1Dj1RXkzETtX9fVceDSTNzI0Fs1phHVg37VFE+g7bUQdTioK
tOwAs1Q6q1/jCZXFi1znBb6YpW1b8BFy45i4WHst/CUFEJK97FHbrg7SgHC9p1PAA6mGqajZnIhg
9fItCxBdXufVRPjbBkyuur1Ypq6yn9t+HJprX2W4f4k9WD+xyOc6fN3W4VznVxVY61wnqDK8ACtK
6xCQGQi183KFkGscmCUcR9O5BDHCfeAGZ6CSsjKai3fLUBZ+E1nToNeMV4S9N7Nu6zLRWevEWdFp
E12upaX9dlnxSJXuBG32iwSp9zMGStO+oJNp2RlfllBceSc1IPUAsbzrNxU0j18Ussgy6Ha5spar
oZlX9qI0hphN2XRoFioIyH3DpQWUo4N8yt6aeSkiq/zgxvx8iHqtncJW4nDLzGALOFfgW1N2W4C2
DJ81bsiC943OF5euFOzs86KERZasUS/9xQjqIiDpGszpSsmmCsOkaorwxgbdHKqybAIAdENjfGpI
2A4xqCK5foN0Bj5W6XEB+LrOXBterLSu7GFw0ix7PgT1kESASJeki6KpVYiP+XLIV9IYOJ+gSXEO
RyoYexX4UYP1RTsf3fZAjcxbGdp5el3kk+VJt2rDrse8HBg/FNZOfgYqGM7+fKWjnS5wXs3IYeW1
yfEBmYLIM1l7tMBaFlMYjxn4kWf5uhq3n7mtqn1LqiC4omEA/rOqChYAy0IDH+O6YB1L2wXbTHkp
miXGJQM5F2Y/n/KrCU+r2PQUUXoFZhctzwEua30N02MIr0jRYPGhK+ew2lfZUA6HdYIyeifbQZMt
Absw2zddUQEXmZeg61XBpac3sI9XHCakbQp2PnXCsddFVQ5wIqA1bt4LsUKGnNOouKzDws4ASIUO
E9m1AjhzFLnwQ8gsJte9hf7cyLoMsxeZxYv4SKKO9WehFkVwMUOj6/N+bYMCZIOysCBSDIM+jDCX
KiD5eZCNV0uLx+JglnCcrr2ROXDBbl2n96ub4eCH6hYvxDvsOnB3wyVr+q1bGtqndZ/1JWg2Vq7o
DViabRlPVqx4ExQsIxeGRkt9kcvxSIiWtQUErfhII/dmhozegi/Yh4d2qsdSwhEZZFcDs3oo4HiL
oHyBwiJ5aLdryGHNKzSBwS45zSOvShI2UTLxtijfy9bh7BOfsobdLxOhhb4YQloM2TnP56rRSa9n
xMtryoFQguRiViecT+CQQF/ZOMBW2L1GHZ82XRn17IWIhskkfQ0WdaEWjSJQflwJWwGY+etIoAd8
dLAHhEKDIep4bsDiXce1RBvTwd9iXNheWPQCF16ic/AMgTpyM0HtDLBYB6xG7EEJhDrkMfzxgcga
XuZARgRUFlWKKGjrDWwbQQO8pOOiPge5rgdv3/FAyEtrQUB7zerZyatsxrW8dJRTbkFpI1S/qoeF
R2MMq9d3h6oyJpMXcFLHupdT0Y19fwGGsM1dWnVR3vc7Z2APuBBwvqK9rtd6mVyK7SzBcg6HpQHP
VtY62GXBKPRLWRkGim1A5LSeReDj9gPoBL0vCJwgiaK6wtvchgtbk6ghywBcchqZTgZalQLdTDYD
UqV8DrojEOgG1IEYNMdcX0Hphu4p49Y1eA+1UEtQVW0HepNnaxbbGfyq3TK6ur6vZluBnsW6wKMe
dCIw3HPVw9+ugIjcdNxCcoksghWyAUdNOIt9DXUP+N5UQEQ197bot0c/X095z1VTgcU7qjqIhhxQ
5lhNaFF6QYYbIIx9s24LP4T5a+RRKxIYs7KUSd+HHTuDvOXibTVFTgdKjrPNP8LxqXqpEomWSTcx
tWXvP6wtOL46NkyPFnaRfoLTBnqw/EWp5RLuAkGLZZ8tjSS3rgimNe4GXE7npJr99MrVXoNZVS0U
IAiwmS6P56wY7RvDmgkW0qIDjLPEaFTSe9iCzfgKqgfiSQvvgGwjZ5DGhq1pdedBV+a67LdoEasU
Wxb6pcdwuKAVY70tQVFyMWzk/gJPZbZU+2UoJhIkjY9mvuxyQBPAbBbOBsqVJ+EyIFVloik+AWKO
xDnu7Aq+P+O8yIcUReNatCm02OEw/mPU9hOAyomUIYUj9yGDo38nQHzRpGlRtIxg35aX3YspXZPy
EMTtFszUeI31rrhEyby1F1ESbJ6IfUSfjwHjMTYDxw0ODzLKT4iezpu+EBjQ6ZF2+RdtHkOdWtUC
9U9JtabNAaQ/AZXjCZvzxMEFg4dgCm7K0ZqH44SnRwQ60Cwyqv2Ycj0nOdgMfQ47yaRjgg8V656I
9gXjP+zm43BgND7GxaAzSjczYHxDYvdsU6YV5DjmKtgO2wYYz9sn0nrkFA/iSUk4UFkpEZbA5ml0
wveKOg99YCAeU2NC4171ryMYTLRpUvPyKXZ5QuR+CHZyyMHkaz/VFMawAq/IZ5+RIE/k7wvf/6P+
nPCKwnA/cP6FxAyAfGL+xsMs5bHeFG/Z1pyzF3M8pyQeP4Qfq+1088fp/GkHw+iLJR4Jjk6yGZTz
0DoK2TSgoVVXzvZP9O90fnxNIfAzLDh4huL0BEUzhnAGpxmApN0ssQVeasrU1optORxiYEXqnwp4
Mv9/CHjiP3dV3bBBQ0C6BUyK1lTH5UEnegCeknCtehAj6qQAITRLAK7+X8c/SakM5i7ojx3uU7wJ
X3fx2sfj2V19Ls+HNNwMcXkVXANDctMTPT89SvFlZTzI9MlkRWaiGssRNADotwyKNLNworCHXfKp
SCe8/4cUn8zZo7AbWQ9dbM7zHdnx/bTx+6fPwHypHT+sDShnHMNmwMF0flxbetKOeoHNDYZyOEcp
7Bk4XvjmeFRiSHN38X9I+64mt5Gl2V+ECHjzCk9yOIZjNNILYkYG3nv8+ptN3e8s2cBhS3ueNjYm
QsVudFdVV2VmTaqZODyARj2rskE5798rNDTAM0RRReOcqpnlXSh3fDSeSwu6pbithyd5INnNL90s
FrOxOFuz6whtP8ZHpGtHK8vi9Zrx1JeWKcBXnFx1tIXcSp3ogZQIgc/W8t+gjUdmKWXTD1yslwqU
kZbO1cRhp4lXXezd5/LFgE1pX9r7AqWy215nc5EqSq2oEiq8Acro9SL5Jgyyqcb28l7tdLHZ7Fov
9YR7s7eLD8nqPG3HsLh1OUhFEgxVDZh9+oOm+CXAM2BbZU/rraC2BDOxq0/BTz2gK20d+K74jIcR
FEYSIlKVo/MX1RAYRVnUZRVoi+vFykqmAvsI04NbLxY6/k5kNwegWFXz1KEPZgtm9hy5moU6wmyj
fgHU3gn9BCd61K3ZMkaL9bk3vrbOixpo1IYCTAi9Gbkkh7Wi4v4aeWn29fucM8IKXY8ka76yQJ3i
Siy63kBR0pkjq3iRncTWE3v5VHeCV5hRbIVW+1B4PHrBjN0WNtz/lWXqJGcAJWqLBsuoQNdWAOSr
hf98Nawqd6rR7u9KN3wYPM5evqqsYMfaV/L3i0r7Iqc6p5Y41kUOpMS0OEk727cP8soEch9CEVGQ
WoLsTpch2yjXI52YaAAzF1DpNgRG4rppQTV4TdZwRtBEuV7ErJc8sMZwBXkz47kEgsnIuoyrG0EW
cWGCilSCHAC9UMFEsut2fA7gXQr6hZkeak+3K7wFvOpD+dXsm1cUrsIvt3dw7XyQGaM9xIsCAH/4
HZRvR5zUGkM/+zqxQUvVjP0aDwINtRVvQKY1PmdPrX/b6CqeEJsaGj6apup4XFOPgamaQj3syGcT
3spolxZYl/B528Y6XOoioqQq460hiSK4TtdfjhfLBUQFgINlb3wLUKCrTeGg26SkjBcH0CahVXyL
bYX1OVe+lbJLfU6uVdKAT/nR0bVnfnlduG9zh7fe12Zo7TlL3aE9CeFdIX6d5G+BYrgjqATpPklC
RtReoXXx1FNVVNUQyGSAZmlA5RJmqEqX+CEN0NHGO38cfyY/kEpz6EJJJxxn3bREG82QzupS2/g5
+u2e8Q2Ie7lKWc4/QZMQTQCoQw/o+hsAqTJqSoBvoB+TR8EejwQVLQsIMYEpHwx0s1kJw8bu64aI
nqcsI8XGhb22OOR62Ldk9/HO1OwJb6KiN0lXUTa1xR8cw6vdCg/N+e9TFbzADHLYVLRUgeKlLhKK
qXm0AAPhLA/Ro2gZboy39WCFA/ZZsdD4sWvGNVrfXcokFVfmrgoKTge2CTiMmnO6Xf8UO4Ed3qm1
rRqmZGVOFlrMtib5Z6mverVSKqjgHSpKYTuTrxp4omoihLuFv1ggssUWO/FdeQtqlVQcKfJUloDt
GJ0wF82qOwTRKQRd5vZRXfl5YESBzdIh5MFLeE5T3qIWuQGcCG1yFqBYSvlHrP/9XZAIqhPETdxK
ffX047o+B1Min8/9Odmq3Pnn4AMR6EpOjzTaYsb+jSXpgq7g8mFNGhDe11chasOiEXsYbJ3Jrh4L
O8NBPA3WaPN2l8KinpsBI+FYfysJ6FUROaWuI72jt1HgKrz40Ap0+OSHbERmtewjJDi3v9U6n9Kv
rVAuVkZvJhHSBghL12h2sd96udWZZevUIEPlyCQFwNVBY1EstAYZttcuDZ4UzyANyTOP8EVdc90A
I7PPwuX3rsZ2vs89ycMaJQvkSzu0Wc3WjUCm8thTPL8kFVjXM4biIo+qm9ZItTwjFus3A5SxXY4M
svmSWtKMsl352FhdbbJu+fpLXlulbp0ho7Y0V7DKyW9x+HPunkKdkReTz3TtR65NUAeUQwuq0EKY
CKTC1o3pwDcA3A1+MN4L1ZumJw7j260dF5hCMqjNggiQtUy/PSp9LoMMTUSnAMfRjv10n3ptYTUO
4QZxhcWqfqyD0ZU9gcpzColDW7WvFkdIT0AkmPfPY3NgrGm9icQGXuUacipDo6sCfa/0U4DuD05H
9ChnJsCBIbDDtaVaoaM5KN3Hg6V+5xqz/FHsK48ZhLY39Z8fQF3GSS2VOtBAwAaE0+XM/hg96Lbi
9bvpOPss/7JxGbBciFqpBp6OKOlSsadayhmYNAnWcsB1TQBxncxOvYV3FsUEQNfqnqqn0Z++MrZ5
81Ne2KWuQ4RmpTQNsDsAHmlLSCGfZCuyyp9NafcAxHroe4CbGbvGv/LkGrBROnILwtNBLkt58k7l
MzCkeWf4vri80z3Xio1M9k43zMAUAca29ND8F/FDA2SJF4Egw31BbeLaKl7M6N0IHY93ifQ+Nqbk
9l7XmYYV7hCIZ1v30+eecZzXMQs2DTzpJMVAAKFXmldRpzZgbjjd8txHjyNQobc/JMsAOc2XzrQQ
5lGNNd7p89ji1VM38gwLdJsFgQ+BAaprQOPwwDzRxKpIC0JuJiaE3sS2AZUdyO5kC7byhfCp2taR
QI9u3M4BWMVqn4OQGYbXp/X6J1CndQKqQFHKSHDmXDXBUQU+8xvgoKBAPNzeznUKCsaWADEIch1F
8HOovCmpdGNulFCA+xnfkAvO94mdW7Wd3IeDJZrq5+zrrPBPgdx0NJGubFIeR1DiBa1JrE729H3v
6bsMIb/fiX/PFaMtUe+XVK4DqQ8C3pm+j2/Vj8yObAP4PdJKIvg9i+neVtnF9dJkKmIkTakDfQtS
ifyUvESVWcCibp8tShapszJv+Sp+UBYp32IskyhEBTYz2vHWdIdGPXirSKa8ClVl4l0SpFNO5GSp
w07t15kcZZ26jgmnyoOk4/hUpVnt5Lf8BGL13jjxO+TF1vDEzfgFlRW93j625LtdZR6UWSqKDHki
5Cm5H4Mb+vBq4Br+CW1104yC3iO8J6r2dLcnD1th0iKsLpEbJ+YKW5zea/UjT75p41ELO2se324v
bO180GAlYikir4Cfu6olRwkq9WFp4AB5xvfF7r3gsdtFVmZzlvFBEuPg0H2INrdTTzmrlEQCwvWu
GggXyEM0VTXAYaNuSzEMVZwuOLxa4wRPIP9YKHTuQCKxMhBzFLPd5S7XMY+wSA7Jyq4ko8RBKlmr
lxXIGMqUS/iawNcAUejhBCc2mAnowppGgLIjzlDuhuhRZJofeQmqWgBj4X9v7/3m8i9+BnHKF6HF
CHh1GrISbskYzAh0FVWZACRglVXXPUQ00PGM/M9yKZeLpAj8ghnLze4EV3aWA7/TPAFLqqzQVv5+
UaooigALKSilQYrnelGJIkyKMuM8TaN+zPr4Wy33gJMtd7f37py3Ud/wyg4VsYJCTlq+wuZx/uLq
e8Vf/OZTvRtteIHXODJZQWTjY6loQOgSXgGSvAJKd/JQjAnUE5whz32Nm34pk2yXfc144qwb2lBB
RH6OEpgsGJCmpO5Ez+nQBhBhp3VQWyUYmQUuR/CrzxFIrF09mGlscpGlohXK2YYd7UM7YB6ZtZO/
+hX0QwQ876mRJfwK0tAaP3QFt6Q9cbxZWsOncD9Zc2lmp24xp9c4tVi4gXXSTjZBg54TgCd4yfJU
jAkCEEdiRYZG0zP6OTt+j7thtZ7haMca2FKbFMdK/1+cKAUPdANAeMLzpq5Jk42JOA3/B41A986e
fJQBH1TkzNBO2gUOw+A6LSGr/Mcg9amjqitGeVIWbPLoaG78FHvSvnAqr2UkyVtn98LQKklQWm2q
RGynAnWsZNGPkDD6qYzljrGgTTugUwKGZAjgS1CfTVJ6QR4E2OlswU2+S36CKFLby17ak8Sg8hTg
txjJ3faFMXgVrBC8KVdvdDkCY2+UQEId3Px+BrbtUD4NqNunYCvwLhBs413ik0xo+IoalsfMwDaC
CTRJ/2OfvipggGcTXCEemJ7xXriT35mdkz6K6HKHNmu1G+EaZ+bCGrXFUzFJetbp59d7YEqav9xJ
vg5RjVo0h70wo1Lev0Nfyw5OkcO8l8Sp0k6XcGF4QmBX0Y+5du5jW6XBsHQLAudg16f+SOgp6gPp
jqCSRWQ1PMaR2tpdFSUYtANUnhRhri3mjZYNc322WOzKU++lRwDZIZLSfGPntufgRK8PKB4dgAnE
y1V7cNJyfkr5dkEHZEBbLbJ0D47YQ8PFE2zdE55VD6oprmCTCjb/HDzjXRu4hlfajTd4kQ99HR/g
2p+sz756nsEfXvwuhcryK/DsdT2W8bJOXsPkYTF8DmBibWaUnLfu76UZarNnHpJgE1fyTmg8NwEh
XoCdoHxjfNL1k+V6MVQKz/djWuZNwgP+kp5yUJvc2pN/CF7woHdwfoTvctviVjC7XBaVksS80OvQ
fickqsEtM+lN4CJU86rhMVn6Q2OkL1EgO7dtboYw3BCklwpaiaDUUQdXVsI4+X1VkHR5gjs8LH5u
LcCjCRb3C/mkm7Ly6c1jcmGTSijlpJnqcMRCizuhNFM/P7Wo6RmW+rwABNc+iq5iwQmz3D45Fqtb
g5a0KKF4AT9M7e/cZUZcizBLkoX6XjgjmmRXPrArW1sOiLQpwQEE6Rmh83pX+zmYRfyMBYX74b0y
ugdRZoVlkcR5ejkXNgzqsvUctBjGFstp3OW9QI/qvRpMAoNALav2cvTL3Ni6U80K5ZjilNqxjddC
uyvRJqxBjLt9jjauJMAvokLQBAhudH8E5LxeyaJxcUIhdZb4izZrVqE35m0rW6f1ygy5QhdPESFp
86kvYAY1USgLulJgtkfjvoYmmQfJDgWF0y8pHkBC4TIsb+w2LKN4J0GSS5ToeyKpkFDoQKRCvit7
ADPUDd6ekb2EJpBFOLYA5qPtPsDbMyM3OSzUh74yTV0X6PeBHUaevhGo30I5nKQ8BBgfnCjPCLrF
EhIt3ieC4YKAtdO5yqoCtXWFtEX9LdEAn80a0a9KWbNHIRwOVTr7cVY9To3G6guIG1fs6qeSXbz4
PrxSl0KGvACZle6hRW1Ljxn6WJgj4XBWC5IioJpm7Al7IrhEwHWMr7QRhq/sU+dDquQsV1R8JTAc
PM1NXN2u7eDhD4tarA9D3fJunEFqmgOi7JTfTwC3xbLJIX81l0N7zAFykZFiVffQO3T7LBXMdnBZ
KfPWo/lyxbQXIDQOlZOwYtlLW3fAjyCFNeOb+A7hjQrCcIwd3r7o/7kHBhV7lySQFKTlwLe96V4O
bYOX1lpM3Z5O0n0GjF1pEnErWdrdtssySwVjLQcRZggqXL8BAgqF6utCZBfhzLrmG0H/ajupGCEl
0Anp6/OzVnBVC8Aazkwt5SkA1KHzSqCLT7cXtlFoRodLAHJaR5OLX8mVQe5D5TLgAHCIgif0s38Q
pENnTlazoM4M/MqOdUv/y5n5xyRVk2irSTVAHYAXxbNVdCSfu0fkQK25fpR9FiZz23H+Y4x82QuX
kMVhIKUtjGlayaNQD2GeSXzNBeM0cvlPPBFYAnBbJZerHaX8ZSGBX5oU2NHREtxpV6Noxln8Q71T
ztx0jVHi2Yj1V+YonwdScC00nLw4czhn5jDx7+BZMs7lpqdBpwxtciBphbPfvdjENq4a0Qhgg8hA
tqjrtnbkdx4Lv0YvhUhTo7RK4reCvjz9RpzmXAPnEeEVOIHR7BYQEVUOIY5x5GkvfTYD8CjUEUCb
X61GWoYAulMATv6GIZOSSerld6hUI+1jrYkWRjjrbfMX1ijXMachVJ9m4joAF1HuiufYmyxlP+6Q
B30yVkYfdrIyoMEUoI9RUlTo2gzykzQEVR2ZLecuLmol+/yYPBAQR/Jh7JVje0eKQgazmrk682fD
EphV0GVAYYOuyI8xOJwTSK2O4WsCimCGO/jz1wSZoF3vlmMYmcxYSz9XziYhNkiUFlGcpiuAYJH2
cQntasT6qTQXW35tf2Uvwy7eG476nH2gQw/1wa+Qe+1MVhgSt07qGfwDaWtUjOkX/gB2kAGkDEk0
AIQEDwmq27GVPQfneC/aCTx29sHty11yaMwBDZ/O4g+ZVTJKVqzfQfkapdHGjIN2rAMNbZM3WjPN
j7fPFB35yDZfrpRyL4PSTaEEqrmjcA9t70siAB0MD0Z+5GWCSZugsiZD7RpZ5mreiUO+PQh6gZaC
EGRfuTBTUJdS8vDpX6xJgKQDRD0EHWIL1zEh7QQ94jphclThJZYP1XQSlx+3TayC3HlRFzaoSK4p
OTdHJU4I5xc70YkBlaxtYR8SlQyXGVI3z8GFNfL3CwetqKleKsRa6RQ7Do9a0DkyG9ptzvJreYNc
/54NCaVzlfMKMSMNEQEADiDirm0KqR6qfDhAAc5LHoO9ceiP2indGR5vgwA4H1iXblXUow1Sh73N
hJIrJxxFiEeFAKeFrzKueGxNVmmRZBdEFoh/6sBVcDuWu5E278HFaql7AB6DGKqA/aJ+yj1AK/dH
7uf7/jgd5K+Qh/MyH2m4rb3GL/jKp3JXOPlDCLqnuK+dxEv2oGA6hIgSurLPCjHrj49CHOSmyIcQ
0H2h3gGLpLS50PZQi65e6uIzamPz9mHeNIA4iYI/ntirps64zDqfZeC+Ay9ngWoMIQoGV2e9u1jC
hQXKBXRLqRnN1KLsjhvfR89xXIAD/fXvl6GhYwR0PPrUOLTXB7YtoG1RGzCiBZ9RCqjoVP2LjTJI
GQu0CXVdZAdDOauqrJuceP4op2elZ8BC6DwMssIKWj0yuMbI1VegtLaEUIia1uTKdTvBjyGCIwA+
wDpQW18DgmwARimA+UN253qjeuhUNIKEjar5yuYhBAK1OmcIM+v29zhXZa4dP5YjnVW00McHd/ra
jpip1VSoC+ZWuOk9RJTc9tsAt5VbI2hwz+0OzYHXvLNC1/AZlrdO9KVl6rypw2DMfY4PBSARD/IO
eMtfgkcILT7raGMNkzn7LA+ykSNB0A5QaBwMwLBW3bqYTxKOU7CrRm33Tuh3D3gYONB7+d69zSA2
sr7iRuZ5bZAKcyXSwUDssEjQo4i/7A7aKxHJmsBLYhnb2NCrxVF3SyvUGaIqDWzJMrQL37iMkems
Hqo4+0RXG8pqMprLokiFGz6DMGxFvJyK2kp7qi3CeRC8ZQ9RPwu6BbbqMA7JOsAR9rdgoNqGUjxO
KnU8/5v4/Jnl8keq1hu7eGWR/P0ijKcj1ywNWeOy1MdAi50yCjFtoHxTONRzcrwZ8sIp++RliY2n
edGOMXyBwhnO0vOMJ9+GD7j6KdR2h43EyQDZYNpDWprlBHh0PbpZ8uP2HrOsUCFdVdoyqztYaaTH
gD/MnR9PDBOrzicOztVKKC/ToHap5gNsQKOl2ckABzngrkx+cNfbqAMCZOoIe1lE5xXNuYfxqf3C
KqFurhIkSKIkgCmadHduzPtB6BRcDr7ToPH6cwYnsA8ZWfSWfwHtFEmtCOCFCnjp9eHp/sepBRux
6Moc5V3k/+jKyx6hZ/+xrjzLDnULr4dRcCFwDv/MoSggQmL+zQCKzcMDxJcOVq8IODj9yqwVLpLw
usfkAOCTE1L1x3QYW/Hrb91j/gSlGHM6dU52X//IeB8SeH7/1wQocn4RhFF+AfYMJ5ls0IVTgADH
1nQI9evv2RALJL2ZcyG2DuxZ6BDIJJDd6MBcp006JAsHRZFae5Xq5qM3MMEkNMKP29d/K0TpaMoS
iCu8uyJRcViPuSTWp+w3R7N8Ii5dfZBQeEz2TIVKGkdC9vHSFrWP0QjNu4yDHyBd+dSHDoWf786s
td2/WRVSNBTLoHMEQPf1F+MBuirzKp5QHeAtCciDzkdnCOVN/sDq/G/dDkKf/T9TVMSA4leJcIkN
FNFjj+UvWvDER29RLloBt5OgzSuzmDrr1zo4SArQP1DfRCwWqE/2v8zS2HhEX9uiPhk/JAGmKGlE
IIG3wgPhtBMQtLSXnOrIZFyQQEClo5jQR5JeAOUNgZ4QkA5Q9AuaChT6DCcksLTILHayE6M1LL8s
YB3WErQKJg9S8N7tE8OyTIXBplDGToOSjtMly9NUGbHdceIRYMRPRV18YzT+Tay4XCoVE/9wfMZ/
VYfdPDMXO0udmb4WgyUaVTAbky9S8qQuKILgES/PM+MBdi4R3/qG1ImJIRNUtZFC2MmKO6IZBfE3
d74TfeZpIeH0hiVaeYlTRyhSRtNvBRbARX1MRVTRis382W8K6/YBERk7SNPJkyHtuDpIf6uQtr76
VOENASoEen2SP/nLIfxJOihgj7i1PTjZqdpHKDoMbKgRcV631k3F/SaK+ULSI7LDEJr4XdkCB2ux
klPmo19kM3U8WBYpd5p2QxoVGk7P8C591/etB4Exa9k3mB92buOy0rWtp8alI1Appxrk0OvUEgR9
UrNRRLM1Mwjdyqjj5j+MPfwsm91O/slbu0ql21UStkVWYAQUdvVtsSuAfSDKAhoiCGYhQSBj7tTt
I7WZL5Jl4lUFVDlItPhJF3mFgM5xlvAIHSDOuFBxPRgn4X4GYJ/3o2PoskrV2878wh51cHIossVV
ACeX7ep75S5ES17Gsakfqz0bo7b9DS+sUYdGwyhCKRSxuuGdhxxKuY+d+Bgea1vzSjd+yJ5YkXgF
DiH5BUbLoI0KLinqJtQnnKGym0YSoj5pK2mu8sVwM5fgiiA3c6+6cmeOB1ZRYStRu7RJBY6cF7IZ
+SFqj8azODzw8ncj/2Sck7UNUZDQZ8EQHoiTYyrc9TlpspiPhu4chIV38RdwaHh684mp32kQfk5M
qP2HNrOiTU7D9YW4tkqFjOR/Gie1Ao4AQn61Rips/DO0Swnt38O6ZIAaqVFdyUHbkzldicee0vVf
fgGRlZcgrgdZFGqXdUyDmTHkBbdxsIsfynt5DwCLi2k596RmQ7i06uFr44x2afOHkvWRN7cb3TRC
SYSG0OqJulR9GPTIfaTQwfBBlyBW49gs3gSrtGO281n7O2w4YH+gtQCPAyGN6+Xm1diJSP2JABVp
WSx3ip+4KaFA7ooTwUCzugfrFOvKII0N/Z9Hzm2412uDlHvdGq23nP5vql7yykJvrhMEmAN/D+VU
vBNXxW2xwwohU48nW5uYrmY4kv6e195tX0Au3epSosIAzhWI0RpdEZvHBdybKh6dKHqFTKcp99/5
8OfUPmIyq8XFgX3b3EbIwKIu7FGBOFeNPgKw77dg2PDSehDjMPUHqD6CZ8QSfdw8kqipY4QBFAFW
ij2gX8kQJEKKVQZkqNWdFP+6vZyNYgJZzj8WyCW8iLigi0gjhq5A9OjXbIniU54/E/R0BRqOzf1U
gOuzNMEzsEgdoh+EmAjSyt+H/esfQQXGgi/5FAK4mL34Ft8T6GtiY1JuZA0Ob4s+xAsZrR3WtlLf
UFO6IOVJmiEYr6rwJQ6+MnZ182Zf7CoVd8tAlZa2RF4he8VLZPXH2sx2Brqu+k/BJA8AiFTftTYG
ngP6F9/xLoEW124OROC/qPRdby4Vj0NIJPMxJhQ70fKslq8YGS4PP2+vl3jG1R0kEm8YjQdnTUuT
ZhOkpVsVIf933Y0MQmh3fzDPcfO7XdihArAxB404RiFkjlKiEbjYEQEyOaGn3Pecy7vLR3P8+y4C
tu/CJhUVRkxtz/sKNnkNEu9JgqFMLeP8b50W1PHQRJNQkQVg5foORpg9N6ptgp7TJBg7oRnBBh4N
rggtjO00vLxauvs4qCTVvP3ZNn0Z3CYqeDzw3ziv14bVQc3URsArht9johYZkGlY5R2IN6ChuJHD
ygy3jgnQ/GTioQYEOI2I1ha1lYM5xTEp8YjQwc4aD0PxlI0/8gSEZEAJR8wavr3GzSTm0ih1ZkR+
bIpWhdHlu/Zc+jKGyuYnyGbIACsPPqmUirulMQ0PSOnm1HkjU11hRVolmdzlT6COkDTOSRfq+AnZ
3WA3O0xi30MhwCdUp2EvPtZ29EH4sjq23LB5r0U8cW7vwsbT4+onnMPAhZuvSj4XixxHjDwfJZBg
hC8EB7xAyqZwEqfwpEeGxXUt4toilWvEyTTmSckNsKgBChVZ9bHwNU9yYjbid11GvbZFBbHcaFAs
L2Ar2YV+AZwXUQngPLZKwOYJFkDHhQChjKyG8utk+nqA+QkIVOJRGTGJMejBPc6sOvw1ybmlL4JZ
tIV9eyvX7gFsZ4iFnmc4gXBNHZ9aHzMlCEtcG0k25exQBt+0+aVG6p9+v21pxdE3MA3qwpRGEShy
ScmKIoGp3EQ2QBQkn4BpwXsRtFE7/4pRhiazp7l26gTzhPFJwMvxOtjO105IBKsRiuHZ5PTCQ9J/
xAMjxdnIeokOEACAaJoCFUQD4zi1bvkkRQBsHTy7Mb0eosiYjAhxLHjU4fgHD8V14nttkQq52TTK
XacjbQMEz4oh0WMZ0APJgPV9GRDoFUv+Eupm+cyCvrPsUv58FGuMCYyx0mwXhrVZ8u9T+7NYGFyz
TStItIkuMYaN0e+kAk29sq1xSMo2Mmvg7/iXsPYlZWaExRWdxyACTv8Yot9HMQT+VAwbIk4L6Ka7
DnX2k3IQTM2PHcxWjlCp0d9jT4Z47oeDmak7iJ1Z1c/pWHgcqzpNbvZ1inP9Wyh3No5jpXcJTinE
rXvIArX3mM+QElH7xglfdIIQMjNvZlZTNoLHtWHKt4VKVZXTjE0wntVj9Nhj6HzuhHsZ4xYQv0i1
SgJv5Ff/ENsj6faBKPsvUAd4X511CAi5GjJB11dUDZUx72qcZ/EpBCT+Q3IF0Fdir/0O0eLayl1W
0rURr64tUjeIzzG1aGzgaFusd/jRVRCUDGwyW0vBYE9beZ0PLBb51he+XCR1eeI8mpvBgMmhxPMD
hYZpke1JZx2kVQhRIZkI0IgBLhySIPr2yFUkqRXk55FzLV9zswNZFf3/nycOfL/cUpzOkWbkX+hG
MF+Ta08I2+pZOkOGvveqc5xHeT1XKQ4x6V0lP0Yv2GG0rlXvuH3nsf3gakeJOSKkhY4t8lsa06pK
cWxgUO/oGBNEp1GiMjSzlFhEgJU7glgFhFcIMxXCFdBeuD6cHfjxAY+hJM68VNbYYjjXvNPHyV4k
5siHVagiQ7pRZED/GfUwdaWQkUwYZDLDFAZXQ260tVoRdCqC8oTk2kPzs3iNGFDnLYsagaMpkBoF
PZJ6GsiLpucCeaniXR6WH0X6gxHxNw0g94dGngYAE11x14KFn2UtJ+WMxa3v66cS0zpI28bwqntS
0mCxe1bZDPYQk87/Y5DyZ2Wi9TK4KJD45EbI8NWBlUkSZmQ1d3XQOCoXu7dXuHEIr+zRO4ihl+Ng
YAeXvLW44KWdFZuMhrtthbWN5O8X+XWalmM2hdhGtfusMc6iQI/ktoV1LR8bBwSkgLH0yAVX0C8+
0CspVWCicWdc32CPKs3DdOBeeTcwCziM9Pnvnw0q5JtF8Dd4GeAdiDRcL0sSwRTpiU3SPxBQA3Uj
VERb23gS3QS50x/wFVfvBjKBiViFewIulqZtKHnAjX2G86E9Fy/Tc7ivfO6of4es7p5jHf712YBk
qowXMA+IMsYtUGfDaIVRWCScDXL4m53ktyfCypRNYU/aIwSjrp9uf8Ytk2Q8JuYinmXvqB1FawQD
/zCZ2yk5+bnSAkzbNu75If7fzNCp0zAZURBGGFA5xHjd5T81TJpfelaBd2MxIEYBP4pgBmULGgYE
jfSuTXgcDx4T4HiMhyi6xqoDBsySYYXmc1ZB1UiYujU6VbdP1IdWf+iQed3+LGsgvwp3bqB2pQNf
BOFF6rsYyxykUpuhnfqLKObkTvpkTl8wcFq6T+8IABdT6YgUiXr6E/1FEffoKruEdYSWc0oNH0x7
YT2ImjpUscTsTlXOQyGI+lyEzg66yexCzNpbwRzOH/J34LggsHl9rQUM1Gs4scF3KwMzXZA0l6y6
y/qjoTGHXAOwYhTlIZJ4bcIQWkUshhrJKub4zcYvXXwUQIa9/dVYRiivu2SYQMfXGCHE6we1ls1K
eVaMX7dtbPjd65WQH3Hh2gNhqNJuxErEJ4BFAC/A9EpbuSezrHLZApPqidTEmVyWrW90uYFUBjwo
PL8sAb5RiWGoMZRpQGBhrGzr1EEwRQHSDTTKVUQRyljpIzJSIe9LD7PfzDkPXV4DpLfCnDftZQwW
cwiflEQykxGD3afvjB9ADgF17MESQdKG6qMMkCiVutUTSPxThR/Q2NJ7DUHbHeYRONIx+chfCif9
F88KmEJcEcBZQDVl5bByoTw34BFcImTeyjvRhgid1DIms30XXdJrEL7+m0WCVICpL0geEUevzw+f
BWKYZWSRoW2ARvbdQAees4Jgpz4n9xCNgly9fdvmxr1Q0BpCvQNkMujkUfvahajGt6LQOxzGnNRJ
bGZFaAIdxDhAm2YASkNeAAUIhf58SWy0UlCGIK/MmAkUH2ZxMvP57fZa1jUp8s2AJQRIWSNa45Sz
0rXFkOO67oFcxONzuMPr1+n88Ck+dmb1q7ivH/hPNWePsyIXbHU4EQ4w0EXGzAwacMoNdRy3dUHs
Cu/gWD3m0Ew4GlYOpTpy6wEH/QIJcEZr6oxVvGWWqldLTSMbhQCzoyU3pvgWWeNr+RoJZupxb8mH
YFUn7a36lqZQJA0+bu/1mkNKgLUgO+NyoMK5em5UQPzJfQ/jRW+1b9mP+Qjq/WgKghW/qjsZYjT9
nWhmqBcbP5JvwHP5RPeVLRaz7kzgh4BVRPqS4ESuBmBJmOHcSwt+iP6NvLQyd/qUd6oZPhIpBSbS
gBwhes8vrVF7royKUKZZ2p/T3Pmje8R2n6WtM3sEmkR5JWLv6ok/yf4fCMFuXaNL69QBBwOskIUm
QWVHMQ2TezfccoJaX/za2rwLrenhviUadtbtb83aYp2q9YqT0df9jC1uwBde7MKeDqSWRiSxYldn
HevNRWIgPD4nGPtAJF17QS4ZIjki0+qJYh55u5BB9ZhmZmqeaN6rn2ztqDXukpyhC5PUVy30Mh9z
TURB5UH+NR7TVyD0rLAy2WzHNWacMkV9wnqp8lAdo94ZINPt9URw5Mf8fbYzJ35goUa2jKkox+HV
gocgZhdS3l2U8jhRtblDtyPwZCfYVQ55Av5JBWfDByItJnUVcPehZEatq18mpSoMHpItzXssLKaq
jMhKv0ic9/eHEfJT6AsCD69Ba4E6HkYSR5kuTx06yFiTVXtuc1A8R3fZHLQ15AH4wktb1LmQBEyW
hV4kJrDu+4/E6uz4XseBJNryweP3AeQt2a329a67bzzmi3rD1YBtJwhQB8D7D6Lr1/egHSIxFRN8
PICahtYnenTNJ98jpQTA44FoLdY7xBk3feT27P6VtPFBIUyASwhCKNraBkkJL5LZaMhyITSw9tZJ
Ho2HCX258Tjeaz4B0CWY25PZePMUX8isyNpNfJKFBdbyJjgdGhch4B/EAeIQHIgwBUssb82+VKG6
hs0BmB8xaNUJV7UelWYJPy+56yHX5VUAm2VfBj/0iC9sd+M7UcT4A/21dVXq2jD1ksi4NB3qcejO
9IjhRfus98ohcQlQEn2Or9yvhjCxbOThjINPLisVenDigWKUUPBGZ5w6+Koe61LYwjBK66fR406y
HTzPZ81xlhL2luOA6IeCbAaGMFidsgUlqtRI9f/vg8moVeFL6JGWbP7MkrjZcr5XtqhLFkFONNba
voOgneTmDiY4uCR1qCxWq2DrRGNGjAGujkTowZSLUhNImcQqNtAwPoUYZXNANOa5tJe+YH0rcjno
b6Wjeq+g2IFLTDupGLhBqeywJtmb39BmPmDahkluRUGUfFnxeSNiYizCP9aoHRwNbUSKhIWN+95J
MGndrFMz2NXfw5fiXr7DSPbHJGXOgtlKC4Aa5jWk9YCXrTRM0kAphCDGIvl9eMBoc/t7bwsYHtYd
R59VP9pwhujxQZMUlQ/wkujUvplAjuKa84aSQZiDv+xlN9kznS71zsTXAt4EPh8VCbAd8dS99npA
omilOsLOaGFa2C6zAXRxJmQDqlvBm7Bg17QY6W97RD4SQ8JUVE+pCD0kg7Co5KA0YERkX/uD9nzu
2jmGU6uWmpjTZ1GYwR2mRO8ClJViV9mXrvEoHgnALrYhZG5JD9ViikxyFnVdyE8DqlglcgAQJ8Qo
0uutUOWoGTS56ZzeQOa3fMZ1ZfLcQ8/qutPN25UhyqNqcq5PEld3Z7D7AlHWcoHs/+gdi6Nu6U/d
3ULGfxamcGox+jSCxor1/6j7kuW4kWXLX7lWe9RDYEbbu9esgUQiRzI5S9zAKIrCPAfGXX9b/1if
oKqKyci0DNWrVS9qUaIoR0weHu7Hz2nv44OKfkUx1S+30X5+DPTxgNoAH8UJvXFm0zwttPJ9U793
nUPEBaGFaOF5D3tih7te1QAqQMWIhY/Wlq8u5lW2NX1GtfcL3QScNzqxxa1kW5lVqoVYyfyRccOP
K22RrtlzBZVwIfE+7xZOrHHLGUXRNOsyZYEDC3Drfew3P+yNDI9uLuY7wa3I/rUjT3tijTuwc5nQ
huhYr9azbiYIWWeL4DAcpP3EKvxItwlLAdw9fGKRnZujwCiLs1IN4N1hkem3sOYacy8voZm6FGEJ
3nPJJ6PDDcw49sG9yldVorz9Yzeq19m6X+dXxaE/NHfBRnko7srnYK369qbEi39RwSH0fuwiXEQD
qvnD2ObLApKGgunm8FM/B//xQXy1oJUyc1aKlF3WQDbgYaasdR96kVBQEFji4qyfluB8UBNGbgpw
0c/TjIgg0sM2Zp5R2TCmPXD/m04WOeGbQZxpySJM8KwEspt90Q+XjXMX6olt7kKd8kY3+qbCEre3
xbwl0HCSFEGt4tTtIRCBd8X1SRBln1yfM/5cCiUYCfYEcU8M3Eq7YcSf+srYSE62YOnGcD1CQXtZ
eDFiSsaFKS+jLfoL3MsDPj20nz/mPUg72tSaoozg0cLHmHcGXjg1cgrawgD9fw7q21owdD5zhbco
AiPWfWsqJqr9KheJzRUJZqqChZ+Bni28q/Jb0HCDegO4hh5Y7jBezC8sBBTni05utc+meQxANmSm
HFQ6fBPBohr7Wosdmq2T/qtgRplT/XR0OUOcgx/LMW601GyxfwHlBF/PctxSB2AR+ijfMyJ15VZg
8eRschY5N6+kgZ03BSwWO0Qu7/VX3YcgyEZ0eYnmkPO5vUmnWE9rgORKyFe0dJKdMUYFQO7UgzLn
onGx03ZpJjmHWzTz0MddhSXbWznCJOhIPrZ4hErAGoaHYWlumtv8XgY9u+jFwCcA+I3Kv4OmhjRE
q1NQ1D5CGwPHQkF/kQpEk7VmeKoOGismWiqbffIrN+mJG+IWlHNDRjL2oT52jVd1Hqmfk9jrDe0q
T3M0eYROpmquVEM7HB0YLU7uUKd+10C9ozHc2GgEnv/knuW+hTuy06x1SpiGUJu0crfSZKcO7i/v
X8Fo+avFYN0llCiN10KFOIqT5TiAHDrWvX9mhrtXdDtsq6CVIG6ugJwJItrF97kVNQAKTojOrVxr
NlGb9r20yHXpTcvmzNVG2XKlUNEdKWhtwZj4yge/T3VudfKiKmeQnEoLuXKztU7XRuNMXoErhGEU
1HlN3CxcjiHK0sKr4+zOABkpEwOBiCb/ZBrqoppt5lHZkylH6L4sXcml6DemMUIRgA0dkf4QG86J
RzgyyXmECWgMUB/BIyh+s2Zab6ov+flSlJo4u4pHZritYgwmECi21XijkV5bqboOKumGZs0inHL/
f7ArP0zxm58aJhi2lBbUVmMGtdPQCeU7qxEig86uFRRBAcJgZCx8ua/AnoTiuIpYGdLb0DtlGPjc
N+67L/la8rtrsZzI2Tk8sshdg0YgJzP0YrA70G+f55IzGVDF9BRJEYQw5331kSXu+qsLNC4YzFKx
e38HQJgS9FNfQW7wTTs0XrcDANeNcGVETrcSD5TPSP48g0f22dwfhVA5gENDpGotEoNoDF2oCxo7
ORSrDCj1UaRFWbKYKUIIY3LRojLHemR4gl5equg4DYPbWgAc5yvyVLq2q/q18p4eDK+FNk8eQew6
OBosdwLLpFZjS8fFyA49KwmFG5YgJL9QxeBxzScTyx3DLu6CdjBhCxuWLAu8lW2XrKKFeUtWzL3Z
PguPE2SepPXPN5+QLuNsCHI0XM6fK1U+kKrDJyAZft8hvwafQ1Z0y5LfIDjwQY6zAr/SL7hX0eJy
nr3RaBDXWYUO6iR0VLuCdMHLZdfDw1b4+eVRU1Nb2HFIpgapCPLF2LzL32B6NQeQgNlt7xkxlHAD
CcbFU+HrkV6okSGhJZwl2u776w6AutTH7b+zQEv18AtlzLMBxsci8hUNuKKqrkuEU0rF2uM9Ki3I
Nliot/Urax8d3yLQKT6JyvSXHSASptzplFraqVUAGbeKOHIKf6u1Thl8G/R0cXkhz96Kf40PZZHP
lsD9o5R1GoZemzZ3GSn8rGn2JC03INzeFvIYOmkWya4k9X8T08rtILQGfbas4kFgRnUnLfS0txwF
ssSOUYpYZNgxP7n0j4bHdtSRm2uBhayKEYFbFvQLA9XZUsJ/1etk5ldEiHZmn3xqDWRKIKhA+pPP
vLQUQuTAujJvbqJQa7jpMzrGwb+hoM+48LvV5bXjAfd/TOFf9vgAoNRpBmpW2BvcybVLh6XpTFDz
pt+Z6ocYcX+agHz34B8GuX1ZzLJWRxnCtgQaI831z1ZjyxnWylb0jDr/3odM/R+TqXM7M1PNyR7L
rPXSHwTE7qWBF1Tqh4DHsJx2dtM/onq4SFap+HI8f/w+THNbMxzktEtymB5c+1qCcBxS+nvGwcc6
q5Wl/VgjoyQkADnv3T6scnuVtqNaSSOs2qW+kDrV0YNacNpFA+NufcnUJ0vqSwQ2aesUNej99Lzb
tk39VdXqTPDAEI2Hu+6bwmhNTYExNIg7U3tTZzeX979y/ob9mDHukp+orpRKinsOoFag0GJgkF2A
JHbSXYjEAvK6ycLckq3kge7cRtcLNs2tcmfiOQUNcuABcQknbi5IVJ13OX99FE+lFEpNO415jFdU
Yd6kReVPVeOXcvU8luaDRbX15Uk4f0F9mOOWNFM7ZQxTmDNVkCjpL5GaLjVrdv6ZFW4th7YsuoaA
mlVONNeonwcNOK3hH/ozPn0Lsb+BpBNe86wfQEEDjP5NeqeEIm53Pa1E+mRnp85CrwMSxugP5euD
elWnxcTcJ/QjHNW4VshdhPj78sydf2Z/WOEjpbI1SSEn8JmajzsHEkFL+E2WshwWm6RYyCCzFPuS
swf9yCjvqNOsoZPGHHWj+8O4rbW7vPtS0tr9h6PjvPRQAm1jWSVzlXgZAkCJEJfF1/Lyq37D+r8T
7xd029nnn1y0R8PjHDSt2ikrwY0MQDurKKSbAHj2n3lL0T101sccmeK8ci6ppJ3YAFsqE3eoqsSV
o+IHYIyPJCj3ZV6sZXN6EEzrWd95ZJU71WnUp6Ccaxro3OY5mChagDcSIIjo5HZ40Hjjnr6JwgnB
cbC5M163bVBVUYvLQUofSEz3Zjl8QQeXyGuL7HBeO6mzumsp7gVW66MGMk6o0mzBpoP8T7d4zfEK
tffohD1AwGtaMTiQ4Wf7TAxGuDzJyER9Dg6jag602oTrBGzIIdqXuBdcBZdPIYR+PhtQIjjmfEpC
jzSAtFZ40gfhjTIeSHB7eb+IRsItXYZ2abVUMZK6AJo1j5EJEvkxgQm+/NIl0MOrW73xGh14faxL
9XR5DJe3BRRYPk8W3qwJlSoYKI1tr69pclNB0OayjbN381/HivCFnIpEUxfWsCHFs5MqW5usbbCh
2OGXQoqWl22dKY/hVoZet81aYoH05nyw1fUDya259fRrVOje2U9i5P5ZvT4U6qGccVOfjHF+eEaq
nURgUvcyRDoGGV1VW08kdBLzrpqep1SUTeWx3Ozt8ckg54L7IWibTH53/MAigM9BRZalQwrpqped
/D3D0qK/aLhG17zPGseBO3GnjTAy4Xu5Tz6EO8WxMVAqs5hWv9ZfFVffpRsEQ660tydIyAFRuBdl
r88chU9D5xxYjCW3zAzHWkabQHdvhm+Xd86Zk3D87/OJeaUK6hEAhdqT4O4ltVt2Zur0BfUvm+Gb
0tjMAQLGVOshjSojN/f5xGWt3qsGuEbxmlPXjL1C1b3+Hr056DpOHsebeA2s5m2/R3dHIqwHnlu3
Y+sqf94rcJDrLUKUaK1tEFS6sTc6DBFJHxkaUgwyOZcT/GSRO5AmaWgfU5lVVy2/A8NCcpcjyKx9
7FhroVwPEJDPnsO78Am0Hdg54k8496j99AncMYWkHGhti55lCGQgWxgv94ysb7xhnUlgC7tGl5AT
eajUCZNn7J/mYqZPprkDC2GDMbV75iF28xI8uiszBDvYCAl2YylvUYm9vLvOHJJP5rhjmSGrDa5V
mIvk5GDS+nrOa++yiXPZ+0822EE6yu6g93DW9aBovRCcESlrJUmfl3kHOc4WoEIDbd9OiL55y4O/
FSJDhduJu3TjQJdS9JiwOGZcyKA96l5Qr98lX1iTLyM+kCOvPoAnCK4vXKSs4Cs6wWcCjE8TwHki
qVRC027h+xLVrdY5tMeBazedV2kvuZlj37B2luQt/HZ53oW7mF1GR/NeFAWWF1JfHlDU6YvmyrNT
u6Uf+/oNFNHh+9HX+gLCohEd3CJQ57kc1PGYNW4fZ5OUSW0D7yuV9o8J9K1u0OaNMw/odOttind+
E74klX41qeTQKtpVrDTz4vIMCOadb96qDb2x20ltPNt8nXGlWfXk9wlx5IR8v2zpvX/vwrHlOZOs
cK7R2ajUDDy10zYJlM5AqXHV+ch4EJAYx55ROe2ysNz4QH80UOALrvE+8OFEXPP+8sew7XTpWzgH
ioxYVGi6Cn0vNWpuckhWgcUxsLXrso6kQ52EueYgy1FG7mW7ClvTE8Po39BAYqdBSZxbc8W0wYhN
RlZKITjKHeib9dXk4tXp2UtAGVhmTkod9JF9V0CVQdx88Qt0x2c96NFXcC4t0mkHCWdAWDQfOSYH
pCOLeD+APvqX9vnZPXZkjXNuZtYYVUVhDffVrsNTGqjB0Eu+MS7HBl1GELkDgFf0CDwX1wG8+zHV
nFdrZwM+dYBPbZbVDqyOwEZ2E4j7WjCQR1fkSrlmdY90AXINpwKna7vJ9uVKRMF8JgT69BWcY8tG
C9psI0KgGvoxWQiqQgCJB1AwCzYW27EXNpbGeTLdKHqUWLSfGScmitWPb+NTDYXzeJeBCXhYFynA
So4WOvTBeootxwRVhGB7CwbLqzCAe10yowmDBVzCVUDDAn318vnySM+7TeDnoAeCjiuQ2WImjnx2
ogDykyA3CfgDk3go/WqlQpuRNZcLVc7OzuqHrZO6RAmXJesULx/k8eJV/Gx6rJPBQg1EVGU9lwNG
0+5f4+I1gEyzA7K0QtZ8BO9htVS8GjIIqZeW6OqMwPOqXc+MWfaNBXfTolw2DwEWMAGAukEvgOhG
Pushj76GuZCjWS6tudctMEJ6Yb4l47LoD2MZOrO2RQe3YO+e9Q9HpjifaHdFYuYEuwavTC9NYrcJ
VL9JH6dZ1EXE/NrJIfmwxGe07WCW5LA2oKwZHkiROKDLEIxFMG0md7Fktk5VuRtrj5IDSJ1vohgV
rX4dWpFfy40vOArnx4MeMNuSNfDdcM6l14O5VdjDfNoA2u5C1AiUuTlocll7BPyauHDNlv10Bj8s
cm7G1GZVSQq8PChwnXQ9PPxU6UCTwI24teesOwH9xp/D4056pSVql44wZsYgVW7xvAE5VhhHi8vT
eP6m+LDzHp0f7fWg7MaiZ2+ZZmH4FQDXjNm53luLeGccrDuUjoEv3PXI3bEuyHoLClhkukXO81wR
FA7gr+Hy3TCjkcVK3sGx/Vk0IKvc/5mCLrzoRlQ0YLN3YSnfXwVHo04Sy5aIAn+TrBlrfL+KAYIS
t1Keyx59GhZ3vONSy4jeYlgJMPyofD4olZM5yZWKfDo5UNFNyHfU/UwGHE0jF9w0iR50jYrXjOZb
G3WbolfbcpLVL3SxnElVfRoZF9jQxgx7OwAqVPPjqyZ35/tkwaBH1Kt37RpXMcCx6NIBk6voDXz+
wXg0SC64KUmkyZUC98ziSHpoCgehRQpaPGQazY0J1hXiMnnRvF/qrLfKV+8vH5rzWY+jL+B8T04r
Pevnpkb/Gy5GL3+IW7pUwo2x0H3VK54Lw9V6dCkLQgyBy3u/RY92LUFeNbVZzp1WvVvjkVSaogDj
vA//OIec20nHVpYqlofT/O5RdsmC3r1D8zdsKzEIxFg7TLRS1NUrGNp7T/LR0NpyMkwrykJvGgrb
NfR6UyeTEAR5/rb9a3S8bJsmxVYg57DCvEyUg6ESvNbBsGbstcPSWEbtwwgCCVSURZv2XAHx+Lzo
3KatldEc8grXL0M9SU7uacoyVZbkanQln+zThT64xAKd9ijQ3j3/7PrYrCZ/UiEjmaZGV2NJ7Vcm
0SMbjrlt34JFg5Zb3JnrZFUuo02wLV6IV/nRXhxRvc/sBYdrcsOXZxr1k46PMPbQCsJzpH1oviHx
6hl+6XWe4lXX8ca+ogWeYwkg5gsLIknFRsWyEK9E2Tja64vGTddMuQX9TZZn3U63l4+1cKa4Yy1P
vRVSDR8JLZNddyW/hTqyUIabXdMt8ZUlSC/u1LW8yxfNPriy0GXeffu7BwGvA1CroD0IPItn0EeV
IUdxG+ORHJSP0Tw5Zfr18ij5k8YZ4MN6FLKHsGEGemkDgaqFWYeLyxb4y5W3wMWBKUrWIwGhMi69
AClRY41Wx5W4Y5d3VbwZFq4du4y6aPWZIW0kk7i0OEAdwsmJ7aj9UyCJqMpOAhTeGneTg6pZSiIN
l47ss8RrC/oOrcI+nV2wDeDMiCgweVfF2+NOrdLpPaRtAAvXoR/vdcXUHGqLzAd5VKBtO/ciGA4f
b3L2DG7vW3pU09GEa0yK3C2zb0lE3FkWlFJPvCBnhc+D5WnWStaMlBsjl2WR5owUiLaOHxoPl7bq
UR8SgvF30YPu/TFw7H54u9zq9WNMNXVmGQKq+4keLQMVdCiRdVWZ8uTI8rTs5vSWqkHhVIr6msbR
dTLEO9WmO3WEEF9bbEY80Ko0vL98VgTTzjvnsLLQXUMxIUZ1O8p+BVGhXmDiBOXLDZ4n8cmL0Bht
UPl55Dr6Hm/1b4W9bJ6gz7Qs77u7GonA0UHS/ekfjczijqcNztgUDyaMDO12WhB5VYF0uvTjspWT
iJcfHBewWH0e5EpkFp7ShA9GTJDYacnKKNw+upNV+coY6bqqi1VT2l8Eps8eUShescKwjhIcN8JR
zxOIVMCTNq9gF4SmocyEPlnmvN4lt8M68aLUyVxh0Zb9uyeb+cgut5kTLbUDK8KjYnADvzmkXr8i
fjg6Ghwt631mXAysPp2BgEt1sh2YmgSB6PlzfPQJ7JI58r3UDuKE6HDxdFHtiII7svbt29itdx1Q
gqz/2re2YrX2kzzR+2of2eW8ot6BuIEU8MLqdYQCWHubRI6SLDofvFR7ujHWxld5jQoGOvcpUkTA
OLjangKzm6zypdoLySnOHt+j7+HCGmWg3aBMgJNPCdholHSlKfVNRcLby1tNYIbPdRB9omBKgHOW
otyZ09od03UrVYJ7W7Cf+VRAXUpNbUQIUanVxkuSzXhdjTp0FccIbONhWniXR3X+Tv2YPb50HXaD
nXV1XyDrZ6uQlmG5PhuMG6aF3PiviEidzqMClXE0X4MmGQyPfJaB6rI0zkoCiod4VVYg9I02s9Q6
gmGdns/PVtjPjw5HKkGtLpgy6qWP1kaioGmTXPXGwrsi7JwCBWOBvdN467M9zh+MsZ2jAxS0BKz9
yHpUwVrJOJuau546ZBX7BpKnOTSJ7vraGQDFEphnZ/2zO2LmQY0McIylo1z7ebgRAMhab7do+lvQ
nQ3VUbd0ta81WPEkqOW4ybO4lZtPPoAu5ZNJzv0kpJFMUP6igb57IdNjO39ptcfMLpwcz7dh+iYY
IRvByQgN8LSgXPEu+P15hJU8KLY+YkHh73YRtEGSRbTItvl69GM0zgmjFYE9PkoKDCXVNAp74eOM
XHiLOvB8Zd0B3ubJq8yVRbx7fPv4+3SCR1bVAKAFES87NkcbllShZQbR+wYqkA9LkUNRfRniw6K2
ync4CD+ToHE1QC9FCFP9+2yprEgv21MOwpdlclAAF8kWceqUG9ZJ1u2VB/ZH9YPtIUhbMTav8Euy
Mrbdeq6dABnK/k0Msj1J5rDR41PAZmlZYBnigTqDQkpF6gCgoYt5WRyYsFyzzQBibK7yReXawmTn
ufN6ZJA/MHaXWUZQSixzzfjE+1W3HDDZom10ztkdm+EOiV3mVtB0WNWQhkvVuKfT7Ehh6QoOx3kz
IGOHCwA/MO9Te6lqlap+3zzQi/japQ4FeQUSKqxYlH9tUsdiXSxCtyOyy3nZSVHKKpqCn5XVcZev
Qs8anH4FFokfrHQsISzYiopiZwIQtllA7IVGWhBv8WhzFDikuAZaA64AsaWvLjPgXiHUtQW6F5Ar
rOaWETYBvDnsEAytkVhBCR8aMHjv0DeR8sPpjf3pa3hUemhA743WmANzqpe6cY0HTZwHbpd8vbzI
51z80aj5lj2S5xEYATHqeMqcNn6xU5ELOndnHlvgVtNOiqiIDVgw9uxhCG3wLS5NPz/8Cq7+/Nb5
axF5Lb06z4uYgOTO66zKRRzgFvTRoKFzedJOkv8/HcuHGe4AjnrflomGMbGU33tZxQf222Ep4uhG
FAWIxsR+fuTD406LdbUBBYhFXxt6Fehvafb3HzyftxsX7eZZWnRThnljmG8G9UOr2pbxs5ZrpMYW
NiOlXIjujDNvjc9WuczEROYKcuA6ElaQX9Aeycr20hjEaBP4TMEUs7fwOeFSJP8pXD0WgxxNaBDZ
0pTkBlu9eUnXbfquyckgafXXxhcVpISj5N6xaiuXpZr/dGfKor+eV8GCOuPGeGWjTFH3BpkmxirY
o6dJtOPJhbza51GmUB2kRY0lTdbZYdqEq+6ZsXwWT+naWBrX3brxzYOYR+bMs/2zXS5HGGhJmoQh
7IKzYpmD5DddR6vK/wWk2blg6sOzqPwrfYqaylDYk5HhRWfGXSq5jMMYXEMu6B+haihwloKlhG7d
5zmVjYyEkHBntcwKpD+71gYFUOkz2aa2dyyw/zpoJd2C6f3+8mqKFpNzOFkyFMqQYagduEdKG5ya
RlQ6o9Wo7thI234mj5cNXnY6QB9/HmmSJMXcUhs0NeqPKd0mRu+Yo0BJTmSDczrRNErQiEADfjU1
u1I3/Nkub6Q+Xf6zoXBehjZ2Ls1IKXvxmDtZ8DULKggarP+ZEd6npNpo462E7ogCQlf3RX5HWkG5
R3iyOEdS9v2clyTBJpj75y4aYjdIwjsz0Xd2lkIiylqi+dcvSb6Z5XT1j8b3/m1HPhOdGVpbZCgK
F+WM5rhoTG6njtS7yq4t/7KpM8kDqF2DiB4k9O9SW9w4Yz2b2rTEhZc+li9/6kGDZGtYmBvdza9F
9xDbZ/zT5ciewXnKIphqSaswr5kKUUHcRJq6RGfswzBOosCBffqJKXCCGgBYyUDxcc5RaXJJCzXC
QPUNmHELqMGWvunGN+kbgT4Vug5t33wBATXupNAdcoF9kXkuFlPNYkDeFjPL6jfIpa4noCPFNcET
MBuLjxj16Z/D5PzkWKpF1SbvK8jyFe2ebln/H6qRd6L+v5PSHm+Lc43tGEmgUVYYwCxoHLJQt+qi
vM0W4yp3g6XtMQpnFr0APuT1e3bhRs/q+vKWPcHa8B/BucsU/LNGViNryqofY45GGtnt75PDvJBr
Z3TCfXxjoSg7oQW6AMite7/0sxE5IyHeho330hbjvOqkZGE0peXP2JSp1GXXTKQuuG4QbbwzDopK
P+fu4ePV5hxs3dZ4fJcYvHldvzCAn+RCcgqt+LM3pk56LXr+ng3gjg1yztaO+9RoVLSXGjdkWS3D
DXXAmQkgP8SuxBN67po6tsa5IykuiZUrcO1W6gy6gw7kYINM2MPwNfqR/NBeGXdj9iZaR4FVvv1G
NjMAJ2ZYbaO9PFhOU7VO2wlfMoK1U3mHNKktAJoBGlnnLnXjrl1DemBhTu3bZIz3atO5+jy5ZoFX
95CC8Drqv5UW9LfmyRS9wEUj5pyTVGSAFjKsbyllgK0D+zMWnpGIcHHnQqmj5eTb/uaxsiVLR2Jf
opFya0yoxCtmC9ikDW3HXdVSbKlukv8H9+exVW5wYTURo51R9LVbcxGldE+l3gmMP4Ca//U6/q/w
rTz8POftf/4b//9aIiyKw4hy//ufffzalG35g/43+7W//trnX/rPdfVW3NHm7Y3uXyr+b376Rfz7
f9hfvNCXT//jFTSm00331ky3b22X0Xcj+FL2N3/1h/96e/9X7qfq7d+/vXzP42IBUFUTv9Lf/vjR
+vu/f4NoExKYbLX+69jIH3/j6iXHL//v/GUui5f2/O+9vbT0379Jpvk7QYpZBg82054Cvd1v/xre
fv7I+t3EncyuZgMSUaoG31qUDY3wa8rvNujlkR0iJvBKFmtxaMvu/UcG+xHEnQxQpoOiDgju3/78
xE8r9rGC/yq6/FDGBW3//Rt0PD57cFD0m+BPhS4A0aF5BFo3/Pwo1gJaSgccLEu8XJOn5wgZmq9N
jWKUQzIZpKpRYPwwpIyADXAyQHdvxb3xEGdT7aF1rcjcEEzNty06yZRtb0h4lxigutKdMUjRktIq
YJ9ySmOOb3WlpaqbJXq/V+uG3HZ1rf2oJjUNHX3uAkRDPbpWJlM3WreL226v5UXit3KQVU4zjOPK
zmOASFsIauyz2ewfEm0sbsCPGu3Qkm8Dqz8N2SrEVt2ROu7viaqFfhJkeuFYqam+jFZofR2Cvn2O
c302Pa220dunNHBydZFC+aYxzUT1LIBObqbUTq7GSdI7d4g7xTfawEygNwg3iSRkM6OrpDT6p3zu
ASwnSpJvgiAcQieyqV45sQmhOxpa3QFPVxsUD0YcrokdJTdmVMxXk2WjXSkOxnrRyWYqOXLWog98
yhXZsdXKfIykDPCkKiCb3DKlYpE31bi3OsgfAcax0jJJW+XA/uymvNVuVbOlV1Zlkdc6UNIDtGmz
wyihxak1gu521Isix4rk6Qi9eKNAMzDtkht1iuTrxqbafZ712s04Gel2TpX8CxnN6TDbdfgYNJq5
lmUpXWJQ9LoNbemQVvHwTAMp/6JTZVjnHbG1pQ0BzeuBklr3QsVSH8F8Xj6kQ2wu1TYG17Jl1Op3
2pQFHrFGHiPkzTp9LSs5fa6SQe3dFtmKzCltabYdOwt1sDN1FBReqTIdzCLWv+dEKWpHL3L5oYTc
D3UheVx8V3EnLwJFVzxlNOBPB7i5JZFLukQ5HWFQ2s/l7GeK2Txndi/5hd5V6ZLQQeqcNCzzvZ3p
wy3i/uk1QWApgfsmpa9gbCKvRjbKVznQtgQfq9TfyDyUz1Wb2zvSW+YqLKTuKTMmddMRtDxZttzc
l63RfC3Lukf7D/70TUb3OtlOddMA94ysZ7g3pKgeVlHREOpKcTBNi5F27U5XMos4ulaOhWMa6bCk
ZGofsSDytxJdILZvkbK81nTkrhy5qlTfGg26qcypvNYVOqWOmSl94sk1Sdf5qKGIVCY6OJGHlhpu
iWXLv1rVLM1Lwy7TJbqxxn2UVPK6mIx2S6ihGYvUbMYVtYdMfdGpFqmLobC0BcnyaZlXwQhqIClQ
Hywprbd9YZoLrS7UhVJXg9/WQ77rtaj7Zittc1WOSnpDyi5bqoxLcEKGW97mWSZ/z6lawoEQOq9o
E1l3kwaCcDeSa2NYWogIdpCqiUEq30vdATLPPcQO87Z2ZA1yc06U1tFBLep+0UkUiEdzTF5Ja+X7
SJeLL4VsVMu+z6FRFs8Jdng1jbZbV4n+PRgi3WuIVvljYJXXoWyogBXE4xOhE1k3oSr7taGhaqxq
0GuqG/u2VhqKDp9KVbdzk8qHRJakpzgokxe5lmYvCfTkZRqz4CpEQWTVhWTe9kkz/gBvqvJdruQe
lCe2nd/FpW1jZ2OstVNXZhMvrJSS0gmqIYgcYozDixXq0HOX8pQslc5sn+TejjZGOvdPVR41h2xC
Mzbo84K4cJuegIGtCfUn1rd9G7Wz7jejYr/GYPy877tS/QZ5Y11zdN3CU102gkU3yMG6sOrqh0oa
TH2ZVBMIyMK02mlghNh1xlg9AmtQulFrT8u5tgDrnOfxK44RWSOhNgYQ0tRzvBnkorpv8lpeSamc
9KvAsJv1ONPkSz3W8hOUbiDWMSZ16VhWM2UuCKXsa7nu1KUM7vkn047t0qWqWU5OX3cFmDMHilaY
dJgPSmIGr1VKurc+mEjkqEmQGOskbyFLGuO8b6J0kFZTMg471YqwwEoWdE4bDMpdW41z6uim3A1Y
rkZOIJ5eGq5Nkui2CWowiUyFvLKMqN41dV37NE6qyE0HLXOzIcQ9Mlhtv6xnSF855RQm1J2h/P0y
k8rY1hUYfp2+Ciy/DWopuGtDw3oaGlP/jvOEMEctsk3WjPpdCScT4npJsq9yUFcLqAm3j9gz0Uqn
MnVtKtuDD76ratOPmvSkpTR9nSSqfZWSJNYWtTZJjwXTRnHkYUZLUpTNsWOqZQQnQoeDXIAzxDWC
QX61bcTKYTlTL8afemPT5pu0mG23aY1pbUZqspjjXrpR4yJ/bQZdeUxGdkJASPNtSjt5m6RWvKWy
ES4nW6abBnqfqwZ6W3toFgedW0Ku53YaTQoyrGC+Gw2j/V5NGr2TiVasu5jI1ylydEs77vLIGfu4
fFCKed4QJYzuZimQtvjW6aUsJbpUk2a4fQ+s/lag+f9lCInZuxRC/t//U7y+tNFJBPn+a39GkMbv
JgQhURVVQBUM8Wi8ZD4iSAOAMdM0LWR4VMJ+9GcEaf2Orj6AU1jqx4AQk40P+TOEJPLvJtRuoMwE
yRiZSdr/nRASkkR8CAlvjSZCphqPPk1I7HwOIWk0yyTXY8Cve6WT1nqrli0ijREgCtOYp8c+tMov
9WCMq7A10y992tNviZ3msh9ZAxjtjYR2SzsP4HWRjfMau8nW1qzIIJwIY2vZgUUxW6hzo9ZOEhLl
m9wH5XNszhSUQBi9U5uy+tYGkeEGfRnhcI+RsbMSI6+dOSx1sEdryli5atbNBIGCJL9oSkS/NWpf
7yBGMd5GlgFtkyjpqnVD22wPFkLrYGmFtccNWew1apSvo9nboT9HxjBiVENlOzVEWNdSbDcyPi5M
d1GbGbOb2c18p0VVVi7M/8fely3JjZtdvsvcs4PgzluSuVdm1iKVqnTDkEoSCBBcARAA32meYl5s
Tqq9qMt22B776o+J8IXd0eWsYpLg9521Ed5DEPj1a5Z03XEwzu+KgIhvsl6Z2i41qNBywuB70TSQ
p9nXw0fdQa/Re2PyWcqMIT41y3ACwbCz1aamz1BPjS8d1+TbNNauLki2ui9UTu3R66b+vusScpUY
vJ672LZNwRkdTzj62RaSY/VjZcFYpcyOaZVG3F4mB8qmDHPYWCm9KZgwCSFgua0n9zTwoc5LqtTY
72NvMGDqsLzD1y8WZNca0bx2eNw385RaUowinPHT3KSbOq39H82KkKOiizHAEMfCI4LYxUNDRfhQ
Rz1yFD3Fv9fCw3txofxABXRowZRFTTEa3X8cax2fALS5B7z1vWeS0eCc0cR79WWsL3QkGl8jvvit
xa4niiXOcaK7ZYlfhkiqriCtprtGpOZODGm3C7y8K2cdod4qkiKYC2mWftfPM381i2yPHOPw975z
9mybFrz7hHrMEWna53ZoMdWrfEE+kFprfmVtgzlstoM6UirNfsFWX+l1Rc/uLNDXNmSTPaZLiEBM
FRKc5Zq1Y5HUHX1rpa33Ns3yeQs1AEQrOYKH7LSyz1E/ZK+LHyhV5LOXvMq2Dz74uBDRY67N7PbT
qGD077pVgvDJF7s11CX4s5doPjcy8T/B8ep/MdPsn3reLU8o4K3bwl+6HI9GEnk/uMmCHTVafowV
7sRCyrH96Oe9fk6haP5mk5ojc9USZvaQLenKRAnbq9CMM/ot0HdRrDifTKkWp0DmZeilQAY3Gb9B
5+zn6KnTeVPAAhDAcW8nGxT51LD7KZXyNIy9rhCsRctJB7aqW443HN5C41DwMXLPPNJs42wCmdBM
UEKzqKmiInIPYB7QDSjixpxzRCciz3HCxSi0lwxbjJ5dYSONLqIOQaCToFmhhiZ7QWhmf6VZa35Q
F2HYJly9RstsXgfWmm8uHhCHwNXIC+kbGhd8SskbQuDFdcQ9ew2E9ivfJuk9DqjhyEgCH5pJ1X71
Zr/EQyQPjjfrKfO9+irWVR/R7TgUTEymCPu1Pxgj2B3aK5JyzmS/CVNOXuJkdlORt95UAXDiZxNK
+jRYX2/HOcVw2y/Mln6S9vs0lFFlSS7e0C02HgI12sqJmpz8YfEf3Zx4D1L7YgPivC5xqpGK4wA8
GKGGYz+MyRdRt2Qv0OVNy4ViaQi57Y5CS/mcz1g3Rirju27NJl0wTGbb1sbJHgoG9aJxbP8YY+rA
VA1pchhtjq1xwmp87tY2uZumDmrKziFCxaqoXNFKstVYXBhMJcsc7JuwRr2N6kdv104xthkVy9eZ
2DUq5HRTbSe5mYfKhbn4iIuCEEeD07geIt6UXhNpVUyex+7GpkF7NFmchEwNx/++1glc2vFIFG4W
gf3S5dNdP7rBlYmlWLIln/Ir6Wi8CRnXcUGZwDeVyJbdyzXLMSDaOKicSl0x99p+HiOKMcsMkz51
4wCIk6m4M+XYKR8FGFpD8JunI0ZEJGZvyOhNr4q0pNmhEZACVehMiA0VRxz0X3ZH4oglRbbEUCey
vG2flRG2inUmDtC+IgbBm5C4NdVLmlezn/WnWNbwCPQLrlVns3iL9dmIUjYmv2oxBkmJuyL7pqRn
Hyc2z19/GSz+BPz8CvS8Z0kQQnzTVpEcJFeQ538jzvtv18aiZS+KoeVE/WgWJTf09RdQ6T+pjX1P
VN7+sD981jsK4u+3P6JL65/q7f7eJ0VoWUrRZncTqb3vs/sPqqvekYS3v+kPn4Th7dfr91flZlfE
RVhArP3/oN/86Vb+hczBp0K7meM/iDi8FZG/g+f/XmFWUt27179XmZV8rOL7f3KL3v6q95+fQnj/
MyXvho3+8a/+K5F3cwP/u1Tee3nFz78W6CogVozHfvxevfVfaLJ47178+ZGZf9Or4u4JkvdswB8J
2aD8/GdGdsuv7feDQGzNT052ev1pBivn3ZM77U2xwUxdndDb+8+473eD+59+n5ygqDBA+cr7PtP/
LJTwvUD2908jiY/YHsAC6fual/9+0sLffOK7o+E/S1p4TxTePg1IPiwBBPA8VrZ3a9B/atKP/s63
F+OcQLEmPhLb17tD9u/TwIdireZD9RkI8O4DtNC28EokkNHNBwRTgRQei6L7AFpYbODvuYnB/jVe
+J0U/PdrgUvgg9ZAluD7h+uPwQhy1+3+tWCE4G8PSlxz/PU4jMGt/M2L5r9br3W7wO/Oq1vBNWrR
8SynfvTuC/8XZCr/oxEQwAvAK3DR/jGHdtT9//nf/a/4x19+6M/wR/hbiDkiyfE1o+nQv+EYf4Y/
kt9ibOJ5iqEmhIz69kD+Gf4AxIGxADXyEZ6OJANV9gv8EfwGRAQ/hZbe2+s8Sf4d+OP31/4vt0GI
LmH0aSeYCSL8N3zaH19bQC05OHsACHy4FUJ7066PVvJEO2XPlA+oB3R1oD7CejXv6smvz1wkmoLm
BgteRfHkPvmhzA+B9tsdgBzzNk5yftETTR6YR8Sl97r8A8Jw60vSzfkBhtK1CizIlpLCOKjKSAH+
wHoFpizNw3Qjkk69hvGgx6IHXrdPTRbe1ZNKihhY9n5MPVjn50QDi+XAfaHFbT+24dx+xciMXNYm
FFdgrsO9nfR8deiV+LZEtdl30g5eBcYkKRKAmluaLmqXrN5UeL6nPwZ2GSrQUegXRZPHSakZSfs0
5RQKpzr9GhE6fCZNN7zYzE19CWawwbrPGlaNugfQYdykz0CSshfrY1vAsjR+y01P38JsGKswpnWZ
dYO6G5D2d1m5aUqdr4jfrt1cLmAy7hYj5ZtuHLtOCdZIOa/1c0iXaRNkfKymUQcvbaOTauljDyiF
35wk92AJUS2pWOI5aIZ0P1XEZ/S+hrrmYfAYqsS9lZ1gxeq2STMGG6ClrEyZWB9Y3aL6jRqwQtOw
bgZY6+6jNfaAgC99yQZohJSc2Tlb8uFOishc1h7BDBE+5IRlTjzN3SwuSTSTs+Vx983OQMU62axd
kaM5/RPD9gPTpxURsgtd9npTtX+bREJOlAc+ZAvSok25a4Mn63dQcOWkaU6u4+IN+Bvv9qPX6peJ
hMBhgEgjhS/PluQD1nQI1EnadCeWgfabEme/Zov0r5Hrelfl6Yw0vboP73oyuXuJC/ipCyL7LeNC
i6LXAaNVJBMVbiwb7UeeBd4Nd89u179fHoWx4SVoTXCeFrsc03zwzjNBlnaQSblvOVgckzn9NUwC
d5RebUDhri6qYAjrPkfceWFBYEN7irwGSYaULikCu8CA0j2XYkJisre2627IEKZd8CzlG9DE3rPX
1fWjzClcKX6L3/SQASL7kCQddLNUWsOKwITdkS1ruInycLnzJYPB17shGc0UN0CgGo8XizLs3jne
fqr9Jsk3iaR625p0ZKW267rTPhXfxDrIx5z1yQVgZfI2yUSfO9o3r/CQLBeBXsuokq0jIHbHOkp2
qg3CQgfcsV2DAL/HqVsRMK6RcHX1nW3vQT8kH3k9czgipnq+Rt4wXupGe9sWrcRfJmxz+KMwB5R5
aJgpRt4Is5tVxpG0tN7odBnke9lPK6iQQaPrGyxPCrlu4JIf6BqYriJ2rt3azM9Arc7+I5bx9TnK
Fvst53EOhsqsYuPnHHV/2bK+tStpSquBznqBtudBIcSs8HPlhrsx1WqnBsm/A0zhw7Z3YO8KkKpR
WIRjBHY3B/SbF4TJpSsN4KG4HBagakXr1XRT24SUPSVQ24Q9QLgimil7TdOOv8GNWyMuclSRv1Wr
SlUZo6sdt7/LkfERT+SRBZEwhfNmxOQqG5yJL6cXyyII6qXrg7UwkC08r3zw9quM6zuxUnR7tEDw
TgQAe6XjmRxX2Q/AB6c1+cD6uUf1FixUG0ld/xkVWd7FBt0KeKhNx5eFGUCaCxQ7zSYQgn3G3RU9
NX3Av+YU54bf1v2+DRj7JpIse2ApWwcAPVQ2VTOaFIZxozdpPtMzkCO4Gf2WfGikUlUmvGA7RzFs
CHUtTiJi2R78YcCL1apg1+Y9vjIw4WRDawICkQb0pgKLg7UHwzeOB6h71u2gBAM8t1gJ1EbP2UtE
EOhXMIAQZ9kDb2/CBX1fxFcoAR5DxLGIJbzLG4SQF2ziUeF507mPd0x73mMGP/CBWUYAcNSxOK3N
EkabXAy9AQLoBQgn6jxRTgnTjwbAySnT82sb5u4BD69eQKhzgVYqkh3bqbupqvFbDpPoNhLA8UbM
AsdqyOMfEzHtHnGSyS6YDPuecgBuM9/NkElsR/zjajYapmRll6ZgerY+nK4NxdjK13mHLkX+6MVe
d5yW3MI42XsOHZEi50c4VqIHUNWeKaMstbZYedsfcVHFFZCr92l1dXOuWRM/TtqmPxjS164ANvWn
KV1RVGxXOhc8lxD1ZZJcCM+Wk2dxCgM/H6RF71YbHgN/HbcOkOdRiSb+gZfagEosMbyC3Ud3a0sM
6kbj+KvSs9hDI9ruLSaUt6UOZbnWbXAEHNfeIUEnvHc9E7vamvEVcNP0BuPrcOJizO5twlB2QCd3
tb2FAFBSwHzLlK0HFeEgZS2ZHxbVBc9kbHHqdH58ypRGc3gfhh+EZ+KlwGm2rkUHjniDK4gjO6M2
QdtVNCpUwOo+2pHFm8qZc0GLofcXnCIpsdXYj+NO58xeoRqAbxHAToXSMYJDUK8Hb0nShwF1a0fS
Gx8vxdp8t5OLITsKyZ1GwAz0Hpbw/Zqw6dr4fvgyJF57gSo3fQ16nXztSdp97sZxWnBSdFM5Yi2/
m8JUPKZpz58Yd1PZem1719lYlcjY6IPHkVp3hTkvv6RxA/UaeN5wKHSyggseJ4K84UF5GdKxdS6P
OB/mrR9rt0kSj77ZuQGlbGmwADr35PDUL1C4FKJf3SOfeHby/XX+XZv6bw3p/zP1cDc8Kr3pkP/x
KF9q+Tb8cZL/08/8eZL3fwsj0JV4z4RRnvxhkg8hakP6IlzfJMMGfVPJ/WWSJ7/BLf37T4S3XJO/
sJjxb/gBkCXYfaMA/8a/M8WnP3Mrf53isbUTjPI3HhVauOT99i4H3JxZ3g+bGLKboxtjvp2hFYCS
qEv9+1XIFI3x9ZB/adOpu6fM604a7w3MIm3/1dZL+Dq4dYoLF7n+4HkQkZQhGyCxr2P2w7HI3NVG
dV3JPBiXixR36v2kU7AxyxD4spRjpL/kqQyOvQvSraa8OUy8H882xAiPsCd5hTBi3EYaNSUFXRv9
QhaebGiizCk2Rp/M6oMmctKl0L1NLcJpWVsfcu2Nx5pZ9WagDulLTPLTuZWuO1KWyKMf8fQ+sLl4
7abYXpnCt7MNpFNbcB14VbZxOnwG2lGPJbjEBSo57t8ZTH7b0JvVuZNe5BeJTbwthlQIhnrNP5M6
N2BYOYIYuFBVUw+wZNWegjyAqSeVJv3O8aV+invwvEQ17mtLIvvZ8UB8lK3SJw0D4osHUQMSQBN9
GQaorpCZtG76PnIXL0/T75ii64MMI7YLB45QDlRBdgX3BIppAzGRTZqM6XFlmT52TZZfg6z37qDR
snNRL3O9C5DE8nUN6RXZMunW60nyCSne/VCtc56JwseSA8eVjZBtCp4OGxxPU4QfO4LiTrPGc4HR
rr1DEo28ixy7hU0TFb7k+Oj7JF+9o2r9Md+NlPViEzqPPBJ0G54wM+k3nnLWFSquW3gFaMM2eSjC
s1G1GnAA1rZCG3IK0QBPLzoLVpALgy++0h5SGNq5eY8X5/QFYoHkKlWsdkLWyGTwg3x944Jg4vfy
YMdmtnxicFm/sZzIR0fnBtYE1LzR7QwxptiIMWwO2FvrpuJ1xp8S9BIjDMRLSFWH4NN2CH7WVRgN
yaHpl6AcgPOAyOR90hcMiaJ4dSg23cHdbA8rDKoHzhLyqc7AgNRxCwoWnN10MkQmb8ZLkqPIXX8P
tiAYtymCwr7gD0VKezipwcOg5zWftCfo3cRnyEEJAellWLJ+B1cWv/giUGdHfLqt8zrc5lHd4pnT
4YMfrO29wGZ+R+lcLwXtYnR81FnrSod3tdombGnKzs8EdDAm+GGhxnv0PB+CYITo4QmsgxLfU7td
YzLfIfhuvLTCLWXgqfzYMYMdyxf9j66fIXlJ8iW8r/sxP/YqGisoAtoXHzzWx3lkMyYqL59B/yIv
7LufaCWKwBl5WegI/d+yZCE2Nait3lBDK1/xrSafHNZWsUnrLD9geZVPYTp5B12PGnUpnaxPZl6T
B1sLsYtI0o/FIr3wMmBbLtYh56cY2SA3KgwbWzAHw2VYTXPojF53qRex7SJ83LNtM4cfSTTnWx4K
v1rWaGgqmpPxDmtj87hayj/nTeLesNOt0XEZDB74rGvdJvOT9ePcNGLTuICfgty0P/rMIP0oSYcz
tr38W58HDAr9RUPi5LfB2pSpmVH3OqRqfhaTP56nuJs+ykmxM43SuC9pboK26J1ZtwvR9d3cu8mC
hHWp3cQpdwcE0uQbMJno6FvwiGeJzlgJL8z4g+KAe+zTiJ1kg44VRIxhWRcNToos7MvetO1x1VSc
pOVYn+M5ZNcUDPqTzTuNQVEwU7WrSu77nOvdks79G59r5LbYCWoSJRsnccO2SzFYHIksdvEn3Anm
wqIseTZGJkfexuaCOqWJFqP28HhM9XSiTS2r3GIYwbp282hCaDZ4eVuRhnmbBjE+29UF+YVDgrKB
gC0/ZNmUQp0SRGVKGYJpZkr2g+tLmTcb6MD2yFVO8UuAVyTDgtZ1DFPVGpn1aOJ6xhrkdRs8GOGJ
+ogeS9Yhg7Z6Yhtbr7RKNVdHHnbs1fAGxpHQa+/wv1glO1WjWw5DVmYsq/x8rbGJruNGJoPYSfwO
JfbpaDf0g9j71C0PSjf2lck4O4y9Y1Vj5ugj6N75KKEJ32RkljtugQ4VIfXH+1tq1g6PmtxTrbqN
C1xz8QO+nr00nKpQIWaIatFe59nWO0JySAVHkzSXmXZ8u3omwgnAumoJQ9SihiFQIR7MpJJjoA/G
y9Rd7xo4izg1HxpIGioVa7P1rGbHYVia/dQlajd0C3o98Aq6c4hPP/GZYJdIw3kfcppcxiFjVQzU
vlioQYp8k9uzION4pc3sNvG0JFhUFDxUqwzxCnTxNllkPcBPZCK8B2l3YWaqX0aVUejcTIQAFV/P
fBOQJeaVWLx8qbwRC9dGxAm7nyc+fUulyEqeeN0lGtfmFBgiUNXGtdnMPPRe5p9gRX3DLUwd189M
96SiZORd0QUQHG59OgfeYV0CSrbEC+THHn/JpnOqf3Kgp+ei5zbh2yj2m4fpJ4Qy39AUy7m5KNHy
R24hI48nKOVJnVIAExF2mJiOYWHRTfag5iwGBHRDb9SQmY90DWW4yV0DoIGBqJqKbhrtNwepDJQE
TfiWS+LOIxfhFvhB56pmHbGnejlqloQlxziJxMn8RJfqG9BEfmJO80/8abpBUclPVGrq/PZthDb/
BC0UUCsca+Rp/IllNTdYy+WGnKZFQ34o2xrojPGYqKKGsjPms+YocAa2FUBfdx+buU52MCRD0EHZ
2B0gFpl2wWCjTRR5et60E7CsJZvFukmh411o8ilY8K5epwUOpDltN0nKAjSCNOsr1OBiR3NqqnEJ
Zww7AfLH17ifdNm3sz36eZ4cIAkGFCIkBohuWcZzrBRNt43uxkfQ9nC4M4qQ63XR98q09GM4BMER
SFP4ycIuexzGefrA63w4OZGERTTW8RcDVyqWm7w+zEhBO9Xc41+dlUhA4lO3c1iJz/0APHJQJMS4
qYfNOKh4T9ORn7G7saXo7TBcPCXkQY1OlZjEEGiqg2gpbSaWQxqMySGJoeTKYLCGAKenR9m7frM0
HnmRUIY/Q2gEe5J2zRGq5ewr4PT45o8GXJzCP7qbR2eOEnvx+eZewsAELw1fc457q2t/KCvj/a2p
4xB55gdDpFxfWG1NW3jQBbFiYf6aIAuxmY8mqiHpqRM5fooweuzFXHt3aQ7vR2PH5HuN8RhejZmn
n1PR9/eJNMlzHvP6biVApIoIsGBXpTClXAJ7y9Gfgfptp7Tx7wQaIsoo7AxW97bbZ108npIIt0wL
FfwBRRHpvg6I+QJmNsPc6o1XGTD/YtYmerG09j5wXO2PIVTQW0E8/aMTWfOEhwpGOA+v6FIlfcfL
IW0gec/j/tAMgQZvNoI8Yyw+LDXpdmnbDY9UefMnzzpydkMEWQoeXyzjCK3HmDNSnP2Tj/EZSAxQ
s7CFlLYUk8vg2Uw6/pTi1bYlVIW7UHXDDzObepPBKHCQLgibjVHt8j3Kva6ijYaRQ2Pp3axhh6Gc
roP/beB1dBAWDRktD+S5jtZFFjVd3SZIXdaUGN485GSOFtM33t1AG02mP9ceje/CNl6fY8CGx7jm
/j1hA2wsoyemzTLhQKhgNau/iLVDhVE/9niXUuYDhYPG5qyB90E7s87Lcc0JffAHtr5CF79cyChR
htmvyykB5lHVqSS2aKNVyy31HI5w57Tdz9ymz7hYYZX0Yt52MHY+h5B3PqYDpDx4g6AoYiL+XYgv
elPPDXsOFEwYJd4363cPiUEAZW2yHTR0/sXSreudRj/n89ChSrJZ6n6pANPVULcN6fqEagiI2fgU
R0+Op+G33JLVVlQt5ItOma7GICWfuMdCIFowPn0gMq0P3mrc/hZtcbUMwwr2u049Eafaa+ccQLK5
WV67iIW7TsO0WBAEQ99JaOFRoBYx56OhU9ITHIApTI88zYsszjUv+2Ra3mYsfZec5P2F9jbaTnqx
ly5do7yQuYVWCCYCBbS9WYcf4WAwVfaQAItN7WEcqrA0G5SdYuXAWebhS/AIMR8CM8ZXGFSQkdkN
bQQ1vQkOEKxDvYnntSvqdbYfJLRJY0li/B5iVd5BNmn0CFl9f/J6FZSQQOl1awDv7CWTzT2NA/M4
CyKfglhyVOsM+mA911xJNNBvUKaLbbbAPTFjtd/jdJyzUmP0J9hcOAYRWsdvUORm39sE+k84A4Ay
1tbqDyvVSAy1vhfijDX+IZGZedBqZI9tx9xL6mL5w/MNzD03if/vFsn/j9X8rz95F+Hj+8dgzeHt
y69QzV9/5M9YTfQbyPToJhH/E7f6K+sKgVAEARR8iOE71hW+RZC+0K5iQ0Av1w1E+RWuQWcz4u9g
0ooTP/73ROc/vcK/4jWQKIVZFgQBAf+KN8z7HIUmUjgSGwT0LzJ+FeD3gCwaln/ueqMuadQvz2oN
JkDIY5cuQIRF9D3AovgpMAkS/ZF4ZbxN0FLf7DrKGDsxAMrQroY57GiRCsIdp726sU8YeqAaX/IN
se34OQM4Dek2szf6dE6uYRCaI298sBedrg9OQiCYN1k6FoFu/K9BMgc7KLLHAyeabbspHPbroMaj
l4v6IzgF/03NHXYR2DD1xSw+k4UmVpZouVrHKl698RBhiX2GH24dDsrveFxmGKjPNYSx34hi0UNv
Ivj0MJhuNI28z0x5kSwGwCunKKBsM+VQH86gl6+jDMc9xZ7yIPxpeQ3rLH7xop48Dvg/34UrQRy1
FuyyaAWkaOH5YcjbOS3GtulrFKPWN7tj5r9IVq8/hlroO4bLdcQiZBHs6a3l3Hv5xs15A1ojguOo
i2BJw0FCVZE4E11gcyAcOyJmCNl3EfaohF/jvFNnLZAzs+Du2puklkdeG6/f3Q4dnN1k4oepTqP7
tE3z75NYkCkdCps81IzW+1uuxw5TYodR3kGVjcPHQbI+tDh1/OzJczFcP1Nfg0qRnm6/GkLhWA06
gvSSJsRIRkN+puAFxgqSd/1g0G1LS0ZBqZUrV2jNa9x8HZpEXQfA/w+ZGIZ7gGEwDdkl1ncIexF7
hxm5lBC73k9ekyOpra/9Sqo133ZpT85Dq9zGcZe25TLrfAfW2hrwKSY9AdMm30Qg3OtgSLx1zZSc
bqwNnHKhfo1h1Nq2ElteKT0ZnTqvj1toc8P2mHU1wtrAnVzyAcJjlQTTczyF7H4MxuxYa6I/RLet
BOrUIHqAEZlDGBxnYjNnTKQAQTqegmVJRmAfYzfexOuBLcdG8zMnxp1UgtmDd2sOSGJm8c2JGKK3
0EjkSthY0y1jLb0XqIE7RnYcqkR14hK6VG+YsvoYhNOyyeN6+qxpKB7y2OWPKdbhK6LWsSDC4fAE
v+SCf7kDPztEMTuMYG0eINbPqskbFZiUUbEyprG6AvdLkTqIdLeNwrxdrkskPqjeuYe6bxZduDgc
urILRHgMPU6uaROgL3p0tQ/XnkS+Cx7pKLuJ+bmKvX26LLj8pgsnedCxHKeKYQnMzzmQCgEzKny9
L3ViUb9J2vo4DtN8nHoe+TDRzhTWFOOHSELN9IYvUXSgZhlPeJfprtBIvzzD68qf58lpWQWLbs8C
uO1DOilcaNgSdyrACiDneL7eEKtNS5itoG+ejwnYniePkva1G+F4CGjrThm6Jo5Tg7sZBD8ZTq2F
HGFq0hhPtd7j6YfEOF+eozaN9xyIzHFc8RFwDXkPK3QAuyXw06Oh3B0xY3dvtF9RaNS8wf8VIV4a
AZKFhrWjsmHnXlfnDeXChL3A3zV/SAesRLUK4jOrm/RzAtl3u4kMJq3t2nH3SGtJvuTB6l2wviGr
R3WM9kWTAtMsMul8tzehXnjR6rW7j20m54p0N1bf1/myaS0MsliSwb3no38/zK0btgDBkPSPiPwq
qhdcG9ukWXAe8qD5Afqw5q9scOB/M9ewz8qx8ZqqRR8XRgnZqD6fvi63qzdSPwN2ltFryxBPNIdB
mwPf6bL9GCqwVTkNAXZoXU4To8d8pOQCKBWOx3FJYyyXLcydBcG2tTfLuhyk8G92ChWlrPS0zQvU
xsylnGhQ2iFD0GmjLXpaEtFfRuIMBtLFPepIdQeV+QuSu/H3b7HescqOyJjGLZAj1qNPvrhwQlfe
StXOwjR7h6Vdlr+81O9/fxv+QfT9LnAjy7I0vhmzUFUSxDFSr99Jk+bh5h/2/E30wD+g27pH4GxW
6aqx1a3e6l+ISXuv4X3/iTfR4i/K7zaa6lDX9f9l7zyW68aydP0qFT2HYgPYcMMGjuehd6ImCFIS
N7z3T98fmKUuSVV1M/LOuqNzkAOFqEMSZq/1W7Gdvo5P1beMD1xrfPlAK6jo0/p7fuf/zXH/wVnn
kkz10xVfcy5+iaDYfK9em440iqIr//bt+9+y17+d47fv/NG3n8e7//6Xfkx3ZEgIQpMcyHCHac1m
VvyhqfM+2avJUEhaoD/Gu38wcXwVTdRQd6zzrs4Q+BMZ537CbIjVXUiLWGwBWPlX2DhaCH+VVq50
H+EXOuLsddJEj/7rbTS6YKuenOka6IuMdU9q2hxgE8RppLXIPzauiR3Pt0cLCQ+PVG/vNFIRxqDJ
THa8qEnqxh9WH1MS2v0GXVU6HhCXQItht5q/FrWRPHerD8o0Y5H5YeFVT6admFjCS0XORI7E1bfm
MEt9A9HFg5yEuJjcRbzGq+XK6eIWaUxCIkQ4G9MuR7qCZTrXoOCiOjLs3WhWqBvMZZR3VM7Kp9Eu
7efFqLC7mKvjyxui5Etoa/yIqx+sCyOt2Y1JZuzLQU3fh3pMKj/6sJHZq6NMpvF0AszCZtatjrNh
FGngxlNyMh2txSu9WtPa1aXWfhjWkg/zWrn62MzV0Yaze7jIV5db6nb1tzjN21O+euCa1Q1nfhjj
MP/iiinjrCReVGME1kfmIh9xzmRttNk0l03KqHJLOkQyss/a7jmNx/4cVXO9mWLTve/mFQkQOSGJ
SaI+Y77G9j6Otn4iwsvcjqVwv0SGKo5L2FfnSF/IusUNc8x6I3z2jGm5n+EpL8oxclVQFGF9D/Ru
X3QK2svX867cwZbaXyVqnr2OCqxHDBTL17pp63FDbcM47rWwRUtTzySB5NJU82bBcoNAA+2Gr6Ko
PEhj1l66WUTBbOXam+wW/WumucZJR4XwnNWySYNVxB/Mtmg7n1FZ7O1wQkuGjpPI7rEPnwdSqbF5
mVVCKSkDC2Bl9Q1WdUZ7QuYaKL4Tt8e08cZNb0usfarvk+e5VOWJQdi+lcM4BwaHcLBYXQnOqUrz
mIdRcgRyDF8Glt978rTzizpv9ZcEumyfmFXx0GSR2syD014iqHEO1ljFx1jlzbAJmU13TdMb0aZk
MIp9rJ9WQE4CA3dimdhLo3g5LImEElCa1TzHRW3LwKji7GpIQlyBcQdobmagWo7J1kCJC+q5JGUd
6vRO7fPRKa+jIRGXeEcsB0lQrF+2ltPdcOfqV1HCHIyCS9M+j6LXK4gqYyp9A5CmxnFGjEwbAyFE
w5z0ftIM3hfPMcPPnrXI+9CO3F2ot1bukyZWbTSR9ftsbLOTtrTiyL4UWr4zZ9lFWoWgDUTJXI/x
kAF/uoh1/Dg1NGy/mO22dmYPD1NRTX6DM+i8lryXJKAM4qbrtPneLWoLVqGZLlJ2mti3B6gBF4r2
wVsYissMX7Jvwk91fmsX86VXkKBEcGT41e7NaK+5cDxFUyMxGqvOUluja4xjU5tMm2jjkmRDVlj9
UpNgwwWAqjs4pVkHIKHZpYcT+KKfB0L46tz5UohU6v7EU14jPKSQHYhMVZBV9XTlltq875x8uHEa
SHE9StKLwkJXhKDHvFSV1lxqyst2SxhFu6gs2gijblhc1C1SBZbF9ForF/dKuHTNLIPbHZtpyNF+
WuUtYkH3bDViCBKrbi4rhUTBKvFATuZU9L5QqfdqL0v2hj/beJ4GWwOZM7zMrzG0DHg3+34zN4tm
XCbpmCzn0I5ZdfUBFm3TR118hWCquJP4Xi/hMdr1R+k+W62T3XZw1vdK5fp9bkxio/JQAdwvCT3C
8GcbMabj7TBVGQj7NHHRs0qGQRaq/JvBDf4coaM8xI2trorJs+/a2K6qXTOb1u0oJu9zYfbJrsyX
7qHNxZIeYm8ANVu8+UvsyfgULW76JozKeAN6AjQwcC4+62LWGMJt8dq65monlOVRmIZBGEQkaDyB
GESijKFU+KRvkAySTVIa28bqbI9UFBO608EI+ojdrdmpMZbvS5SUd3Uyki5KLseXpiqbV2dp9Acy
RtpnGybhinyF5qqKzfa+5OF97Mj9QNSJHduf48Weg5FQFYB64D1qysZufhnGZEp8B0cyN3LrtXmA
TzwWQBpZGGUwhXMPSyXHKkT9l2jWOcxq584Ae9agjR03fPcwtdrHMNLLK1eXWu4j9nbj29E0QaBj
Ak3gVZIoPjaz7kT3kvMgBdi10R7UaWNUXy0rIi8V2WF3aw+5m58ReCyPYxi2X+Y09kAoS48ktxrJ
CYIF9MZgNvpn9G5kphRQ8zjDw9UuGk29PHlu2r67XuxQACg7CfiYhVvR98vV4iZx/V1LW3k1tG34
UrJM7T7Go780Lf5PC5LAVkSMEYqofw/n/WfznVdK9Qum999f9mPoE5+QWFnkjZGPhDtpdff9GPqs
T8LR8YTyNbQQsTP8Y+jTQQJNw5Pk1HvAhISR/ATpOZ8Md7VQrJUdlmVgiPwLUWTWB2T3M6THriJs
sqPX4Q8l2Idj76fdQZfQqmbXDNtCkG/jQ0lZt7Xd54+uNxt5wNwyKk79fqZufRCoqOZCamTFQAee
Uzks3+uxVvgoNLHXm765anLDucyzYjoBcLSvS25KHMeEA2yWroPAslTr4JMf7QtrHhEi14zFG8tp
eepjDBDPVq+FN3qTgSxaWqvvK25oNJ8qvzM7u+pxQk9U+Ha2tkf4FkODZQWgYSZoKdDM6EnJyWX8
tORziNcB2zMiB96tSX9loHaxD4majZt8sOsj4hLnc92G1T7JORrKcVlF+kTFHfRSdnu9oPFdT7Hp
bzIpqo1bzHSDJ2lV3JDQrB1EmETX0Ldy2PAbNkpfQd8dC7Qdr1bTlQdmu+QiZHLYrqfGHYKRpqFC
y5ZPy5gvn0dVJk/u6OTXRTJOF3QAqCveZsXkW7UXPiS9UrvadSJ+a6H1NPcIgvyGUW2Hhn05K3AC
TvVoQMMv69uyMoybpiSYCKpRvSb0m1LBSNziOR+ZdogCGPA4j1OPIqMdjTVvxgkSvW2ew2XQb2JA
jLPi3CLoJ3Y7qKUWNtqPK8/iJbzMKOWQAGtXUp/1M6SKdtDJOLvuVTG8sN3LF6dLGcFr17aYOD2t
YiJByafrrYddHxaBR4CupyWbzG+t0DI84YuJ3WVWDyREiKNepzIQH8REHoU9f7jSFdnKXIzl5H43
SeSGpZSZZNpXkaIwWg3yhI+lu1XtKqDAtf4yr+wI8hfzGA5a6Ksxqh5q7svbNomiG0g16zB0Wrvs
VAnfoq3MS7dyMOYYxRfjwL2PMAqKRlvZmm5s+4R2KpUf05XN6Yl2OZYfFE9bGMZZNaJ96o2suwdM
7Y+65aLpr8zcnTdNqMtsm5pz9l3VxXjr8US4nGhVc9N9MEzFB9vUrMRTYmjGPl/y5oJricpf91rm
tiHqYa6HKL1JLBc2q/tgtoyV5MqbHr6rWKkvFBnuayqouYwKSQRr42B3UkTN+SAb6bNjl/PBWMm0
bKXV0g+GrcPz/jystNuIzv01/ODiTHsu33g42kc3lgMZFzjZ7zLWNAVz2WJbrErpAhNL58kqo/js
LcWagaanWmCb2HNUByOYrNyg+UETRhzNj41Ku/0cyvyiSF0KU1d60SCmBdGFSbxe1XS7SH+NmrF5
Qs1ODBkq/XGXfVCVLqkKOxuzxR1ZE1bkR3kK/7vym1mfzJ/F7Dm3ldbT6wn++t6xIj3PQ24S7dcP
p0GMThBZGvU+ej1ACNgGKs7aQE8SxSSPRoLlVSSai1Yrbr0toi1yThflyr1TlNYVoHv+lFh2geQi
0dcYDj1/a/smtbdMAJ4T6M3oPtdIpC6kyyAWZCRwVVvEByQohCkuL6RkB61yxkuGIC3b4r0ecM+k
nXFfskk+5UnTWkE/UAjsS3tcNY9hkd4uevg9tmuGGN0dvQ0roBnMjVyp0jZBAxrWHkFRS19f150E
gRzjiBlwYB7fpwMxUJUw4jfEkXJj2El9qTKtuJG2G92SnycEk3M6sFnYzXiPOJMfWLPIccui5psV
6V7jo8Itdizl9j7HDndUDRq7gH27VNtyFPLGBTXkSiQxLLXuJP2T64wp6Q+inshlToX7bZ6tJAlS
PQP4F562cwuyEe20dBNcUDHTmFWq60rPnFsN/cgmt6xy1y5GfpvJSD9qZEAGSJ3qKcjr1CL5UYn4
Llda/po48MiBGVbN4Pe9U+ubPBzCa9Pq4mNULYXtp40Sx15v1IsXjwpBrIt2AQoJWBhG/VQuqQPI
mkDe+5222Kd00ItzAhw9o3DwylPrEcJl56N16yg9PiKXml5TIIp5O6gm+YZMv9m3iYeWBwkxr5xx
aX1Rg1MHFnLge0T36a3SI4A+q6RHxxqNvZcawgvCpYubjdUYde4LkMcbCCb9KrHT+QGpWoU7uOmX
yQ/xQB0rdgrCTiri2kYj7ihNaoaFHdaLtDcxNd4TdLWxW6KqvsoScjbJ/FyOWUy8Lxp9r2l3mTIH
2LUuphfZ8Bo38UFeze/KnNkhKuFWiK2Q9j4tcSs8guHGNeuJEsTnxUKj5qsw7r9pWq6uE7sSXxQj
sBegonPIG4qr9iadCIMHmsmOjJBGfTQT/DInc1JCvNhtqcc7zuvsrgegyDc9sjfgeoSjl3NPaGRH
a8v1oJbizAySolDx2gvNMsdtbobGhe2xSyd2vSbVIZd6SZBB07IwRVbxOGRG+aXMrPzVIPfsEsGX
d2hCNJgOwMDdoNcRwpkl4U7TpgMio7nfj7qo3jXpKetL21Xgyl2dqlPaIE/Qk3m5jDMeaTmL+qlS
LE0bwa8fq1Lfi4NVDdMtIUm2d9UK8OJNqaz6Jkqd/Gueul9ac2wORmY81mm6H6fFdzR9h5h32vCC
ixG+FdPOthtLscdM+XOC0elZ1e10W8U5iX52z9PoNVdFicB007iTddAjjxc4mXYv9iCyDRGCy3WZ
1IYZ6Izr6bM0wnYOkCPB2igZTjmkomiKh1JLWd/tbHbQJBWGLx0lLh3NIgSsSNBSLW7f7eQwkKCN
EOVxRr3oR5H5bTAqppRlqY+1k4Zb1Uxnl7aEKQxv5+ncRds4IuDOneTFEuOwTHQvvCK8xQ44sxn4
Otf6PhoCgXkEUyettjkhyleBKEftGrFzGSDy0W8sB+6s543znQrP+BjWkbiY1UBwjBl3XxNb5Zed
0AaypMqlPU+UF6Z3du4azaZq+mqk1FTF6ed0xgeEYKd+Wb1HpxTL7aEfTXtPKNeflqn8E4ZuEvBL
Bx4lWBSpMXr/Cn5GTjpXk4ZUcK0XXzbHt+XZCzLfPJWbU7GXf9KZtAb8/jR1ky7Mp2GjELhy5ErM
//ppYVFXHqjkuC3O6mAS0z/u1rqWv+eo/6XV63+rOcYWjsle9O8XtOA1y15/c8f8/Yt+rGcOO5jt
cMXxswDAcxV+bGdsWRZpQtwLqCcsYv5+2s70Ty7ud5Y2hw0Ow/vP25nxiWWPLBVvtbXwLvtL29lv
QQv8EybOGHP9/thHCaz+9S7payNcopHXuZs8m8mtvQjwLc+X85+1VhjOv/oo8gqpw8WN45LO8utH
Kc+Y1/1vxKQ9FkHUhwEH0aHM6jvikK8nMqkOFXibNY34n9/mYS1aQR/lDzo7VtvdCBkdPdKUXQ3p
XnLfOu05I4S0nw+xrPdD02lBnVD1TdI0Wy3eb88f88nbJsbj6I7nZRKPkf1G4MQ5RoKbtek+qdCo
jpdZ+RTG4WaZ8mtP0/Gep9BbcIvRhOU3E8RCJyZkxHzNEnTJRvDk9KiSY/mMmPuYjjXyu2L8XkfF
rVInkRvIzHRzt5h2gL0IxMojC9q9z2GTdaO7Uul4LmS0L0FKSocAzk6/4G15R4Pq1uuIVSPG1yzj
F1axTWMXlxUDGraWd4gHzgSMIlF050iW3XRJ3ovU22D0v9JMWNBk7n1bc3ZNTh6h0gtjlbu+prrL
YlNdl4vjk/qJ2CH82kbNEGhlfWM27rbX1JVRWlskCkGZxJ9j7Nbk7hLxSzxeGPEq9L5HXXr0SC7r
mSVTW16XdrGpSdXvEc42udyGBuG05rAb5HdA34M2kQg4sJdK2W5cG/KhR+SiGe4Oj3l8qNMwSOr6
MLXllsHq62whz0jH6yZLTxhSdmnuHcJ8rAKO6qOl5G7QMLaG/XZCl02BK3rX6zi5Ndz+pUO67/YP
aSW2o3ibl3t23eMA8IVSbgTiNrObpPgWyzdN+zpMzx3kTeem93ovsbooX0wFcdwVgGSE2JvV+1z0
Q7Gh1zY9JKKc91bVIOD7HOKElouxn8YB1H0KZklcAMNVhUElEfG8g8ee/Sx6npajO9MLaTkUSUwh
B1gpDWgo+CYzr589M6WIVN2FphvvDDQGZRuE9XDWLbZXkeXUBdrJqZdcSbNtwP3f8sbZD5l7MU7Z
liwApKnwu6N9X5PonBB7NuvFpvfcrVW8ld3IlX6NSS6L3PdiMKGsJK7ld3e1ygvYkoL5sBFbjVui
cFOsX7fIB/wsv9A1m5TCG2Ox/NE+9hHEuo4xDct3lwRdfpj09LEdhz7oRrqsDfbt1vSLyEQtOgUc
eYEYIggK4gsTJ1f+YjTtJnGWCYZvW1XkFVyJejkmjbVLIPPGOPSn7GmhKWcwyp2UL7wX9k33AGp+
hVn1OnIGpNJGoMucSGpI7cT1UTBtNLQBrulhWZIhSuGmVX9yaP7eBM9xqbuc0CZAFbgXANmvL6mm
sEacbNG0Fe0ben8/9VCH5E+9RMWQjzbDvXFp98lGd0bs8Bet2R3jeA7QWu+1lI4WWQUktv8Z38/r
/pezHJqfQBO+K9Qs0jat3/j+cal6BbEGN6e2zbHYhdSI02VUPK1d2mR7bH86xP6FvuB3xI7fwq+f
t34/PyF26cAWGDZ83pAFUFCBE/nFUW4xtQXyYTlpgX+2N+2LeZr24uJP46t+I4k/rgEZQ/DkjmM4
/4QXph1pFoXDmTR8Nr+6p3YfbuJgOTUZ1eFNEG3/rBvxnzP0uOg/feCHh/SnHzd2m6lqI9w8cm/t
xv1a0o6Omc7V+g916i/FGj8LN347Av/4yVxdIKFEbm+J366j0ckRNxdHYN8m/s7xtqb7Oa//LP7r
X30KJ7nkP1d6jA+/Xj17gCzDKcODevrCfnkWAQf6ttyza50hEPVtTuvo/9cv8adPBTT+5Z7R7FEq
HpyRukV9J7fUnjZ0vBKce5gPTfFnT8Q6l/w83a7PKYMEkYyYhR0Ll/Avn1Yl6PgyTDtcsvpp2VS7
eg+STDk4YQkN9UzYCv/kIz/aUn//yJ9eDe5vD0XUGsVot8m0rfBnzNhWjWnemyP6tPC+yl+rEgOU
vivIqlf6pRVl1IaSx5vEAbBs0Oc2wtFH4LeNWeCnX9ynGPjK8zS/z+TGaSa8rbgXsR/PrnOjdc73
AdkpcR67iEjzUtMD4icD3dZ8eja2ljAvwXWOy2z52aAOmexuXbu/bJcqaBpgokW/KXP91Brum4eV
iJCJoxLJXTvG+8J2v5pssq6ORlL5YJUYj+OH2cn5/sFQl2ZTtuHGNrPAHMobNCq8pdXeAybrQhIf
GD3o2wsk2oylwhIJRhTZj/g1yxaHYLbtMZbMEUGpIgnwfXGupAeA42lvAzAPOCf76uuiFTgLnfCi
yqoN4Ti+UaGLpxLo40X2l5aT/3m8EDock/v9368dN6//5Mn/+9f82DrkWk/DirnufUBwK/PzY+0g
d9xcuSKiID8s+dzGPzz53ie8+gh0bPQ5xALg5f+JFMKvb1lsKiYBkvw1hNt/gRSiOvzXB9iEcbII
APPYcnjFI1n69QHOxBgaOE3qbQdDvzekQlirGVYPJPmREzLYJEegwQUfSRt3Z1jxvh11/opej/u0
IXpErKu0msA/wzWYJDWnEqCPsBIxu+nO/EgwcYtquXW97qVs5/aCypb+rlaAsU5Xy5gkD7rsgAFn
iac9M/DKDm1OCVhinp2kvrOBY1JveC69pnzHZR6/E/2oHy2kqls7coxvqctsg5WOPLDeWFNa1sCW
xkg6um1QmKIxSc1kj6giPxh4eYjwqcAqfGC8pvTbYqzlNlljYTRHGHv3IyumMmr3UK8BMrUkSkbE
ZYfTCXOzWhQ7jDfhMUljdcmW1GMT6uobJM41bdqOIKcGyNW51afc+NbKrDy4a6BNF6Yp028h75tx
ASvyrK7Y5gmGJ39IiuFVnzGw+M0akwO1U34hNB3r1keKjuVp9sPgSvzD4Sx0sEkCd0RsqYvacSBA
lnruzvMazTM0NSE96cL6mCyS51iItv7co+i6jIdxDCKYIeo/Bj29tz+yf8D/MkQREy7Z3g61Yhd1
vMeCODT6NzQ/A+kizJt+/pEqBNGNX0ik0TZfZM2MGUJrBiRAgVcDe2VagDaiQu+wmG/WKCCmQYO9
nehyghkm+B7lh4nTQyHiZEFx3DxUejXfsJf3Z8e1y/dMTpq2MlfTnTUp0hW1eXns5RgdJqUsUsaF
RWIEgLrDnC2qfQiTRGp1h7U1K1GfX3IjO0jMrNwM8MpF1A7VGWp2jsSBcPtmEIIkiDJ5nvAVW/wy
l+iR2Pj5G9WzE2FdU3UYVYQvRzdNhWSiKF9irw4fRxCeLT1C9jMVEuFF08XTo6Ut06veWGxr2MaG
m7HRpnNa1CxCBN1bD5YTDidl9EMaIAdQFxlG9KtZnwsuCtt5HpSoE58p4NTyoEOJDZdfuQW/Xst5
HbO5GtiebTLpSvph6Gpnm0PV4OHcnxE5afnCENgUxrtrQ9PtiGq22GDsaXrAVE8Hs931fpE65iny
jPKRUpeo9ycK0UlBajJtP9mTeZGlFRqE0THUdyPEHk09TXHteHl22Yo52tW6Fn/2nCkOPNnXl7Eg
S25GVQeui0bft+sURUJoi4gNCzD8zQjD8CpMw9nZOnLMkkA3wRmZxeqFBbvqe5wLDHdBbdh1EoRz
5H3tbQ/PA50x9QZjZXZjhbn+VlfwNOxFqnlzIFeOVS7KHeg3pUW6qi4jErruLDFoN7gRahKj1qw8
IfNrrRvDSzlqRPBF3CewtDjRfWkabGdhbWuTH8X0qnRRhrvR6Stn8tFAFkVQO1NNcpBpvEFgdYrD
MsxvKiOOXpEWty8oOfX3IW3TzyG/iHcvUoLkcp3umEBEmiRQyYiGWxJZ+ifYq/ylb+qw3Fl93n9h
JWXjq5xlvhrxIeAkaLRrt1kaOsBEDBttF4doqHBN1n13llGhtlU+a4/rK+nWE7F5My/9/KUvWmMz
JjaNU3Vv3w7o9sKAv5d8awFsLwdpxmgEXZKolhhTpVsk5uXgdfWbqcJ5Cz5svvRyQopoTskTVG75
yKuz/EypwkDT8oT9GS1/Ml33xMI/GKFpPUe1bsFsef1xIHKLLDpRvNWy866QZJOXhkkm8e00NzO/
F2F+1DE8fq3TxDwNeVttw3TJDjHJ3bHfr0ZDFCuehDAKM+9euFQ5UOSAjsVYKo93ZWp7R6tAF+Cz
/XYTfbTDfMQdEJ5YpNPbiKiGTd/LJdsIVO/moSK769mTk9pXTKa7WpVNIAz84kkcIqmL8rprAvQ6
9fMsJ+szDu78mtC54qTsAf2gN605Vl1tyltMMckp/ci5qj4yr7ywsNe8wfCPdfZ/+/xD7QhTyf9j
/uEgff1NCf3H1/yYf7xPho6kiwRZF3PaP6YfV/+Et81AJb0u07+CrhKk1iN2jxIQQNc1gOgf04/9
yXQAXT32KWMNBWWc+QvTD8a536afdTFDeIP4RgpAevu3iFmlutrRhF5tRYNzknyTUZkTaQMxdQ7Y
KZRVHprFFHTPOZqNEG0OT7NrmftZb5bxQhKkR5GnuZjczEUzXleVZfY7wIjwocVvcJ1HEx6EDHa4
Bs3UukOG9DvdGZGtv5ldRaqeAcL7GhZF0QXY6ZLHuveyPfJsIjXnqeQYd41u3jeNtbSIAxLQDlE3
xX1JAMT3yrZIYDFLz/4mefFMgTMNVYAwr7vIPF4qLnbTS8MT+NZiqw6wFrjXqZGII8qW4i6PRnlZ
qGkIKoz3TEpVZM/YyELK7G1BxlKSJe+lY40XLXXKPPRzl70j3DN03qmDe+URQfPec7q+R3EsDjMF
Re9O3DXfOEHEhbPoavC7tq4pyTCy5rLQ9doNqsq17oYMlhbxBImrQnZhvpGN1j2laakeRrtKbxHK
EkoQIt+5Q//mnErdDC/ttHZe6VPB9rWmiETUbzzaSRXzWuH6btNcNS+F6+oHg/Q9z89Nw97Kusgv
s8JzX6qGo9MwUucmbY00R/dYkc9Kng7n+GCOxBp40XUqqFChsUuYLxWRK3SWGQBkFG5RuIjMzrH9
xu1IP6Bp4N7AZXycwgqMHmm486zCUeBqIabU2wxhR81qPie2QCk/hAuZag4vQdIlaMxxk+KSMxEa
WuB1voskyUfaMouranCTUy3hyjST/D1Zu9UzuchhQKJchzR0bjB4Wx75DorflImaUN+i1Y9PE0a3
R6+VtgLlVNOFiX7X3DjthAvd6Q1KIxWVFN/iD+k+hgWNU9G2y602TTErZ5hR3ja0sg+qtGiIyor0
MciK0LpNoL8DG6c7dSBFRWWNqzbEjHOEe92wYyoVBLsQR3sp2zI6qb5ARpWIZFtirQo0Kgev7Eor
d26dlZD03CbXUyLEUXP1dsP8lVzpWdLtnNYjwIewmgR3lcLFzvHFJl3AHczRkoa+aAwV1Irj3qc/
xUZFa0JcLAWgPrFVjvTpUHGvoIPBQbtlKr4guMg3ZQm5v3OJrHpprFejdA+aEjgErOEuXjBD6Rnu
pGUyTqWD9THlX/YbG1eGP/eZdq8hx9zlQ9EdZJ5qakeCT3sz0d24sVNP8RSWqJPrmXwO1FfDNO37
3FXIMzB8+3E4iF2ukf4yl32+qZUnrhpNG89xIbtzNYz6e6818V2sO+JqmpbxwRPkCU6NGh40Y4SQ
ZR9Kl4AbtT+g/XdJLOjlVacPw52T6/E9LjoGtzlsiuMkWjZ23JLZfVt7oxEgK6apbXaq8DqldPaL
OWkWtwGeziEQk2MfGP7NL5K0CEDfrOt4BXlTaICYtmMbjDQJ0vXT5dp5MhruLQZHubV05T20Mx4y
ABLpnPvQ8jZur43jV4S1di19p6XNkxRSMuD8TtRpRqzAMtzbpIR+VsREn2n2FnTkRMOuAH0bfE2b
7GuzpTgPA1tJlUmcDmuuGwD8XscurLaMGN7JovoKkYTOk3rdFwJNdjdaRr4VPN8hkrfUfpnmRZro
YEvH4+rz7vXD1TSxYT4V3+pO535ceC1rfpRl3gORIwOGX9KxYthaUk2Fld2NUV8gvfda0g9pj1dE
VhmMueioqp1ZTtN3whmciftstmrtjUDVYnj/6dz8F0gvZOEvOBpeHGjJFYw00Y9Z2IN+XcNVP3pZ
Xw+0Je48dpdttlvRz37juIH6P2NX99sQAuPO0PDvB5ffjV2kWn/vfuOPUbWu/8jfJxnbW91ZJjVs
zh++LS7QDyTH+eTiALT4H/wf/DFDxg8kR3wSqIEdZHTwmZyvFvjoD8f+2k8Ma7zyCSbxZ/Cxf2WW
scR6i/yEixLj7jJMucjRALQdW/wG/BZdTlNc0sZbGtGK6ZBN7FVBas1CYYFKqZXsZjXyTqXmSNtK
mneSvTDnYdwvZmU2Zzfr6AcSymn6Y9REuQyIFCXxKcIJhdsDp1F+cgvTQuOl9LTeVE4eWqc4LJyR
QDh0LD4RqOqmdWoe99IUFqmqWBVrHAD9lF1XKs0ZNTA910+xEdb5V1eQMB0MIfK3LZqXut+B3ZTJ
JiToOCd/o6kgV2oyAm87NBTVmxYbQ7QnrUogBhomq7+0I5mw6/Z4xy+dNC5IJZ4JwNlZImXcnxed
kK+odqhYpFtzrnd0hWtwGJVb59tUNUW1rcY+bXDdEslywbdmUHpvEimP3YO74d3s2b7XevS2MB87
qRrkyGEe3WY4LOxLlGVUKRVG2a6iwgZzrwEY5Cdknxibohvyq8KYVHbVVl5WnzP8H8NOYbnN9mkc
m/FOGItenFpHhcuGjjTcZlHVJgdFrVRSp5fSVdF8Tr10YJrS7dcidKb+MBDmFPkWUzJdldOcwMH1
SLrVmVd2V8D7Cu0bX5EUO3PqClaqilz/vSatDBCLHH36I1tbXZMeP2hQubHOoGEAKdASHaFIbhlz
ej+T2X+xdybLlSNXtv2XmkOGvhkWgNvzMtgGmwmMjIhE6wDc0ePra4GZKqWyXslM02c1kMlMqcgg
bwP3c/beazPZlXmJ5G02LZprquUgkBdbNlGaFdqr78wZW6FCwWGpO0CCJJk7+UFXVxm8THWSl5Eh
pQk72ceiiL9YgBJz4LAh9U5p8PU52wT9ASvOWTDtfoINnVakzJRQYieYB7kvDf7HOhfiPVhNI42H
RVQyGgfqqUNcRnVzXnounYTuQTxG7cr8GWpsz+9NYmBJWOF8uGQqtZ+wMOBhgEMwbO+fsbS4xEBB
oZnWq8VJnlocm3DUFnAvnv2jqgsT0+nWtMbHCIuz38P53+WWSRmAm7G4CD1br+AykeSjWzTjjWHN
ubbuizD5TIQJhcpvgTtMtHZxVXsWiWrM62qLqj3DBcuXE/Q7dWf0fZdgmPTsJZZBMDUkt43R2Gtl
1awkd6yaBcNis6B3+bjrBLSkjvOACFiYJLQv79J04rgVLXBCXm3PGmPyeQXLFkCHfEYIVAchzwOv
DpPAGvhNK0gVu7zO/Bajr48FjxtCN4W98tQUggraRIIFJYVlXqr5vMgen0qMu1vTGJZENm/26BA4
7uX00mimfVU2TeWHrOiLJB6xATvuOfVZeuwpfx5KcuoNVLOzQWHgHK322E5XgzJCXRkk+UmVn3Vg
l/7FFwP+S93yuL6MNMg5l3SlBe1kjqp+Q+RJNwyQtf3FluXXx7XqLXUoC33rVjRTL2GzW0LxZ8JA
mJEdnbG63rvsz3xLo7BYWTa2usUgwIO3u174wKbZ5hoduYazycx0bAOmi3qzOpn9zHe9qw60TtI9
OBZWVh91rcCFYkJLZswTAZ+fYO0bgBPClMueHxDFJoPcdI83vje/lUE/U3irqnm48naZ1YmQAX21
85okZeymhZE/z8k0czFu+gwcVYE9j1xiUeEWaSBP32nWtBCPFEFhRxMQecF9jrheNGs1qSWXxo3x
PqfZNt0FaUD33EAjIf+7wv0PzUPYy7WosLMcm3IDWwzuAr3P81bHeVIq04tbYRbtHHU1GIfYl41n
RioIlPlOEtew7sALE/GV5BDKeClWpuLSIeRxXCZB+m02nemKdEUEXcnWtM6FPcMiQqUCqiKmgmkD
u6vzaJOnzE6T6oYonRM+O1ndJOTTU8P6rVsbDfxvWha0hpZe+tg3hXu39rbPsSL5w05OODE2s7KR
uymdbH71Nuu48KVaMn7r2p5HlT45gl+OLWWxg1OSDyGF1Hyac1xBuJFylu6hUa1zGbmwS+TWbjwB
nF9h2UUOmPvgZM+9b0VOJ+H8JhMNFRsWxX8cbEMVR8yYRDVB/grYK0rSY2cuSd0dFKGYbofxu+Nx
kytCLzCpCBgSIJEan185tb/0oDO5hlJvQJhU69vvtiGXTw3EgoVT3PDyvSw1Bh3bgZMQVcZC8sSp
jeWVoEDZhSz5OBKkJ9afINan7LZqFr+ISdZk35tqc2jiG8+IdYys3Xg42Hjt5wkAmzflAI4542ob
mK5TvaWuNvqhOxqTgdTCovjRNf3M+1b7ektTpCvJgHNFaAOcNCQ323sbwEmCORvQW8RtdZl3Repw
QnaFxdS4mlDdueBrRAewluwwdzbpqUjb7tVcWQMxOOgcH45tdh9ztYL5tMw6iBssX4JttJXnOwaX
nod4LiTe8dFlK+iolaC21L2PXjgotknRDEZcmyNzUDBYyXByJgnj88aZR+29N+2iT27cdK7qLJYI
PUSI+S4EY3t0gO608xCKwOGEDdcpcPIXOakleG9Ww8jPYwXJJV4n2y2eh8IW/jcZ4Lq7SXUjBRHY
BUJ7MhdhuPew8Fb9oII8nw5eX4zDTvQ2fNCwAHG5xYTypX8ZyZlOuyWBWhENdsunsVp5ad5KD3Bx
RL2If6cbpT8AMiboc9RVbrcPhkWWk9LEyarvAL9mHS0ctf2ORdT+5Q2J5h6kXqcKUbaZuaa588OI
MKLn8xBl/vZpm+3h3cw04nwmo7Qyl/pRH82kipIWe/1zbWi8qES7kiWyAQyCQYUh793rRg7ipWzH
IvtZJDwIY6/mYgbllmXzwdfzdToHUImrRzEzPO49q5+X7xR+cwvD2qDre3+yHBpM0nUweOuqxt1p
Q5swmUsjzW6LzrWayLGdOYgFufPyg4nTx4tk6xa8nnzQsmvtkcWO1mVqxS9vJaX/BK8vL2hvHxjt
7blMyfdU5hjZBWG6XZElCr1bgI491EQ8jrUluPR1hVr22MTsW2PyygduZAaXhcIYrZM2gSLeFasO
lhb/nvFEwMAPzlw9y+I11xaz/l52Bk9J1ySIvPO1UdLcUraqDm541Sd1U66TlT/iae5g6OeF7UXL
NJHU13GmjHtqT6w1Al6s1bdaQmTsl66hrAKHmnVkBw1e6RyCTS2H/dd48m8tkP//dPf+zkZz/uWe
+Upl6K90+KdV8z/+3J8mtAApG9X8v+uq/j6hGX+jKoutMZP17yPaPyY0wwGtwfQG1ZwL4Yan/8eE
ZmyTnWF7jGh/TH3/zoSGJviXCY0AJrQsWsO3vw0G/mYY+pO/SZ/y2Z+XZNw5CrxuyW1sT/lUtg8Y
Ag5mkT3VwlM3ltuYB8eHTmZLu4yDLDvmXVrvMdaeiMfMsa/S/EBm/KB5TXZQqZ/EWpezdtMXjzbg
lBMMaAS+V/R1nqY77pPH1SQJlw7JvNt4C5Ep0UPLSYO3lgrtkPJ1OulNc4VsNITt7FMJm7fVPh/m
7OBC3z5VDSW1+Ai4LS6JPDi2embUuJ1sYttCOWRqcoeTS/NJ0dXeEAXCXmm5WW5FOpcHGP7zLtf6
55mE0t43G7H3Kr9Aa1fLQQO4uZu1mQMhWV6kLCi2ajrFlU1faJMVZtTRzHHwhDbdQUErwswQl1mJ
LkTgL5Gh8s/JXCqKtzv53ZgcZox56pYHAGMcWX2TnDn6Hc6ZFL+OCbnX5zANis7kasFvRoXF69R3
1AeVgOeCpt3PRDIju/XjQlnewV/S9uAa2kfarOlhJlIV8bKoHIZJU+5zHNEnzEWMdovtFWEPASMe
zA0kT6qEcJW37jEriH0CuRMnMy4Ju9WoOhjbeqf3I3viGbg3R/lHS4T4OEjH5sraG2Gj8PRqq4RE
W2bPhWxfbWAHkH64yWf59GYN2S+7GoZjn1OH4xje1bWd7CCLPj9Ow+jGPAvfdJU9AaSXYdUGF9bb
614l3P6xaGQHriP30gV9qmE3CKXHKnZdRh38qOPgo2XwceuyPPntRsmeIKZ1AhR07hgVMn+dRLZG
4Yed9dfJnBQ3SDgEnntx9fFaZ5QNcQTXe9hjkpsM01yxaieK0X9W+vyYeB7rOAtKAceo85CnwX2d
mVcGYslmmu3qCIcrWudmjMEw20drHNwD5pU0NqyGD3Wj+qPDwi/ke5aGENjbI+BkOxa281asaxqh
ZjNf17Q/SNZq8UByqG0WL5r0+skQZsK93HP3wF+GuNL7721B/Dlz2Z/jC0viIveAo7A4iTXHyA+w
SInoLPZznoEJs5VYIGQJk5d0NnYlDIPIgIB1sBfzyZaKta1JS908ctkMZg3ovZvc64IenExPjVAT
WnIYa9d5MFozuDTO6ISBO/k7X45aNDkdZxMWgD4SVrmEZo9uMAbOcE5RMA+itZIdjJkyxMZRYPPF
js2eAQ8LkinZX3jpK8HOaOksfZ8z1B2N0XkDCtiSanUbrO7TN4I7c+w163prml2CxViyJHB4P+gX
00PatXmzPUYojUq4iEK46iZp1hMqhRc79gxLfXDGCK2oi5XRlZEwrSHSe2jeTQ0ueiEi/si9WuxS
6U8x6VV82TOc+WXJKM+YfMJxJJ/j1vDI9kkY/TNbuMhlmMFGDKtYyzpFRAnmrI2x4J4YabnXPYwv
poQStmRWv4Obwohq+Z46KW8AojO09ckR7tkKKKmYs57P8To+jTVmbat+TlsYNbQDtBeOf6yXOOBO
DgrWIRhxWSd+9sDGZj7Ueq/OoDWzsy+TTyuABY374FEZBdhuayPOONzYyTw+UN/mHxoXB9C8DDdT
YT4Vkm8YYxpRxhoYoqMWP5KsKXZLb9iHznDnIzsPGzTSuIR9Rebbd/JQ6gNhLkw3J7sxpwjyh7r6
TOp8RadrY8o0ajSyCZA3pyixVpNa66CPC6PMIuXCgWyW7pkJlq2D0T+bXqPvp17uksx+bXQ3P1D7
1h6JXz7neIzCXE/xQ/bOu+8YT6k2WnfkXi7dxOM01Sd56+LGD/GHXIPcqC8GCVx0tjqNiAveU0HN
JJTmfEfGlYmZ/Q4JgMQNrVxAtLSIaiwwLA65MFXYLSUd4PWGok6rV31s35uym0OtqvSoocQ8UmK7
q/b8H/pC+1HAVb4ERbteC8d5rRL9vSiXb3UD9V8HKl4mLqqK7jyPEB137BHfOKBw6DsjBKVZnrUk
S8Dkmx69I+z/tWQRu6CF5KH4IvCchqMcDPKhMb0XPxGfLJo0nttgCijdW0KBIT+EPYyxqLWmeM2d
s+qnOVxU9wFSvOdfz7bOnEyFQ2crrPDAO9b5op2WZf1elL5xUCxE9nLiPy4R07kEyT9JWX1Psno9
z0xDm5Uqi/Mt5C8KChiGml6ryrlYjEpIL+Zw9qgtuWdcJoSrV79RzV5FfO+x1QdivlCLjq5igGqH
pc6YbVTfu6xvL57bLaE2a+XVF9bHXBuXoSYQM68sUvTGDUEiiCOljoIWHJxO81L5x1xDyPbrGsEW
oo2/FjkbFe4GmkOJE3Cg/t7LZUYtCeSvsq7Eka1s8Ujv17idBK/IOP4OBqKzlzbVYcvqADluqoCE
T8+vOQWoMHaAO6gzItYpp6YGhWQIzQin0vpwK6h+SWmUh6BdCImwhY2XyqZzbR3hsAJfPPZuSo0G
P8fF63kscv1+YwqrQ48sT6iW9U3TaSowN25DbtY/VK6/dNCgotESv6qKz6ipNW/eQOJ4C/xGrLCX
KE3zYC8r85FLO0d2Z/CrVQvUxIBpKNe8j3oEEIFc7rCPmHBHjSnb73E5JyxDbh36GXeZF3BsVo19
mrGK7F3NgIvEYgPJH36mz8wXJbVYnmw/f2gqrkmjbgl+1Urd92vfHmS5cvuQ3RhtAJaIJSbUZgiO
iHINGAZX2VEhKI3xM+ZcpNpqjVO0yy3LA/echoijLrdKHGoEI/xXAMhTPjS4kmKjXqklKTRMeq1+
BqQPrivpQdOnHjGXVs8AZwzP7sbW6MzmnBet92Lb6ymV/dP2ioeOoM2mR3ZslWljoZPmRddsdn6E
GUNvtkh9u8atEBopG5ejrXZYILYiy3YWfyLG75ocaWTE0eCRmMoKlrmJTVaEMokagZASDCtlcA1o
50TId6JAKmx1XfuOG4vtrynv/LSieaNo7ZAiZmikpsWtE+13ZxJKDm1ZPlPt+cx3jnh0OcN2czsd
lZvXwxKWD44OW5DKm1s3T5Y7ZGe2DbV5Sb38saaWzddN0GdCRQzOP1sZyAOKfX/kZuQfR9owT3qb
fWcokBESoyKmlaiQpVgesjSQBJMAttaN2SNJFMt5TZvvvF5lOPscjZlTOtEKR+xVw+S1h8KTnugc
Gh+s0moRE+fmhlrN6gqtqNnDAw2OBXTOiJvqHEqFwW1h+x4HILyBm2lNrOZUi1UgjShpev3BkIMT
ChNf4+y/oXuOYAL0FhOJ+2PtB0ANev8UYJtz6uY0ceVBuwaz52r6p5cl7wkrqoYvF0pDNYS07p06
l2tCRpSnRjSNPGe8SRLnthy8E+DQJqR598p58tpyFAzO+pSWFvYv8wSZGKAoh81oUmFoZ5Dm80X9
5LO1nwwzwzyQOHHZ14C5mORjqfzxBoYK3kPW7MixQx5PLQ2o3XyouIKGlt78CiqSenLBRjm0J7et
MW9Rr7VMQR1p1ag/dlVFKCwBbtZU2SOlHazkSyeLdHv6NJryKCf7PZXjN/ZpHVo7sS63TXHgW29V
3h7avqI9RcUWOscu8JarUzOSeEkbB3I5LdVY7kUbsAz36mQvcpC7stb2jU+t6ly+YZ14zzx3Z67i
xsGFTNh6JkbV6bTwssh4lUlezPhOpPZiGvIXqcQzmKYLpogy9uf5yCtM6Gtun3191UL6Rg9tVj6h
ZBDyYjL9PQrxf1sB4JyuCUnl39Fw/3P5+DH8yP6i4v7xr/m7H838G7ktH1/FHxTNP6m4Dlb9wLcM
tpPB7079v4u4BknfreYaEdcnAryN9X/XcNkebEQlouQAPW2cX/8Wdd3x/xIZsjCY45fDg8PawcIx
t20Q/rQhqNxGUTFLaw6gFwAz9uom1M7aAVE2p55nwqha/mByW6aTrEKiwkYLTAMbj7FxdOtvIBvR
c8WsxXLDb1AjC4hjGI0n54vO4W2gjnwpuVNNBGPmL46H79bNczFaXbkvG1GxS9ugH1Wnw//wvlgg
KTrHJVvWct6lXY6kUG3gEBeL0MHvhnoP1QOuiCYT94OeNfMlQT6MEb3sO0jY3NVNpn64JJTL3E+C
6CMgUAmvj15iCxDpZ7W41nuhiuXA47Rpse83VKuu0pFU4yR4y8smWBRMKlHuetTiiLQsW0ZokO4B
03UJDcYpz84XYAUbDmdDp4xsjViyS5xc0FjwEQJmIaORClQLKlxToXNyfTFcJowxws3pk7a+IC/+
OI5woI3+m9fy1GOGwQITtvCmj7o5j3eEHCjVlDpcRFfX2xefn7kPUZGGN+n4xSsQbXUHwQ/XVIpi
/ShE1dxYutB3Hb6/2Ozl+jrMdv+uAah44hE/P+VLPuKhnSH69t6IyV/OUwYiOS9w4RnDm5v1+tsw
N0zerSdXhkOUMTvO15YBkN2VxPLV8MKBkQw+BXbpUANiuEf/pRoYx2H7HqRz/RMFpY0HNOZ9Jzsy
xxxq5D9ZfQHyBH0UuVj2v8nEyN9thP7bRKrhZjFzHMVCc+YHXFzOIXUqeYGbZ3nhyHR7ty7QpPV2
Bs1RWMVnj3sdXcFo05tktUlCFK4AXu+nlpxCVGHR7FixgNDq9ErRxUQt0EuWJ+6JsrXqpU3m5ZGC
vOR9IpjLeWz7rRUSZB2w9rT86ZBgW/DDoukbnWcBw171OrW9xATyg2Mw2FmqGRoEPkWLCrAgVP65
prVFr3apg9muw2JPmnnNiRybvizPWkYA6liCR2XvwRbyhfU14uusDI2eYQXLfHS7hOtiOqLgyXEw
L6BJ7L22WuOjpoHgsMZF2/NuiJ+eD+sRw3V28lBdfnChV3tzNKozFULlb9VkeEfQUTQClrYKJajt
Rw/g7b0zGwDSHCen86lqByCLrWBvJ+g5m8wZok2a7hisvNuMxMQdD471M3X8/lgSVr/jpimAgmNE
wJCPbz3mFQyOihU0gkWVG5FajeqSu1W1a3t9uIfJ2ZTxOOgJnSKufRrViu88NTXSbW31zIZcxNQX
OUTOqg24vTUWpSPdRaAFtbjnU/192pqNKiG1zaC6QHXxEQu2BiSrWNzTsrUircNWkLRsXUmsEnnd
pk5d0tq0rn2++AozLf1KgN/AdH11LsGuuXiiT+/WrZHJKWdxWGdamrStr2nsiSpYKuvOtdHUd8in
4qXJ7CYie99je9Ab9p2FcSn90XphkjbPbTWnzzZL+Dt/a4watu6oXiztg/tVKFWPI91SGF0PPWAl
i4ko9y/rQO3f5jaFHrRYlJh91VRlWP3iZOuuKrYWq7JNi1sgDd0OG452XuEehZO/FWBxoLBOlFxR
dtII7Ec9mQEHqaRx5uMq26/L1NTFlABnZxaU+RUJAY+r/CrhMvK6/CUdsPXpiPBEE2xVvyTOCIHP
mNP+cyQKnYaCQPalx2dz09rB8tRAw7voW+V9zw351tdEezN0Kr8axShYMPdUF8JhiZrZG+5nlo+o
dVNwkw9m8+EzY9y7Ht7ZgMageJpHFdUUZ0Yrgt0zNZp4A+EEO6CZR2tHmiWF4WTOP+xqBLgOubK4
2u5QImm3EtiMC9Bsa4riUDKNfDK5lE3Whz1k2vcc/U7EFo1EFLH6lnupWjU95EL5zyxZs1Mb6AlO
TrofTBhMz2wJtp2MrRJKEcauvTTcqH82gz7fbMakC+x4+80KKvtiTYHxaOqdc7JVK26w7lTXVE3G
Rx5oRLuKcuzvuchrZ0cbsjedE0aFDtilc+JW0OtHVyd1g1sjTCrjzLdNp6SKrxp21kW/MSu8NEzd
TvsKHY9Dzp6bc59pYk+To//c+piJwj5oqbyCUXwhVbBcFfZoVqpEhrj/ZboXBW5r3RZtQkOd75Ll
5DO6/gbSon8EJ8hPEwxT9z0o5eRERq+an0NjYwExXHbpqHktftlifGwCyhMc4r7HMnO84GYsFZWh
dM19SMNLMAjW3bqgT+fyp8v2/47P8nIUxiAfB0uji4Q9Xzx30/hKTkU8ORMLM/gJW8eFmrrmQVf8
V4RoMhzmlkw/Xwf3x+wJwV4xKWCdZQld6IPu9s9ekfkUD7Fb2YmM7XnIVcp/8Px+/I2XLGDD7JTk
SCDiGbGO9+xgkCvcr7mZDpQDVCTXqZ/QPthO6wcopu4vH20a9d2giDXRE3tX6r111VXav4pU/xwX
Ql+JP8kL4I+RSGsHrHAxzeZgZa7/y2XhtNtMmfslmOnnbEy/DkWpxovTAhIn5zLwXrVt3AgkkxBx
f/FDpzPF95EUwIsyJolDGM7ZD4HX6DpsxSj9VpFCMKu/LlttitoKVGzPz37UHltAelmFfZuvIiVO
uNWuFKDZMIppRnBZLWl/Syd3DqvCz24oPAcHvXW4zMmgv/pbr0vvSpGE9VfdC2aN4IT7rEYl8bJb
bGDdof5qiMnL4A6vRfKe6fb4ZoO8um+2ThmOOorO8MCsdy50Q17mXqQfqUklDdjHct82s3G/TJ35
g6aD5Fv3e4uNQefDydrKbdDRGbW+Gm/6rfwmx4c6kM3BV79UXuGEjjONP+g2DZ4tnZ4y2CnNsW4b
QF9EaA61NdMkvNXtUI7Kygaf6rTrDTM55fygxN3S+dwXlPUMX709NA9me30r86EJXO5wNfHmUF5B
24/Vo6UOptoQoB2PFFQAp1yu5RfbzNkwZ+UGPLPzfr6tTDHs1w2HZnuT9qkFA/Z5PIfOqe4SHyv5
Fz8NJ8bByAY2Il98NXBlxM3yDbvWBWl19on+xVaOj9Hk2VaGg5oyFaesfYNo8OhyJuKhR5Ml6tjZ
2G608riPJK+qIGRWJDO24FG4n40JuDsM+r23dO0vjnYMS9nkzB91HuQn1/Gc+34jy02zaM8sPhCu
EuSP1arWU46T6wjLYvg2FBuXrv5i1GE6q86oPVTJOdxWw9Zu032/ge26jBWNwyvgEIJrWE5tCLyv
Sen/Bsf/+F0Wtmmr+t/dv0+D+PzV/dky/I8/9ceg6OvAnTa3v+EFyG70Vf+33Zfokm5bwSYLkx0y
2HH9Q0y2/oadl74soFEWI5C1/bO/j4r230yeiJsRmCcj/lzU338juvQ/gktIyR5olMAwbccmXvXP
g6I59QOrpJ5LWFHcUIV7tE153xrpw59emP+HL/1//jXY0gEQBwaqk2f8dR5NSUG43dppMRI1LKb+
iveHzOca/uu/xvjr3EsEjN/F8l2dXjTs73/BSKxzizeXFr9YFMVPKgIPtph3S5787DxK1dPee9ja
MXlimW5cq3a4jHOB31Zz05NF5txLmo/eYD/aDssfTXb/Oytke6//bKzevPlkzvytBI2fjyXAP7/W
LNg7M4GquhtApSLniD60y/Z5Npq9OzfP0L7v/NnzIj1gfcj6+VYb7X3rIe5bBrebwbm6OUl2y/jB
ivOtpe7yMDXoFmWVPwQGIXCOGxZevUlRpU9kJrszBTdLqQdXyLiflsSCZ6jZPgSaek5LUs0Y0WXc
u3aA7dXc9579W1F133hAk+o2vzV6cE+pj7/Xff+iYaqLFs0YQukjqnalSfEo/ug4F5p3mNci3Teb
llMNebovvVFRVJU8wSM+l7m/0u7WUPTEqi1sLETdvF5QmarbefT8Y5+N54lsV1j6GPnSkZORVehw
03GEhOA4Aew23s/crD4y1px7A79VnqvpPBQdsSJssER0jrbRrXEezHepmDn+deQc0KB7Za5WLHz8
Cr05vXUCh7JcLfRTx0NLn9d+34PyiOjp/u41EyRRX757k2K/mWo/6lrssUHhZKic6zT1B4F1Pmzd
2qdWyuSrUl8SqtIL0myAmowz9mjiN51dHgZSJ3HfmWhDq47Y28zToXfU58TNYurpvShIwkaYw54m
Hh/w20sIoxRXzb72s5D17QrzMbQX/JPwWcsd/Y4MBPQvTuK3Ju1Oqse/5DY0xq9I6kY8wfKN2iuL
wSzFUydtoNiSN7TA15DXPqTReQy70WazmoE5K9lFSn0F94XdgwvoABaLy+6K+WlnaMuLINEVd3Zz
ByoTfUwNTP+M8/vR014tpV7WoL8GsiqQrosrBixKJDz7YHELCTvpc/mch0tBf0akme5b4rPKpEX9
Dt+1iLske2At5AOdstyrTCp1qMpNPeu77fWY31iMJ7FdM5hi68Tt52zN1jyIKdgoo6Vc2aTb9fvs
20AXib9EOGAeBMZAyqRR6AscC6CoEr7iPszronrl0vohdevn6mQ3pcW4W3gPK+j6xhNnVyz7giR+
uLZci6wKzCjE5M2nzy807XXMIFhez2C5InvmXZr8mKGPrfe6K03vMg0mxz4mNotVkj1HNo4Ba6Gb
EPR0Zl/77EVhe/HFS6rec+utSb6T1oYWke2y/GMTvfvyXtr3aWlGVXEfSJw05NsWNDEcrKEwqCnP
+DxVND3jQV1aXPAG31S4LQ73HgUQyNlKYa8wJ2IW4hjGkOWY+zTINVwOIsMgv9gj9qwiCnIrbtPP
DrUMDsWZVPpdqoOcfp8GPa6dbwQPuBfyKFw+Np7N4tXH3G2jXBQ8qBhryVx03IAaZhe11TL2ihRb
eaikf+rRoUor+GGKZGe2PhiGdmdbw8Uq2YfTqsgvfO42+Ef/1i7rhU3fbd8bp2LebB/Or7Yfb3Nh
7xXDYzN9X9J5X9CAaqY/NAV5OwPU1hPFGP3LbF/TIv/WTmDRdHFGlzqu9vepc/bofAwlIpwGhRb6
ubT3a+fvWm3YMSfGeddCxi1e2my4MakXg4VL/Wy7I+kQY/8fQ1noVaR6QhRCXe22/5bwT9KsOQx+
dfJtCel2EAciF0tEm1mMhH3RMU/wBD5ONiEyI7tojYXAV1wtZe4sqe/Iu0b+eOfY7zg49gbuU+7x
MXvh2EiCQ1e7/AnCfR0dg1q2k4zQq0kIRB9iZrh4Hrbp8MmFYecrW8vCxsjI1KrZ2RNKc25sBQI4
9RXOgFmkcREYyS4xcNZO3Z20HD4sXbKbtPLRyp07sxAHuA8vmuQJ3IAW4YTbSUqCyxH//GpCkcup
DSp7TNPWFVsIO2HZPDQ9+NeW9dwizhmfaJzZMgxqwB10KZszLjAk064DRt8xo7JeM9xwVDhcxEQd
OEqYzIH+WbBu1VHDobB01dXsNTITDPIuRh+35/efz63x3DfkOOEJB266hrrbqV1BQITsIosNnGiL
AuGShN0Q7C2YbFh6Qed7rYFdJdmt9rDXhA5RUkcMCvbAhwhdtC+wDELAKSF2FPaZHxrHqOU+YZw7
Fmt/kBAjMSSjWfY3MwnNYMnvapVzFi4gyNsz9JVYJ8AtpBU7klyFrl1a/v9eUNz1wnjq+u7k2s2B
oqHzNPdvg5xuzfpB5v5pyY4yTXb0CEUcUFHgIFwuqv/NLTbqgf1z1LsdGCgXDx6FGza6kXNpZiIa
qo/azj/M9v2o2H1Yd6a+d8q3ghGCLMSFdvaInDbjG0mcrQTFp/NcdJd0ofsanYyMVBgkI1NVYFsX
Ux94LHtN1gLkdSdqqXT/NJh85+u1S1iJpc5HpXgMFp5+aNK2DxWSwi+87XWcBJVBJmdzNbneyHUC
dn9zJJHc7nxK5TdVHGfSNM3eSRK2vrWSBl6zkbvvyPXqtJa+H+MKae9U1Ypj01vLKcg1fvzZ0d1z
O6r2VXWdHtJoyOWl7EQIWj29UHDKS9YFfoj82oSBTjSlBj/B+s54mSZDHbvW+SWGxosNZV7ygC4e
JRRbU1gq2GqGCcNPtcQoEPWOG6d/qIX+jEWsiWarO8il/CQFLUM/q/hXIXqyB9AqnjkohASQLpaP
X9zgnUqBUjObWuDfx89Zo/BKA+nVm0mahfCaf9b22ERZqZ69ZGDLyIFbenO9K9qWrgUv4OMPOwwx
ZVurjr/5ZnHq9QZkW588UqlKSUVLvrhdfuYsw1OtudXNJFrapNi1mbY9A5oPx6FNOa29X4Xr/5DW
gIZf/mx6rTyzBknD3M/7eC2pfe2JhifLdJQunGs2l/G/vk//5TrNjdWkFxcqLZYM0zVtPK1/lpE6
j3VpOY4bel3DJMjFGMeGH2mp6RD6AoX/r/+6v0wJv/912G65T9ref7F3JklyY1mW3UptAC746DGo
iSq0N1Pr2wnEOqJv/keP3dQCahW5sTowT5bTXSIixeeeMU2STpoq8N59954LneovycMWKVFPDbaE
ZswXDBqWojtPqf9hSVh2gF/yjb//KeQaWUR8i7/bMqb/chsz3XZyY9lpAT86WmtzhfJY/Y9Au6XX
+K9/Chc9sF0OWXLP/QsRwsDeBuSRv4vd5GJjp8hZcZ5Fm8Sb5m0h/Az+pHbrUou6rqWTwbUnyvf9
z/nPdv7f2/ny+fgP2/nbR/mvnN78oj+c3hxxwaLpQJNZzBZi8x9Ob664nE6939lov2ZxBcQ1d/kl
nHjBj4Ed+WM5F95v2JcwsjmcYGGC/L0srrXoDb9+ilj8TQFPzMZNZxuYZf6yz7adHen2VPSbtqYK
2DXjKydtiitbi7Oz4i19Iug4vsOBMq3NMPmcyCpvMLy9SvLkiRG8nbDCtO5Z73CJEfJMI3j1iA6B
RSbB2IqhKO3LEqI+MTaT6qKVTzfVAybL/oGI1xLn4VGmBXUoy2stH6Ivm8gC3Y5+kWBuoHqhuYS1
4OW7xrcBrFMh7Js3fLiBT/TJVLHP9t38OJedePZLNb+5iqd9XgOaipJ3YreHgvfUqtBL+M4kg0i1
MYhnBfZCyYqqxR7BejNdW4Z7jS2brjbRnjBPwfTnupaMXA9b28X/pvdnxHaky5nYUK17gSOr55wo
4sqvWGH0vvyYBAHSzLXiLa3cVFKrfCvrxFuZcRvuHEGSXzTevV1zlQP9U7MhDmzhPr2KcYx33C+1
lv+3UMcD5E1UbcvPaDSGVe5BroXaSeksnTIH2WAuGjwQJaLLxa4q0jfSu+PKDEdri7+TaKmbpes8
8plpM7mALkwH9pD7mIsUp0cUnnq80Eejnpw76HWHXKcPJaYmo83y+0lUHl7wtg4y28qv8qnRCTvT
LTKCAKN75JO4I4dBi4ucpRLtsZMkgAqaftdWO3+mzrx2sc7CaWZCndL4spUxNWU5ldvDQOmBFyd4
kST9wSZdwM4U12vCOnKdYz0OFw8yKW80Y5NCONxZqLBYle3K95hh23g95gofs58sZlTitE4EI3n0
EXhrsNCSIPfaiPIysKzqzdRygnc1WWLfWZI/i28a9PKjrVECmmixux2bSOM4VN9Xi98at8KFzFUX
NJgZVwUnjW3y7c8uPcx8Hm1Q2iD2IrNexJC5xEUxdutYH4BzLC2NOR2SrTvj21784PbiDM806g6r
2GAFdW4YhnGPLz5ybXGU131/l0/WZ5mGB5ngeuxwhgfNjGLgp0y2UzN+ab16xrvHGFuFVxSJUnzT
hB+5HeaBFzFgalERcQ/m13EnSg8k1AFUFJO91XKpk3lPkYATv0RMwDif4KBXc4zpfjHV68qethk+
+2kx3HtARKwpfxn82qGUGFM+2ah4Z+HTH8fcPeckky7T2vnCIGeuzMXaT3jiucDrH36b/hf7f2sw
LVPdwzkGiXLfe/NbucQFGk9OmHGJEFizNUGMsPONYbA9V2VfbOEUzttENbQxRErt69AFW6iXpBPK
we226RJZmCt9XCtdN+9Cr/+g1h4mTCVkQIVFtHNJOyzm8j38a+Qh6QZ5ih0Z7F29RX/aDpTYI2G1
zyB6YHdpubERjdFvzF4PN2IJW5SD5h+ztCxXuYimWzIj87mHufjR0B4GZACcvDUANU6WBIeb26/C
n+4Gh0JJAaDVG2FAepYHMQQT+Bpi2cRgWqr1FPnhRk7DU+6wH+OiazcePvmdxpdwp1dJsW0toW8d
Qz3QPzluQq3OdmIezqM+zwQdDdKWrKAHxxTNigECUyEWQ0hxPlkyFL3OlDtSXayInJIIxofaDu+t
s+85CGwThMDVRByN6s3qsgJBd/Ao06BIkxhNlzS0QsUsNFZjQa02WsQBvLVlFlKOSgh4zaG+I9sT
3tZLTMcVXrJplujOTMBnR5aMyDGxHpI7Y0At0yFeIj+jqe1svtdBa3U1ilFs7FIxKgoCwzu706Nd
Xqk5UN14mKjn3eRuTpt56hGQ13h+rosysrd5paMFZfaFTxLZxga+NevyHd9/sSJlvxk8VAcs6gBl
pUYK3Ohf7IwyYOHUO/TsK0fo8Sqv/AsT4RZ5Iv8kOXfi6VfBWSfkflOV9ZMGJgEquka+t5/uYru5
jaig8aq8XQ8Y1leOY59VPX8JKEN8nZqQjChyLtL7geJ3CEDWdsCBvhrLhS5RL81zC7SguEyj+U0B
31cUpa5B1A8HVWiobTWjf9i9iZgcjozt60ljRGsarox+g+t8aj+ZwrH05sO7r3v2ClvX2p397lhy
99+gcNyLtv/KnWEMhqzOnyKN2285l8UJs+/eVdV5iBI9CIvyxsm6FghU4yxfEFSdMNrNOav93NUY
TtV9AlNjMOxjhy8ezA215VonD3g1NkAwzjgfq7cybtMbqYCJ0gz7Hs8UFEzS7VcCwV6eYsN25g1/
QhFu8WrF1fqX8en699n1V9j1MvP8OozQQMI8ZHEnYIS2XOT8Pw/OhCZKJOGp36ggO8vbYUPN8FFb
VzsQCJCa43161oNxhw4ZaP+Mskk7HT7/989DE6Pnvx9l12/pW/GmPv7FOLsAfn6aEt3fXNAyrmAu
hRAjbLa5n+MsJGAbSZRUImcj43vS/elKpDjSMAk0MlwyKjnmwq77eWvid3TAF+FjNJgZFrbM37k1
8Yj88yfIJPeCu1XwGzr8Qbq57Ju/rF688T1GA3wlouQxk/ZpsZ2HwbiwMbhdV7bjrm0WzlPPjfyh
DJv+SrnDtMPnP55JaGE6+y7gzX1Rc8H9LualWch9zS2n2fWNqx16D1Ne4fsjOTFafT17YloFYzK/
eDODV9AkYa4Dy5uNg66hQm16K00V6R0pyWdRjlHrQ/wV5zF9BUuvsMVFGIxFRf4ZWVm5BB3oIHaX
NmJdjBQTj0tHMcxf+9AtvcUOl6nr5rvMGHC4tnU8VHt36Tq2DPiX6XcBMv1mmP7G72Jkv6EjOf9u
S156k/tJla914s5BODnujaEIMYx6OOxjs4nvTKxaR7+AuwmmoKB00W5n5myhX/GFLQ9I590dykr8
FiplPMwjh+RaVtktP9uwWzd2XV42vMD2s6+3x7HWOdRQMHvqXG06gkBJuCegZ3nEaLbNYBuPTo1V
miGzuPNiMw2axpkODTIcelYDXIYSqU1cze3GNouG29mgfwy1wV3IzDN5BxcIV4XZWl9wOYag4vNK
+sKatEeE/cQKZq21XmqhWD3KoedB6LsJz/1W94ed0+KSy1BG9+DOmkcvGbBdZ2mOCxPwwsr0k+hR
Qj7YY1Qs70bl2p9T2fX3mRzb8V6Zub9TtU38RBc1SmubipdIw0KKlbOhcWb0lgz2EHEGyYclaOUz
9q+1dpS7Ril5MTa9vtcanF2j6uNbPYYza5gAfwNMIv2w8mOxII7csn/AZNityCWSM5rTETQbYdi9
z4UFhHIoEX3SMKWqKZw4zctMdF9QOsIPF5TrNXYspO44Fl9aymxGCsql/saDPfbUpEvhTDv7V16f
LufI3vTyVZHEzVmNUn8ShZs+0ziG2OZpWY/9jXOl7hfirgPTMlFTzkRBhC0Th0qPp5eypMeQ6sJp
O2NP4sgV1o92XiQXGXX3F3XKsrFuWEQ6ZEcn+6QsGwqqPzRPhp9NE8aqoXwEPlniiI2sgW1CFHyi
7ch/LGa3o8+k4xIjmeyzVaWFeFgmMgmOkIsEZ0yfzdiVd0kP6uKCPjI+71B3joU9N+dRI0FBFYbc
1RinLyysrcsdCg7yhh+J9uRC8Hgd6Ch7qgvCKQukMr4S1QBN4Zu5OAHvhrYTprjdOtu5zrF4nqqm
q78AWVQnGg39tYQCuouaqftRLFxHvZzkC4o5FSvf2Ee8cv6DWliQxD5loKxZOyUJD6pN/M2PjEDJ
3OQLVNKCyvgovkmTZdOH54muVitQEL7v5t6pyepZrrysbZ0OFuebW1njYDyYUeUQJV64lh5IxH0W
DnXE8UDJH37RNdwzls8k3/kuX5XhKF8Lx4LaWRUa8B9L3JCW7Q+OVjlHa3QlQW7aeXFFSzT5tEv7
NxKdLKnuaNcXZEysa8RYbEbKK7kRGGlCibbSkzvSpMZtWuskqHyVX/mpVqWrjtBPESRtbO0EWtXW
7Hwf0H86x8/KtMo7WYn5zbHj+exLiA6ROzu3mfQdeJ2ee4f+oe9oqybJPLm6fwWPOduO1uRdN6ZZ
p9xeoFxCQtPgnLeQhACwpA+zIecTnYkMU8oXA3tTP3tbgkbNM7i/hewyptldNRn1xaDM6KVs2u6a
o0RxwwnLnyixdM3PIe1iUqhlf2No0GhYZeZbPm5wh4bSj/jHGBwvWRPqws4epyHQSwlzeeX6+fzR
N5N1RZlSf1O6YfQYxa174eRhemZXFy9WnpALLOC6p3Ay6pjL5FL/nYeyuZNLJbhDEuk8mFbzhBlP
3Jd+Z735Zl+8RZlwdxDQyttSJOaP0rDlVpPF/AADjcyMSQrKpw9iMuy1W/vigCRD0LP6ri3PvivM
IcDp5mo2aTZHQKkOMYgnGons4kNfGtDF0oXuj0steuMAfsVCmL1LGiCOxtKf3rRR+UNwjSn3ldDa
ezcVNK33mv+MJ6u/7su0Ulsyclggxiw++5pv7s2lsZ2C9+ITT5NNgRfkgcPca5S7z/jVL0sgYQEv
Iu/K8ruYey98igCyfHKup8h5JiXJ0NdN2LI8X3PPfWnJU7kUy7cxFfPjNKJG+N/N8zwXaaGf2iY2
L72EM1eNBYPLmygpdRqW+nobx99T4mX5Ozxp/y0kYt8S0Q+rKyD5/RryrLoE5Msd0rfcuyGd/IPW
lNMDF9r2AAMh2VjxFF3lupddgdnR8TDm3TF3XS//fRD+R1f9OYz+R1317q38X5dvqv2v/1v+C+vT
H+qqa/8GqVBQPcRCB0NmAWL8HEeZK4ljM3Z4ZFNYM37OovwSHdsTRilowoyIvxZWgDlcaM7U5Flk
shnr/s4oav91mYFyCMkD/5X93bJuItT+aRTtRapaNx14z5VteSDb3e00LR3WIF84DSayvu8hll1D
3eUUZTfTPTk/DlVkv1FZDIMIWJLbhxhS3cZuZPQgOGsdAfY428yM6jdZRNbt2EDR4dTmU8gwUY4p
V7g1zYNtU2cbFIrxCTu4cx3x+LnM8mzezInLq0ImYxIkcaYdfGIsRCYDoUXdQ5ZQGQXf1CqHNYaO
MCg0DWYRfsQUuXMenmotzE7W+J6ElfHDJZP8QClnR0K37p2OQoC6eM2rsXADiAuU2hGEcLntcVk+
lBqIBLL0zY05a939TD0tIcAJQSHyi+jWApB3ML3eeA6dMroCeobkMrcjFpfUEfsBnMBF5HfJhdCj
9LXihngI4zrnfNt27hspyyTIXaUOWlF0+4wJe6dh4MSP4CEA15Z15l1O3IMOEfOH6Yzemxarybow
JRXQ1CUsoB1AE4m5GQDn0F5TQuUH7jyRCFYaVQQKwyfB5sg1723kgZGH16TfmonwFogePX6FsHC1
lWb3oMdVcUqUP++yb7rP1MluR6EIHFycpzmhw5oTa1RGwl3zT42kJqfCfAD7Zq7gDvuNY51dvzBu
c1m3UUBXL11zSXQ/dXN+mH11bLwuiGgL+dF2MBXF5Lon6LXDD7+c9WRV0/F+tu2iSmAQ6Poud9sa
nnBH2541RB9K+PUBAKD1Ktqp3hHSTVp424i4Nt4bWua7OYhRX7vIUBixrEbdiqxIwDVQuKLW/egj
r9c+AxN6mfIoFh6s8a7UId32eC/obhd2EHKpP1IKLtc0CKmgjT0jkCVEFFAbLSyowWz6l6LkLrqa
KrNjsVl8XUbaNUMQW13bnzj10jddVgmGESJH6i0hJXk3DVOGVQkfLgMrXX0X41ym3ho8RPqm0aR7
bRtwtdbgx9zLcKzFzRxnI4T9Xip8N9Y8Xmte6NmkTjR+B5kgFO34z4howrb5FK6iZqipNx/VczrM
3i1yGQljQyP/ERSZab1qjmzyC60Kw2SDHR1XV2x22mPrkk7mZu0scemky5bTumFc626mGBRcyGib
qXFxn7UUNe2HkpDClEvz3tMm86Ti3jwqEib3XuS6n3wf0Y6jDNIJrp+I9I8ex+O97nAyh5vBqkTF
IfnVNOlIt7mxxxu+peM2cNpsWmQ6eGejA64dNAbeHBG9EwV7av02uSvy0DtDdKELWziEoDE+HZQT
m8xSur5vQCd/Tbjaj7Av5utYCYE3Z3Q/xtnCImSn1cXs6NFloTvZxeSU2IONhjNzEg9sUszzVb5p
vIm4MPNNu8dP1l3HFM+kfFaz9rW2tAgjgsOGsQL4BafcdSSeqXTK2DIxoW4Lq6oeoqE3H0uqZzjb
h7N3tiyru+20zvsW2odDE2rFcxbp/auKfO16nPjWaVWSPU6+jB5V7boP5KPN22FyspMxpdYNAHAL
VFqsX9nU0N/ofUbdlp2Am1lHcoRyoZywux1wAgXZMOTXNYfwaxcW6YcqzfbMN9S6LWQiLoBPT+/o
BveSpMVZz8KU9DtKWrLqqVm+S9SkOXQgJvHN4JoZINKeHsgUysLo1qz1bjNnNw5JunPryAirtXJw
YJVDc9NM4EzyupMkLcJo4CeOn+boZjNoNvogi4fMMvB8ISy64LGbEHU8q6ZpB9ITbG6BeeeGeT09
zBaFNeyQubnWAXiuqFebfwyTy2dokGN0B8+PwpPBiJvX2azG6zApMIOZlg4InELgaKfLpL/XyqbC
uzTkuOqpvF5nnW5f9Ap5kUWsf2hFW1+GRcJiywTOegwGDQtlGaW7nh/55ezatKkWJkyTNSAE46sB
IPkWcwE6KAT12zrt+0vHQJNYV1mV3CpDWcQUiC3jFTVqPheN6GNgA1FVYwrLhuwO3o930Pl2XQ6m
V104g2m86qAPSWvkjv8cpSVmikhT4uyJob2Oi0RcLlKVCxUi1S/zwa2uRrOIdlpCrwdGQRJzyOYT
qrYJOFHxnA+6NCxWXWxlZyqkHcISc6OepsJhydSiKDwmfaEdVWbgU5Rmy9WgnOjFI3ZI7NJvzRAS
QCX7YOzL7lB5Y7xX5BTPmTc3a9X78poNzjhoGESf9DoqTulc2HcF8MSXPIzTQxRV5oFtnme2mC1I
mqHCB6ZlDnEoKnSGLE6fOgsEOi4SH1YNh0pCtJDzViOIRn2lsrD+BAXkBdJb1iLofO46GrrwCV46
r+4mrilh1aW+S0Nj3lFQEr3UPZnAdd1q0VODVeU0TInxUaYZzzBw9fkNuWTvkJLWu8lTUb/klgmc
pnRkezTnjtZOOwHhuqtVIwdEs8R600n0dmuSSUtERHc+ahnRbQcE5QvhUL8sqIK5K4fYi6BcDljt
hny+G70qfDKKEYtf1aZbiLn1hWPpFFgNqf5qztW4walcn+ZaNj8IF4hNLUsPR4xk9zOr+NLnBHrP
6hQFXl90F6SQvQvP60CTq6R58GrOrIGT+P7nlFi2IGpfptaqh2T7AO85vcBbiaG5qEP/IaH16aTI
+x5KOzVOrm30T7LW+Q+ozfnIUNBdYBl2BLdat1h5ds8XxFLORWfSt2V0at4tcdqjFGbersrEVLdx
HXtvjUWfqaZNzhC41N/e9Kh7p9qYMDBFZAavyimyH10tL5MTgQzsqHSvV6e6NqMvp25RMDMpbvhU
Ifmw2WwT7mkJTiQPEHWJMQ/zrqV4O+i0/A1Rm2zqdKE2cY0LkrGNdgS+yqupb+ZVyvp1asJ52MP8
5wpmadNBN2R23XZ1dq6RPvZD6LYAQowZZ25XEN5KPAELtmwOdm6Phyxuza0cfO3jW2n+Z9n5ueyw
fvx75X3f/df/KbuPP8EA/jvkwa/7Kbxbv7FfmBbbDL6P39X1PzYdJHeoF5incDSzufyx7GAVEZaJ
jWT5HyewRQ3/KbwLneWJ/wNCaNEeuBTK/I2QB0vVX4V3Rzj0B4I9ARLnOc4izP8ivAMMjUO/IXPX
mnr3GqY8Xra5bMNnXfXZOyn4qtiURhOhYipyu2vDrvof3dJVhTfD+EEaonkpjM6EIT1OCT1gjKh6
VJjvaum8auwBA5VGcmlcjanAhmxm/fCgDwWdXpzMKM6STmtyjqvJNK7MgW4tZw5nZhsMt/kMZI03
ubyzdNq48MrGt0OojedCxO1JLq1ddSuzXSyX5aj+bvXCeEPBVyuKx1ThxhhjjQJnv7dx6NXIUICk
WhsVbpqmcaCXdakOa+t0QXEyTto5hR5WNDLspNFo+huxNI5puqm/d3qNf2Gkv8ldJU0aVgDYaCrr
K24Ho/4eytYKplqXOwKOTHWzQTWbRlF5uxSdhbFukNdz7DWUMPtoLl1ogyrir+K7IC1PXfNEBqbe
YfkHLWUj6YuVb3b1HXhFDtWhbR4LFY73pHNpYWvQ2LYIkxTYhrlc0MWm8SNcCtsaZruCcaRVOy9M
+viQ1Xj01zhWLCqXM9FuRoe/KXbjvnnT8olSRHi8+DwLggNsfy0efdgI9WPpIeb3Xd8dAE3CHrYM
C7FsBhUt1yDQRRYotJk16dM2XMmmyFfNaJqXZgPhNZhtfzLo/Ku8G8oH8U7yWgfyOjQ+dKPJivPy
vRhH/4QmZuxHbk9cNOM06x4nL5SHKoqMr56w9rlLxgoSrZDX+qi8x96POK/PDfMekWo90wN/cBwN
aGRCYq5TESNYPlNYVLkOyAVsc/qTTCNDYNJNMAvmfa74OeKTJPTH3X7N3wkLUcaVf50JJXiLG0bx
5swgKWiqseOHdqKzJPBs6hTxRSXFSXqa1+3VFLndQzU3rg4pYpQHPE8CVtGYvhk2Ad1VFksYs31V
UP7X5QUUSic6xTBansDLAMZ1jMlmOaYeRtcHGrD1ysAT0uoU/fX0k6/TyAM64BDUv2gQUBC+vQnk
TZTM8SsVidTHjj2njnXTp9ENwY22CKZlVeB37MZV4vfdi+BvcSjL3Lhv6L0DRUE5Ig2OTcIwYDvv
HnyBXbzIC2Vn2NeOk3HyKTLC+YaU9t6CddaskF7RJ4ZvrYJmTONmIJz13vOdDhYdlVIe5A2y73Iz
jrY6+mVRHQheooN0iyQyop3cD4tMkn7XF+p+dV8ihu7YoY1gTpklayMmB7u8myovL3cTUJ89gW9z
p0btXeUhyM6x1N0DSUu5mfqMOu4oTXfd8u4Ty1swTmAHasubUTfcYZ/LrjqPoZ5eJz3mBQI1dVA2
mb03qz7dSBy5Cb4c0T9QRcBbmAglxZzf72bLcoKF3AtZjpe2kxvNTScMbdPaZfQ1ajMv9zjhY59a
Ve9tMSjn747TIPjm1BBRodulJzDy0c0c6vZAPjklHJWM00taK3WrvqeLnq3naC4jR8g7/1AtY4iX
60wgukHlkEQYwwMWthcgpudjXoP3c+1KkhVxxGnmJ/ujSyz5xBOH4adf5qBhmYhcnrvkphIg+oE/
F9qHARVKrM3GIRfSteA1Npkt85uyT/nKJL2PJ9qdF8gKLmYlIGvleBwGUGOM4w4ylVaJTmCh6buz
C9/7Rfci4zIaW12s2mGKLkPgMKRr9ZKpusEA+Gj5Fd8SjmlfRo1QFkW5ecNOlt+MvHeOOVmyXTQL
qhKnMRo/o84yt1VuwjeTFCNiKJ86beMOefwyDrYDyrWue/TyxlI7Th9ps3fs2YmCjAsRd4eo0FZR
jBN7lRamzbIiofR7VjqevQT8Z+DX9NPnWs27Ji8oCtA0ozoVA+zVFT/f7LFTvbhyc624Drnc7emH
0D+kXwIqydNOfGppWUNPGaPHLCZWQEo8vOOKC5g70RvjrS/ydqN5cfUA86o51SxM5y70ffaFEOgH
uYXqsx4mskLcegtYAIkGXAUDoonsBYOLp8UtvW2zsTYQsy/CxFeYvqA/HhxnAF9FUAysA1cmN90N
jao+bL8rL73Bzi5lB3OMFkLrkp7QZp/77Kcbp3TEHdx1zIFK6R+2rLpnOWHF17LE3MJWrAHKWk0L
162C8KMK5yZUWvjRxbmAmObA3lIm7s7RydogwU35WYmkeevbSj7MadHdsYHGBB8UPZ9ktD9CcswH
KdH/KP9wzmPGm3/FBgsrRlr+eeA59W6ysG/CpdrRB5S+F0vdY6FDqWrxEV2BDiLFn5klKL4yybwn
xtfqIZ5nnc7I1n6ZvM58cUNz2nTUQLxnuW1c0q8gHU6287xpQRWRrQu1y3Sg/bb7bqqcvksrUwfN
wS4MWMUif+5iYdyCNLRuGpUXT4WnCZ5tlGBSK+xtk6UYs8RvtnPVrF7q0tCu6GIQ53IcTKo0qQP5
3Vz+z7j8c1z+jyytffdWfrxheEr+pVeFX/vHyGy4uquTi6Ye6c/Wa/s3T8cgwpi6jKt/ug8I8Rto
LZceJB0wIW8w3C//f2SmI5vzwOKShmBBucTfmZiZ2v8yMTuEr21uzgzmFv8VnBv+NDG7w8j5KKWQ
3qb6je1Ruk+iTcvHOARcOUwEanmWC8apfPR1KnAJdkbwpYjfELY/TwVICWlr8AcXzIQEyrLLnMb9
Id2qu9QWHsWwkCn4eryT1W+f41jpR4ND104UnXv2v6EWhRTOV7aQLlp70t5mQ2BMmyWzHQkrKz1J
w0v32kLKqMlxNCueSAA04G72P3z+Xre+bJSF1BVxNe4X+EayYDioqy54csg8GtccU50PoTX1FTQP
b+vOLcWpA/bL20qPZg6hiU2gcs7N4n5oBvAfOFCCdkGC5AscxIvktLcXYIgtRvnZf1NEwKa1HDb1
MNtGkWKmXlgj/ki9ECpdH1+Muqs241QmV53BKyPCPOjZFU1NHGTIh0bWg75wTGo/G+21t9BNOmcG
dBLSrHlDV7Yfg4RNw3Zj2a3zKCPTcdaJSvp6FZm4+4Z2cpZ/hFncCW65xqoce++RfJ73lC4QlkyW
8tn8JrO4madfIGdiKQF6pu5dwoHpBLlM2KrsVm2l0zzrd1pxFNMCfhFQPF78WWnHbOHCMO+QmiXE
JN6KWIxHzv/RlfnNklmoMmQmrROlF9ZLRsjpVC/0GTho9ldExwlZ4QVOMxqlRWwOl8y96yvvCiE2
gycS0VHAReSpqNVwS/G5c4pgwwIbLF2TRkSmvod4YeNgpgCT41jw16DSQM8ZauaqlSVKHJPWwtcZ
EKyzVdb65jteiIownVef4yi2v+hnnoDVzAaaeglq06G4ZG3BnA+szrV4p/nxaShtbZMNlROQlTee
maSrYKnA3rRqDh+lqGTQI0RcDUPTfCzD1qnrkyowEtKkPc3k17hemwsDfux6ttI64DIUfVjeXH1O
tC3QHJPPr0CJknMqXEnQU5M0oOZk+9hA46J6jvqpfLWt0H1nFk8jThGKGcKy6pPlNuW1Q8gm6Aqb
f7xZkyucT86Wo3y6QQY1Aiu0Bjcw3H44jJXdflImoa6Scaiui7bJKajOEOoJ3b9PXqvuNeosKXpx
7GEjYBvtjYH90XQmoGZ4rfZe1xAuhFqWcsqfbfkxT6TIRstUC2HHAybngVIIYLLi2eYwgCc/V82J
9LJ5F6W99dI0fIPNTs92TU1yyyRV+ETPw9RB0UrhxINzDfGOZAXXp4yiSZeG+fuQpN1DJjVOPkKf
1QllzTsZVlMq8pImkzV/tDgwmlZHPTHiTZ7OYl+01Xw0c4qZscAa/rHkePJGVsHjaN7Ezxxl06dU
LIdBP8bmHtCPmJvbuuiSKzMe3TvwRu6V0mr/NTIMDvEKhwM4Ln2L6yk+TqmtXUG1jrYlqxBXN1HB
vmS2tHfmHHo6EYu22JOoLS9b2jKoZBjFuI4ZjYkvd059IUMsHPCRUrpbhakpqG+TA5UTxPUtDxY+
5X4nunv6iLxjSzD2evRS9YgHOLmY+7G4DONp2GU0c+0N0UPmN4kS7lrKzSkKn7L+0Cize4lz7PdY
Xj3AgkV3zIx8etGNUnzWzuCemsmmw75Tnb/LYjSItevD56VlRH6ZtpltwI8CzC49P7kqu8KiAgGp
nbUgZxzru4seO1ULAcEvr0vU5Zuh7turTvfTM0ENh81mLqimqXx9QQrX/Q3GMpfEBh2fF9U0m/dy
4J9gxxtjwnzdeq/CmZ2W8xON5OsBwf2UUkaEfN77+xaII9TuJC+mjcMbcYfzLdynACFvEk7DEM8z
1//CmW9dd+aUHsg6JRvd1TCR/yMD/smAi/j272XAh4+36S1P/oXfgV/2c6RBsiMLhhnGFZBOFlvD
TxGQahAOGjQ+ujaqHgLhHyKg+xu5Sp2gmGuxxYEu+WWgoW0ESVEQnrDAxzie93cmGmaov0w0ro7p
Aa2Z/0q4Md912L9qgHFtaqNpyYimoTkKonFINsnQLN0QoMcrNg6EbXhMfHMZ2Ud7Ps5aKQPdYUsM
K+rtm9Ffu2kK+bG9bAwlAvqJrMvKGukuqxt903ccHEs9jDYm7+6AR5++FQhsm5CmnnVmCWfvxx2h
cqNCq4ooGTDbUp2qTvMw7wpOPE5fkZrnEb0CoRQ+xMitjykdd2dZRw7YCp4pdh7S+tfngt4nAASZ
vxazSKCGYcFN6A2jVmiVT3XHXysezGNDvOKN52W844k1bLvB7C4LNfLE6oSkLcLvxTm3/h97Z5Ic
u3Iu6a28DUAGINAOK5Eds2dPngmMPCTR900gsKdaRW2sPpxXUkmyp4HmmunavRTJJBCN/+6fQwwu
Ey08R+hc8crUsGsGpWjMO5hOEmlkqGiciym43zojLxlt5jTTxcln7zlLTwN20jc1p+Yjoql/arSJ
puXI+VJNxn2JcMhdzrztoQW4Cfo7l+W3sEJzTbWad0jsmZt21ioi4GXzamr98Oj4U/+gxb4N9stJ
30o/h+1g1a3+k+VGfShjO/2tI4BRnxFF4tjVQ/4Qsx0dk46B1gCT8xftXsaRnYjKvpqSCLqhGr9+
rYAfQBjVkuLDJNX/4kp6qQjdl9xbMd1dSr/vM+RAmmrXivgsfjBAhJjn/MZ54aLlEYqzmpYPRMsj
czsYoUYnymTHKQPvkZssYNEKBkud0Icl8mtmdD7JRcfPcJeaTvuKVUDQ7+fnXNJTx/10HdUd9Jrg
4SqVkXmvOZMt1oNBIQzRGO2tGuxvjU6+oNdk/hYTU7zPJr85ZQzdq81EnxNNE2EjD1xIxVrxlICA
CLEOghKc+y3hcfM6p9V4NQaYc47IOPaCt9/G5EO2mGzKW6O58cakbHpfRyH5Ns+dX/SFaNDX5EMo
/QAg0JodJ/bODWKX4FWHc2HlJbSQJKn09k0NQ8QHVHbqkNOPlpFPx4ltact9PNz4PK23yNCdlUEF
yhHwr7dLFH+5LJI6+lCYYwgoazdoqTneG7FT7HT2ZIpmunrtoTrsw8Hyz6k2W4GdNANQ8iREXjDz
S+QC9O9xfE+ANWS2nnv8I2PZmns+73490bD6TFG3s+tbi8EVr2URZKZtvYbUH38A8NPpfSy7bRYL
HOAkwMU6EqU9AiIV9lMd1pAMW+Z+QRNH67zzxM4SDaZKzElLLquyLDTwPuR7VHSNdDPaaKDScVg3
8agdcTrktzznyDdA8tkNWmexvpr87A7OiBWOlGoLgkBtkjTNHfgrzXwei5hjn8j0a0iVOLH23nDu
SGtL93en90uUumY+CGBwts5ENbU9fhLjnGRau82sXt4aN5GPix+bumyTc2RB7fZmirv8tcjoiFzu
Ij8TvZrPmV+IJz2xxXHIKAcIYub6Ww9j9LmRkXcuvE5HWKMK7pr3o3rHFyr3FpDb38bAmBXasYpP
crmlIf3W1UYSgXrXZO+9Mdio7w3ubkeDMsjL0IbFPeGDGrpSbq9bj3nnKhzM9g11W50rehyBWerd
vsk4xyobsctB0FwXrNJfaVLFd1akdxCI8urOYvNvV3Nb2HyYQOOGPCNQbjjjoYoHKC1rB5plvy6w
KAOUwGGD/h6+R6iqe5XBoPWaqLwmgwyBZbTa3h1mql4Hdwyov8zPeiWczwFE3o7wZcLz7bN31lOi
PUtXVffTYJub0c3kta9shgBcVcodQC3ikSnZTmKsqcQJMzAWD7n8ynSUTzPOg1+ll1sHzS30w6Rc
+6OC/bEzEHifQyp6H4WpZLrFXdRcjH52DnHKNagvcweKlG01gU5rzl3NfeOokZt7DjG4k44i44QR
ncYZ0WefVSyqLaKTU6zt3MNwpVNIaKxoimwfKia652pqFvqLp7J14ebZfe6Z0a3QC+S1US/zrVUl
BnactG8iWh7TgSRpo3YmzZlgQ4ZZV6BfdLpYPSNireySJTPgITet9QFnR1tJO8eZoCXvvADqQw5G
WwcV3er3g51FL3zf4bMwsKRicCJUDRDYp5OextHuRa/ZfZghmMZb4jP9dZsu3VG0MVwJOZsXwL4m
VGfH3NFiAH7R5uirW6giqySP5fNUK/NXA16L9Unv1paeZw8eK+vBRT5DjCMNiIuiIzhJB1RzitqG
8Rv4V3VfRVgHWs4Hdx65NYrtSTavC0SLPWMV606rh+wg82y8uVhhLi5XHAC9aqAJ0gQEjWnJo/xH
jxqKoYDfHFuCnk/Ekgode03vnHsjq2+eYeHSmrs0Oqf4kh8ZysdLrlbA/2orP/mlMtP7wV0m3zIJ
dilIOf4AHVdc4pvGbx9yhMIdhTPyytIzPfuNCClP9zggO1YrHss5yqHeGhER7dieq3vOBugfBXOg
eGtLnQNGKMyC1sC6ZdEfSOt9isJtLvA/W646+LPlIJw3TUrvnn7EY81ysKNOQewoYxkv0u9KoB2C
7E/h8wxTNlMMwNPc2m2YhjVOhTkI0Wg9eUwn43IYnltT8o6HYmkJkhiAiJvqOnloM6+NA3dpuUyw
4u7kAfFpcQNw6Np40TiHq1p0cOjkEv/WWHYB3A7p/JwM49KpE4rpBgPFfOYINh6nySEaULBMSXDW
g3svQiHJz2i0yUJs0eSLZgpesbqd6X2eSeI1zDpiZgT9nYHD7mvKJC0sbd94v5zeajdzIxoZpFWT
0RkazftMM8CV+blLs7XD9HbG7aINa0Fj5xvIa8pRtYz8dECO37p3VUJgxaY0iuSijyXUqWW1qfuR
8WLvUXaN7WPOXuzRdPd6ESYPoGFjMFmeMm84fdllB+uF4SOXbS3ijNP+GYIRTm2QERTLnS4qSwTp
MjHzoDTv5z9jtMixtTunioZdGOegqntbZ0WVZnQslyncsMzjZrb9jzmyODv4E5RVan0Qhueibu7g
3zDQo2XKL5/nmHjNPusGkyGrMnu5Nuw8eVYDHRvUSTAmzBqPiaGXlmD57HBMA5qtmYKHQzZG2zRl
cmlVrjXDq53EtKYUQ38djCokWxo7Ltgtw+6eMovCGeDapqsFnVC5Tnf6Mt2cVYGFNipy49p6Q/0w
1Fr1Sy4j0XoZjtJ71t4xTgznXSP8jkTakANKSnPN3Me8FsfEod7oZM5TbJ893SvIUpQt1+xhtpAi
aClR5db8M6rtBpi4jMVz8rwlo1zeLP0tqwgvrLShZamNiF6MnOt8+M6+x82AYij3KP5MiiuKRvHr
LwPk8M8sWYMK89EPEjJ9aPDpo9j0ZbjC54IK782cIcOmVs0htUkXruBA4JLKRe8f2RRp7664q5PQ
leFl5KQ+BllTeR/Crw17WzLYKjh6O/arpLaWwyj91MUqG43+Qs49Os5zDeDMr8z4kAy1/aRh0UWC
m3BoEYVV92TnY8ar2jx9NH0yPWeggY6AjNSL6KOWts8mfKYbq3gxOyctOYvG9n5KS2a3flJdS6nU
l6/mGG8SyeQV6HnxOjbGrNMEl2rfoQcMEByRVX5y8Fqm45Ordi0Rhuxcpi2TkGhgJ4R8JzZdWdVI
Gag4tByn+VmRir/2Fpovjt352eBpw/nQTQ+1NYXaWiRt9dMyEjzlMpxuqdZXn0Cw/Nsy0cX+7LSq
ChzQEDtXDZMKsNKKaz9STRDIGlkzMPFFYK1IqmRajdKi12oCwF1tu6pLv5Fgyj1uiTY9USgPEMAU
LM2drrc7XIoDgbBx/k2rulEHyi+J5lTSmF+yodUfJAVWqwwknr4l3e1dcplhgtTS2oUX0cDOpbZ4
qZPFo8trBqAA0DSMCZM8pSltRcUWN9KgoD9yDYU/fLfGDnpBPdcXytPR49zlMkYTd/riKS+7jfhT
rk1Vu96qja3kXulmVO7AFLBJh0m1FKbNlHEj24NkajAfX2LJgcrtY4PQtOt8T8qzL1j6cUqLrJ0f
vE5Mvx3b7rcpuuK8aSOt/kiHPLlVhYTIHzV2fFe2pNpWPpzeF4tf7USok3/ObAOLcONIaFfgNtJb
yvlzBJumwWUbxkKAQxigN29cUfCZVj0PaNJa4VvTNcWFUYW1Rb8rJviFVXLmBhGde6oWqOMcnQ10
NrXJjLq+VkIzjlZn1RtVgNFwnDYJzDRyqGsuZxKIGXYOoblHmjzso97W3Taxq3ZfFjNUAeqC9swD
hq1QJQXeWZI9Wz5BRxXxPLfmWDL+9+MNTdkThBcR0zmvWD+ggwDopzwESn0GEnCwYMQAA+VvmjXt
HnO0PML5E/R9pvNZ+V580Xra+BrbbvchZ9Odm2j1jdwjPnTXaHEVNtA8WBQMOBGUMVT0Ta1xMYYH
kG3pOzI0RJCR+w0QEm2Hy9ra0YJdoIo53bafehqeRs1Bu5Q5xvI5fST5Gh44K8Qc7Or8ZEE1I1iv
J+/OkPaH/4hb/yBuMbz61+LW+eOr/f6vr+//WidV9z9IXHzx/5O4HO8vDmN8D9+lh6Cl/32kx/yL
hbAFltjxdAcXKMLYX1M9/l+WqM0y01tUrEUY+9vMDtAxZ0MfQANfzODO/3ckLpI7/yxxYd0BWbb8
P6J0Gn9scH9ncyMiHDFSr324cDb3+w0Eeu5JO9uMIoRpj4VIZvRTM9ZIT56vT9usbDG+gZjH2ttb
n6LT9HOc2pQ3Uqm3MceWa3iNb4EWJtLkZT0+pzZHDoOyuTvTgYCunKQ6Ev1uNtk0ArechXsHSjFe
R85c7lPPAeo3WNWmwzLBZuyGK360LpCDn+9Nj2ha0oRiG3JSvgPPqt3I59qbopUc+DTLOWS2VTrs
gm2zi1DJL1EvqZFn7rh29P7Vt5LwuUp1eTAyejylwfYqiw6dbWrtTaR452HUeLeqzrJnJ866+zLN
25c6mop1oRaLNqvffsJOc+gx5p9YhskcRX1FjX0l9gkdrSwNnLF9Wbt7JyXSFM4urqeDEkZkPHm4
xphKgG8s9YQAbkq0NBimXitPIYb6320URlSTwRwNsZ6dktj0H0rN4RTfxJkOw7CLbl02R1gRE+1i
jMRYdS+N8XANsb12kSvxlDncpWp3OjcTpTlm5niPRrd0VHZuFmDsozkkTtTvpG2KV+YkMBFJ0p54
gOWJqyxjqCkH5DcuJUjAgzaeRQe7MRT+Fo9WF+Bgzz+y0qOOLwfmNA0LEdUpSXQa3rtF9+baJMy5
meckCzqdR2Gl1WA07ZyJiWb7iH9yiGA0VcZnPccEGrE52jUcfdeMIP+446OVhZbgzyCwo5hWfh7T
O7OGWoBJPQ4nKKNRapwnQCSVE1hR5JSvNI4k0FRR+CoUHttyaBRwxaFqyhwHF4pZB4jgs8fv9V2K
ON8iPLWv3X+rbEg040aLieAmiSouzaTwtLWa3sWbMOvC8CAd+sa3bmhTEch6H08r0qAm9K0sRu9L
mwaSCWdp4LRubaeXmKj4PUBm7r4hh+sXtITwyRAWUxoGRPVrP+m0CFh/lEYsG/qxX+THJBpR0FSd
M2lJ8ge4/eNWhVZNjQxR+t/Z1NUHOic5FHepRn1P31XynUqA5Idunv4hhHH/WP/RQxn2HBEYvTPR
0viQCVp1Z6Z+XyJMO7Jji67aUOd3Ny9aq+647Y/zR4PthPEoFl02UaZRBF5h/Qw8qki3TXpnYPTZ
Tn9EXTnO6fcIou8wVyS/ubPZUQ4/ShpHDybOmky2ceEC7d+bRcRBpV8E5H6RkinYinftIi8PaWMd
c5/OJnjHFZSanGcMXczq8GXiY1gRFUtpCfijWeuOXX/Ucpi4rUpjeHC8GK52DKiNCLhVWFdHA2vJ
IhYi6ei1fEwjoz8jZxH9KweRHSsJK7r3RBmQ2u6ZC/d+0CmDvK87JseKKqoH3TDrH9cZUOvM2LM/
2rKcjszQ+53lpuouaZQ7bUQb1hMq+BCeCrBpW8vS+NE1RhhlIGanOTL6p/3LbYw9+cb6XLp9++Jg
Z10wYT1ALXscIDVQZJiM3LEgy4GqKpNT4o2AomUP/AuqU3rUEIw2GEHm567iZR0qWSH0C4fdHZ7U
+DmRmXmOSZS9arNh7OlwKj8dFt5P0WAdqhMHTm0Sme/uSFHGirA5DRJ6aHJVkPGdQbDpUtTL0ccC
4X1qsiEjrEBczeP4fbIBg/QrH1LTtsKq+5hDDDr2IZP41dwl2t1g9N3jSJHu3RQqOoS9SE4vTKat
X2qhEVRu0zACwBK6alO7jVah73SXjtrMnM7JMfpxItqFVmhX5O2qUoRcMpzszZ2gfvll7R9sfxQc
GpPxp7ZKMHF5QvmrmeT+ganGGFik9y8lSsrRxpi1FZptBrHJIqh1Hok1qYoH2s3rL6tRQPqqKQsa
Euvd1gq9DCgDJEBKy6cc1nVnFyQXlX0xHFE8TixP0KQ4j9EQ1W8ZVDoU24TUcdEZ9q0boXFsEsbp
qx4dH5awBqja1EYwa3PK5+W4TfRhF2MPQbl0owtN5Pp7Xg76bZy1+miDSF8+1Jzr7lSar/pkj9Qm
5+rO8mFnOEUJuNNNS6dE5hUWSEEXH9ycTw5PXj/cG07HI2nW4GpHDASkJWONJmiVhk+Y5xCbs1rE
vNDS+hMBCpPtFIEi3NR2Qrm9g6NPOuZ0zw0nfTFLX12mOdHWMfMC5FIqY9PRyoliKtJBJbB5j99h
95/j4t8fF23SAf/6uPi/6qH9P/+7+CBH8o1b9J+/8K/TUPMvyLNioQr9mXgu+eu/jkMF5YmuEDYG
qz8diX+XiTDEXwxQEVRbkYfAqLTEsv92WLT4OtM1fZvTJwoi3M1/IxNhOpxI/x5nJSBYmcgiJMBt
QzdZBf7R4eVwccx5FzF6cn07pF0u6Ba0LPVQkz/nlGWlRCfDLIK5ZrPivYepMbzXkg3E/9Or54cd
yHECnPJF2c14ly8VfK4ezk8gGwYSvBT0tUtV3yyYjpZLfR/jG/nY/On0W8Bqjzp1wC+YzLoTdjjO
Mw3B81enWToBi04XT75ZeVeWzWFfWEt7YNW2NcO2yJTvntvJn0wNubNRtlF8RgRNsKQZc0ZfX+y+
8AXFvWlr5TaDqws2zi0ltqiUwSJG7cb7Xai4v5Jaqs1d6UibrV6IzzDq9UDv0rTcOKg8n1g5YYP3
LubvlNbhduXVuTwbOhv4XBf6i2k29qmV3vALwU98utbgbW18FA4yb0lJMeNYtTH1AmwkAbT+PHFH
B/dQULelCf2rzJwICEQsw26D7EG3gtcR28XW9NPZJuVIfqjUHT7ycIP7vfqZWl3sNL2ilCnzBiK6
YcNqkGg/SlfJV5KPwERbPdVPTdS4/C+ixIHw2bVWUT165TZSyjjHvda+elQIkjIxil3BMfcOSbin
RYlkvU7q8DAiZ28nXeZpAFqPrKQ1015Y5l78WBja8NOOk7fNUtKfKgq1J+EW+VvpTcm1rY36iq/Q
22qmIT8i4Tr7vOudO9eirA3Vrz6aaVbsZdeUZ10RFQaIAf97aNW276BZg8Kui4vt098GYWqGGoTy
FOIbk86L1Oji1kw6CRv63xg5maRIcEM736NeQUKHR3Xqstjdc6euXyOgxh7U9b64mwhvuyuhNyNx
urSV32UqrBO4xPLJiMPiFJOK3zlNkf2Uk8F8mwYL0J1Np+97rzPOXa3kYbRmGOx5JZLdQNvtxV9q
/+apDxmz6hhRFPen54RfZu0mSXtyEvLmAW2S4yaZJrXjxjZv3aW4GnTojG+ostPiKTLqeC9MqggT
5c630mzdC7u3tjYllYVQabN1XVBjmBDA3Y6wu9BdXK89eUvhYcNb+qjxbK78pQ4RHzezrqUiMfb0
cd8OXkSBr+1812Nl7UYE28B2tfYTCxdtTVFN8AGT+KNZOuTmSFAc02jkhXcxaaAKtVQ2RpPlMftM
PX9edTSUvab5QL+jb6nI2rWW5R56zOBUJpdI44EGEvWBlSPejLgjDhl1g5tiKZA0+xlvEiiD17kS
jM0xISwmqRYIpBF5zCU7xDrGhONP99/dlH96KpM/nZVjKOivhIVivHPrNZ5SwAyv0VJ0mdMm+Nrq
S/vlgB5KoIeKV7hAfhlv4ASK78RZGjOLuSCZoRCUT3FYAVmIuir99BWkAq6l6bYddUL1soekq3GM
Pyo7snf5UtM5ESnwVj4p2pPsffOS2GXyq+xKcShtLBtBX+KNc7se0BS1Fc2trykE7UubGzNlmV8D
6Y1fcLD8H/5WS0GrFq2qqfPwVwwNZr3/bMn/sLOyD/7rLfk2lP9DQtHma/6/cOP6eI8cy0bFs8U/
ka4NtkHQf57NZRKX0d+EG3Zj9m9c1Yg3hOR0gaXob7sxziWfNRgeCylFfEr/lt/aAA31z9sxFmVi
g3wvmNqO7+CE+nt7EoVugIJ6VNC2jChSmXtVbZM+KX9Jq+4e5o5wr83ysYuniLdJzvI0SOnSm1Dl
PNZNkguuO5SiYKWsrLml5QNcBEtg9IvclZYGnum251k6ID/7XM4J5OWOFkpsefkbDGW11koCXEuL
dwSahKDtsOFJlTF0W6PEpFgDb6BbiVC+B7h/T55svFZs0nhGqycjA9McWRoYCXNy8p1nzmLFMAa4
lqkbzwiv1dbHinDfSam+xkkvWa+wN3PUNS8unY+7qLehHo8m62kXgaCCQ2Nu1DyW69moTPLhlYkB
k+oUYX/2xXgC9sZ90+b+IVL9NUNPWnFrFBuoeEBk8x8nR5eq6ovQ+CWRguhosfp75mU+FhkdWaZx
80cnNhFRZtofwF6j/TdWBJLGeo+HkYhj7GNkGAAWpF42bTlVX9RQ/sbeGfNfpnlQck/fjKiA186o
jMBXKAjC67eq4krDz5sztnAxP1FUQw5TX5VF8TEjxxmoDGgwalhVCsW5oh+R7XATG/IqQUfT7YHs
rRU7ou10n1pltUlMAflGV3zEeN/dimYOLSLOpGKXX0cnXObO7zifo6BsqxG5yl6sStGxwCYaGGLu
T7iUIaaGcRRUbZdTwmJfuim7d6V3GfCeDF32rc8mep4/KlKB6pXCtOlGBcV3Oy5FKPn4rCz72Si0
W0N8lF1ZJdQOa9lGZ928D3vv9/SnvFZrnlp3HG5m63cbh1UwKLjxrZI50x5xTSVvRmJN2ynP3JdF
reek0j/ijwbh0sZvZdK9N2b/5i6quCyLnzD2L1PcPlAo29A7WaVrbGTaCngbDQkdvBUEek9uShmV
9BaVuE9tWdCL6t8opXk0lPcuqUlbx/E4BMxz+4DbGyxD+jDYVMCSy86hYDdkCtfZQ8OFzKHu2asf
a1+le+6SKuAbvfkatr0oTD5Bgdn7nDLWFl4dm6WfF23HBsfRFWfEEFAwF1E5Xs78Mav5HJGwCnCF
UfCaSaQzBLRAlHFyklM8XkIVsVdmRf2IcJMg/TcKVl6j35mpkliO5jdGy7QmZeFBxc58rZ0KKczo
rs3Y/Z7ryTnPvfOUubyiDC5ukTX7p2oYtl1HQ1JaVMAKZcPlGIYQWLSNNiaYyXoy81L8sh18G3Zt
YvoYsx0jbkWSbsktW2a8y6EfbDC8W6smYwKFo52P2k23k6R+qQ/hkTtIEhfN0s/s4+HGGRm9ct8B
AS+HY5Eu7SCOX7+AmEJhDBkkAitJ3pni26/ZpBlbtHWq2LS2AvZdLcc/Bx5HNXsOM5GlyaiRrrfO
M3zYQNVrwMya67ybmbYgFCz7GEnf2ia+20E28CJv1WijsR7L5FGJ/GYr79uICTwIj8MRqtJU1/YR
HQU7FjahIWaXbsfmO88YreAIlXCgGkYrfZqvu1JuBSiCoGgR2kQCKqp024JGlejKBLxgSRDhoUnC
33rYvSa1C7F8GL6UbH5Gs4OOXEngOaLO1oiD6XmgzXrJVqeXzI4OpNdMLCB6HejcDLZ6E6evC6Jt
O/Q17iFqNFZ8s47ol11dtDl5BZ8jUDwA4vDoLcWfBlRvesxsFeXBCDEwEJMTP9gdCmSdq1YPEIyB
dbUeRdeUzAO0imTQDTj6cy+zGE4xjYYGWJy1smeEWETyxyy14QAPxVxPBSxVfVDfzpAdNT+7lRkd
ciFBCZxn44YWN4GDK9+ykPDQALMEEMu5DdxlRkuwidBs2+8UmlJNRCwFioUwQVcYNxrOqGghaUaq
vEW2nvxnWbNY5OOjPittx6NU7xn8AvYgz7aquf8Gfe/kKEGYZRQEb98ihay7wyrXqmMYVv2a7DYJ
96xm/i66o0zVcbDU0XM5w+oVWq6KfuVQ+gJ8kuwcC7Dd0LB6VVV3Fn1fb60WjdHCf4QLuP72mE/T
Ym4fMRjyF6J1D6Y6LfAWbCo+peZgmgzshZq4E5BVXLVJit8mfcZncU5yynMS7PLYSFkmc48ZOAjG
oAqNa24Oz2QGb4aXd5sZl9qq1ZKnecy3niGupTadZeFdPF8D49W13gqvcLEp/PFDJ6OyknF6qGsh
eSXlsQiXKUgCCiet0mYVd70Fg9Z5KXrtw63Se8NMTpgNyiOYpGVdjJAnIdn6kXh1rPmBJDf3wnJ8
sPA2B9gacWCwWQahnpHX0mwsw379URakjTtBuZ4Oq1+Iq54XH1Y8fvk0T6ybRoN7WttnMhj1ijhI
g4dk/BjN6N0r+90wt/2mn+aXskx3gC33oWj4SZxBX5P72Rnd+FB62feYuTeKpD8ymJCczeut56VX
EpBfc+hmu8lQi/+pZlw6d1dD0eAE1vyVa2FKdwQuUlWG6anC6L+vYy6Q1HLRcCZt4xRNKt161oxF
iEzJUcCruPrZ6G4ampMxKxHRXfu2ey4BnGy6ns7wlYU1Ga2aXXcZRRifhjEWa1fPfxP1bl9EWTwY
wN1WBorvehi4HkeDiq/wv7AQ264CwJbdmzODW5V3X/XIf6pVmVrqDsqNnbHOthB013Iysltti/TI
fo1ZTc9fXHzDUCH0bkeZVHYZZePSEVlmh0oN2d4p/HpvqtH4djORg+8Z8KoTrd27kIPWkw3zvZBZ
ufFl8lQ309bLQjYquS3KKTpHSSqCOex+cHLxrAB84yyAE47Cn9+tLsd1grREWMSnUssM31rHfrCt
flMb4GyK8kTABSknuc9HRBIz0t5aq3qwG3wuuefdOZlzrVTyG2MosGI73HvSuQvD5lUZtbWqBzJ0
IzgIE+ywOfWvAugpblm8UAVGWEiWmlhNenuynfSdjoX7ZE534GF5n0qu1HZ7lZOFl1DpF0Haddsm
Meggs/yNQTAK9NrwVp0GvJ8MIvV6JnHdJkrfGPcMNGgDv2R0B6lsmil7sFu1Vlz2+KlZq5pWvhdj
odbE/rY6RC7cz5i9BmvDTOGcdemBz5MPC4PiSvXlm4SXhQm8+AXHe+d3Sq4GqyXvV6bzhuzylmqq
TTlNt64LjbU72jdg3SVHRPcrd4cDSL9fvfDfGQmOgUbQn3bS+ZxyJV6Vsdh7RPGi0t/b8fSOlecg
jPgd+9QT5Xc15I7oYrrR2saSSuFkdNSoMFFl9VvAFdpgNL70Eto9J1KJPEYBn+9NlEaKbsMEjIXE
urY4WIey20exxb/Q5LV1QOEiWBM4KI27UJv9IOymd3uqv+Ked1Nr8WDSwsfOHQrc1Ra92OGuMZNt
wRkMAlHzM/WjxfteXDHfwdxT8c1Jyn3jZ9+znB/6Eb8RB+hXjHivxqw+3Ky4s8R0Mqzpm9vubm7b
w+yU94kqT71V2oGMwlOaaRcPAxu74RpfEz5Funmw03DIq0zzuVQepkJmPWn7wfWmg8PnGAfVYXmp
l2nioCWIB42kKkdZ8g7INUMZdI31mPubrmCO482jXBdhf0PU2FV5+la74kpU6Ajhlb4xm7oVtg12
4sF+NTjerxJb1KTXMIT3LmbksbF7TN40kUO95s0OUaaGRjU/bsfa2kzl6wjckqGHeSk1CtC8OnoK
HfXK887pyLSnOyaTgCjyJy2dw0vcxleMQOZWr1j3psyYMA0DMLeldp5q21klMi9JYbGj+SlG4LDo
OK6a73GFwRDzv7WSde5va4Y0fH7GB/8Q7lkaZ36o/oSZ7VS1/TuD53TVGTzzbmc8YdjBOCP9lvfJ
lpBe6mIdTs6Rf/faUawEP8+BEYnJDD/avea3W81P0wejcYl2qVPCYk75YvSd8cmsqIvF3uj3PQfW
5lBkSzsgYlSdGfOV92Qb98p4yURivdR6Ru8pI/bAE+ZXTKQkmDSOt5HrPxNr3VVp+IilZ8+jWgQV
hkhaStD6GE9xTGgMMDeVsZTnkC+OsHgNhENWYw+cMTIsAIa4KC1wb+ue09A8T4dUeEVggiALBsVy
Piv312gU/oopfr9xK//i0CJn9oxkON9CxRhqBkX9TW/y5UTFqSjJ50MPECzx7YdU5B3WCZPDsLT2
toeXudaRe0X0wFn1RpHvvVYC22YDKC8jDTdB7473/swtvHaN/K0o7POorIETquttVOd22zivItpZ
1H7meVu1czNfTCrQToAf1GkCtH6zMDCvDIb7X8zh6wej4KLEphXfJXQEbFsT94VGdGmjRYLHP5vp
3xmT/qhoNOIyYaknN4s8e0ORNpJvxcVlW0Q0Eg9N1V2HgfaNVVgOkRXE1UOmvUYA2cHipdG1s/Xq
GQJTQo09evYmasrSWOXFIF4cDmabbhngChAFdzxRxqMro2qfRVn2hGFB3aaEP5rM8YcXU8GBCVvW
mtjtszbW1XmerORU+IS5LVPdC4KSQWM38anQpfXAgfRLD+2XPMnqX87AWNERzVcsjA/PGbkAGyFL
mGet8jDfExF+0pbETWfmv5Me3Gva9797Dfj1/2XuzJrayJIo/Fcc816O2peJmY5olYSEALEYg+2X
CgFy7ftev36+EuBBwoOZVsdM6wkJKavuUvfmzTx5Tt9cCbXaTPy+P2tD6CdhlKHyVBROqbG9CET9
CA1keA7BBIt1sOo73BGtKq/NRrxxSBXPPMfZhL2ycnxy0Zak3BheNO8F4VOSEQAHh7cEHJJQl9nd
U/V4lwTwjHjVyMgvX/thcg5zFFtQ6l71EnFGF81FsYdLUxyASw9ua9plHC84J4VTQ5KTmeyIiJMV
Q3PGIZFDuyXidMaEJZpQgsFJixB+mAxUhc4812q/B8R+j4xeXoSZfBnJuXGieQX7o4zmzwkhWcXW
qH9d+MQsj/U687920hAvi7w2J6oI8LKCyHVSEPdcKIZiIv/qcko2q+ouzwzoXpSCSLmqLDK5RfmS
4uM56X+8/LwFWaNB8uSLQ8ouCUWvrufWHG5cNi3RkKZOVGo2acXbwTDKGUKVWzFcYR5UAJZ7uPo4
HDrmNEtD4jUwKZ6Rp+1nWgKJC9QjcOeLJjHzckjkJTi3eJUCG2QFhylAa3GQxMRDi52zOQf7FDUb
TW3xZwt/Fbb9eeTr64xiD7uOI/G68pA5kCSfyImYqnDLVUhG6wG5WE8+pcdy3PWm5CROibLkqPC6
F+aGbDO+CgkBDvyKYItdhVyO2gWlNC2sULmUNAhEWs5lQIUdI1skID+nshqS/Qj08MQdatS5w8yr
LgBW9Db55eQUsp5ZneHMIaSbQCbDH3pUJkekBaJFqVjhbeFG7UwMVFhEPAYgmPi1Jd9RLpx+jfQ4
XlrAE20pd7JjKeibZtJQNEwFBEzMA4VlEBs4onAUC5l83JeCdqXoMERpWQeqhNKJi9BxWBodwLEL
nOf8M+XQVWKrjgQeWEuKz7WSFDMJVtyFi6LFpCxCF9XyyroMAGOfFPghZxo1HFciBDEzFVKAie8V
zcJ0IgS/Uq28wR9LjtVMdq7gpHCOxCAc7KoZjwphMky7dMxeiQxe3jMRhTAm5VcIABxj4Ys/6Oce
CYCjwcoQfyzlfOVpqDG3g22NyCeqoUwQ0FJpy3XnfXLFwT3mocpJaOfhvKiH9ggqM9cOkX4CU2zK
hKIGxrlOmHcSlFq52rDfIOk691w/XIoFeueF1rh3lkyCJhFL5ciMhfqc9J8y1fMe4VBQrTZoTdVO
LIixNAqgp6mfWCeGmGdHgwCtoKp1+cxM9d4OBNU7tkqj+5yEXjYtmsGfRz1Sfz6iJlc+wBXq9SJq
KkpYelxPohIzV4SLSFfLqWlSswUHBdCwJFaP3bb1TwvKhL52A89qoNXOLCrkzhZiE6roRoZ0scRT
S0rfuwh86tUsP4sXnD8qm7r6bgrrA1ETn3DeJJEDUAjwDaUSqco8L+ueaKnBKlzb4RYAwOkzn6pe
CaXviA+opWRYQd8a3DQjeiBFqOW6SiVj4ztifauD9Z9T+5Ww/cBBO5Fijx0zjKJuTtgoWbUqYdOO
rfak8sr+RIiZS5nSx+u8yStywIQtVxl1fGsFvIzd5aYKWZESKWcAo7xZF3ghNRRl76F9GIvVveaE
Avy3gnTFkVZxZ61v+YTbhFxYOnKUX2imIH9p4WblfJaW1llMmdFJ1eqI12YJ4uS+YVCC0OvWppH7
it3TKHX0SApAGRPdqjmwualEwSzCObNOtC4aLcweRKto52LcwDCGCku+rCULqYJyqJe6nhlLKcql
WVOFcgmpT5UFE90JKZxXO8bbFaxjB6zfhqKXfuWqxPfSODQXAMLrlYM0DCQ+lv5FpZhpgcZd81Us
8u4bdXLdHUef6Bgsmjpvm9aaG3HjHAcs9Ze1Vct3rpN6C88USs6JljJjvWrXIE2CbzrdfGR0RCNh
81NFuL396qwF0Q9KplJOVehXbNWSncwO+yr9Rg+DKuo6ZLBjBYz/hJI0IPFqqnzRJZKVqZUP30pG
6UJtUT/PjTZbmnGaLM3EgEMOL4FB0eVsqUNCi1I3PvmkF3JjLnS9Ik8L1twF8cWcZa6yvgbNUCIz
yeF1RsFwea73cPo18LmsHBjgjgOlMY5Iz8tL6F7rdZ3KYmlD2qJDLkXF8MqpBz2bEO+KYkSC1fYU
4j//O2lrbkRxSoj+PM07c6iVdsANNuo1gYPkrnL7ZK66cnzSshCuqG9Rv+O5iwWFrCaHmFSp1K9I
QND5WpKcw2UmLBSpl04D9polLIec82Mvg7i6KH3CVaFSUOssGNDNTHSphFwhKrszOKXq9dBrhg2o
auRccYOCbGzV1Q8o5SBEX3fRKXl2jplB4rprxUyCaw19GID+5ZAvIgXCcCXLkAIUCAsoppmtfdh6
ZfhgOkLAIg7BmQPuA35dQj5+6YQImniqe5MOuUiavqGTxThGlVIi8amXpXA2WMNwjghJ8SBCLvkZ
5BRn4b4Im3tTzPVbeHwMKE8Uqbjs3SCaZ8zKGwuNvWXmwcFld5WkzgWe8vskRUY0adLgumi06pPh
U7xZQtF6nmStea+bFV5KkYxhLtBdD7mSUZZrnZCDueaZon7AgJ9YjfWlWGewYxm1MpdNozgOXXxB
KCgVAglhDUUdBY3pWMGowwhZFhzAWei0RMJ7T6DtjnKQZuiPUL5pNa4dWbhJjUHsNxMT66zL2/xT
0SbOTSQrta1oLWHOJi6nFbWTtt81/pQDaYwaXwVZfUdeS6HK+U7KfO2ToKfDqgrTbipBVXSig306
DqjYXw2lIh41saPYlkqmAZ+BNCyUEuG21h2gsBnAcNTVy1oDA4OqDZEAKCUqG5HAdJ6XiXOkRWF/
YzJbgX6FbVUSVg9KkNNF9UVO0acdPE6jPuBqfRKoSGtNKvAlycSD+vY2h2D6WILl45OiFNoXWUra
E3xTtAFR5gT2EFZUsxFuT+yaaPx5m4xn+wyuIt1uO82/DQsdXs+gAsz9mDa+7/7ubtIL+D3cNHkp
abcnBa0Y5BzHhCMMrZqGI0jG9GXOMegSgThpH8wqRwLyow9xP4/1DInrF+nY910HGJTJ9URZJByz
RyaFGAqbWObCjh/kygw+ymHFWdO6ePsqrwBNMogpFQIKhVgnVTV7GdTUqkIz9KRwlnplsnaktrYL
mQW7iXTptutz//Pb1wPClT326Shch8KxTP7XIFogStB0qfvXq6j28KpWgG7HjD5TSH3EiggOk5jq
29d51S4N84pomiMRBg0bqbpeoPrLVkPBCUqJmQXGYYqCb3Jmpd0ALrkZS2NA2/9iuMbheNEw1MdF
gGnQZRAzgoUM1budC4qUHNe9UoYzw5ezo9Zy2EKozfdPWgmaoNtUczrEKVrTvdw29L8ijzvPNsmn
qthsqrN19o/xp/fs04XvetVvu2/Lx/fM9Om6Wu+8mW2BeZf1puivNmUdPf306auv/oulx0dmNHSB
r1ddp3/sS28begIMXvfZ5p9/Wz/EfjL1y6rw76tXWEJF51ndQTxs72vbpLfMRGsgifUD9gXrIxOW
Gik278cPDGRn+AirTyPyVnPfbslzr77VbTu3eZ/WSTWOBnVXu7o542LwnobuWXjRUP2jqeNf8RAA
txxfdN1Ou7WPoqqZGocT5HN4PXbt/74T/uOQAyAxWLve1xF7Vl50hCR/hP4P9h2VJWKnB/SPJLDg
BRTpqPHF0vh/mQZ79775AaAdITQguA7tAf2jsn2xzTy+9qbCCHL9yzXcoujh0IbDDLn/tP+/HvU3
xpjIt8xm8p7Hfc/Ky1mOhZ3Jzaz/C7ZVg4zi4DWcJ3p/WLef/LXm8JMiwOHrl8rjizuF9tneECOM
RmmlrCngZMcX69t7u+Ady/yP/d/2/Ohhu/P7m/KF+/DLLzzvlq8NPO2CW6ljtrqdL46OwKPpx4Vw
fP/bzsTf7tQv/vm8c2+v8/Tzpwa+vvTOtZ5b9fzhwt8USCp7/fYf/dNtrtYxrsMFDF7rly4Jq7Mk
6lSb/vtWXjkwPx7qNy2vy10xCSzLksIcP9QyGa5NtYMCxTRwrBEEut1lfup1veumTyEEe7YyjiOG
H3frgw2v47t1v8nrzZ75x63wcPMfTv27TVGtH17ZH3ecQ+0v62RPBJGeedzMDjUNTdv+PHlaTw+2
nCbl6CJX+KHr6MMFeEg/ud98SL9/sNdRtN6bQrpoKH/CvP+9X9/X996+cVnSWMkObdLvBVPIz/bm
6NNee7BxCK1L7/kmfyi2b88nh9q+ruO7TfnKNhGJ58/++EP7O1haRvhn1v+EJeFXivQHrji/1hg9
8AK/0PU50PrbdKEHGn8PXcOBl3gHjfuBVzj+KT88DtShj9SvqhMPvO83Ki0OtAwRcr1x651F7NGv
1P6E9fd6fZ/8zDQHzrd7/GfO1Y/4yWuX6zku8rOf7fqT4zfuo826+O1fAAAA//8=</cx:binary>
              </cx:geoCache>
            </cx:geography>
          </cx:layoutPr>
        </cx:series>
      </cx:plotAreaRegion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_xlchart.v2.2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funnel" uniqueId="{B52EE71D-1C9B-45B1-BB80-A100BB331652}">
          <cx:tx>
            <cx:txData>
              <cx:f>_xlchart.v2.1</cx:f>
              <cx:v>Recuento de Hora (hora)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bg1"/>
                </a:solidFill>
              </a:defRPr>
            </a:pPr>
            <a:endParaRPr lang="es-ES" sz="900" b="0" i="0" u="none" strike="noStrike" baseline="0">
              <a:solidFill>
                <a:schemeClr val="bg1"/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_xlchart.v5.8</cx:f>
        <cx:nf>_xlchart.v5.7</cx:nf>
      </cx:strDim>
      <cx:numDim type="colorVal">
        <cx:f>_xlchart.v5.10</cx:f>
        <cx:nf>_xlchart.v5.9</cx:nf>
      </cx:numDim>
    </cx:data>
  </cx:chartData>
  <cx:chart>
    <cx:plotArea>
      <cx:plotAreaRegion>
        <cx:series layoutId="regionMap" uniqueId="{88D70FF4-9D17-489A-8810-AD9A9D4DA4B0}">
          <cx:dataId val="0"/>
          <cx:layoutPr>
            <cx:geography cultureLanguage="es-ES" cultureRegion="PE" attribution="Con tecnología de Bing">
              <cx:geoCache provider="{E9337A44-BEBE-4D9F-B70C-5C5E7DAFC167}">
                <cx:binary>5HvJct041uarZHjddALEyIrKivhB8k6aPdsbhizLBDiCIMFp1w/UL9DberE+10OWdO1KVUVndPwV
rUWmxekAB8DBN0B/vZv/clfd37pf5rpq+r/czb8908Ng//Lrr/2dvq9v++e1uXNt334ent+19a/t
58/m7v7XT+52Mk3+a4gw/fVO37rhfn72t7/C1/L79ry9ux1M29z4e7e8uO99NfR/cO+nt365/VSb
JjH94MzdgH97tr+7ffbLfTOYYXm12Pvfnj164Nkvv55+5oeQv1TQqsF/gncDTJ8TEjKEKH/2S9U2
+fcbgj2nUSRCRkj05Ud+j3p5W8ObTzTjSyNuP31y930PXfjy/28vPWrvt2t3rW+GY45ySNdvz67v
3d//97NfTN/GX2/E7bG11+mX7v36OLt/++vJBejwyZUHA3Canadu/ZD/c1P/qQMQPg8RwiiikOBH
A8Cfh5IhJhD/OgDk8QA81Y6fj8DXt06G4OvF/6QxuK0/3i73nb//npM/YSlwWAnHHwTj8eWHPh4Q
ib4H+7oCzv+lRvyTYXjw7ulgPLj133hIft60h3Xp0RP/bl3izyVMex5J+vPBgPKEKJMs5Ozr6oDB
+hr86+B8qyD/vD0/H5dvrz1q+n/vcvRfzd1tr793/k9YBtFz9njeC/FcwKWH2f37/3wy6s/z+/uL
J5P+9+v/SZl3UICM/VM3g9NNGDaHk9T/178Q9ee5/8ebJ8n/x43/oOwffPP3/9V8n5Z/wrzH+IeJ
f5L6p0P+PPHf3ztJ+/fL/0FJj31/1/6ZOQ9/yPmXKw9rzZMxf570b6+d5Pzb1f+XKf/nUPR3YJ7c
DrfpF0T/AI3+8d0vnQaKcfLqHxGDr0ndf/rtWcSpIDR6sCcfP/Oowj9El49eub/tB+ANsP8yJLHA
8B9GQ9ipn/0y3X+9JZ5LyQnigoc8YgSHz35pWjfoI91Az0NBsYwiGiHCOIUl1rf+6z3ynIQUC4Rx
yFEEn/idSF231ZK3ze8p+fb7L42vr1vTDP1vz4iAFtivzx0bzGUEsJpiCggCKAyHL8L9u9sXwNbg
cfw/CuI9Hnk0p41slynWjvNgN4e2fYX7stswaOUHWWhrP1RZHq4poTMflStM+CJsW7FDOcIu1hXq
vRpz7l7SSGZXrFnqOCsanRZlI1eFaeGvxDSVexOhMe4jEk1K0zWL1Bjx8UxUkWuU7cYx7duQvxRy
5Wcm7Mc4y2fUKlaUK03GeRx1vJiufNvMffi2tyJ6iesWliOXGTs4Ltp36xI0+wrw0l5SodM8C9pD
G00+Uyv1/T1mfkl5E7jNWNbDYUJjlKuuw75Oac6xjvtw4p2STPNV9bj2V8Fc9lekY6Q+FBT71wJ1
+KIcfHneDWEXB3ItXi6+qV90WMjzde26uLHQFdViUX/IJe/ueNs27/MFl5cGIfKuKam9crkvdqNe
F7HJhwGfL93CrtuoXz+tBTI7Kig75BMXN11Rr3tRUZzWMsKJ7XN3NuJ+vWaRs0syM8u0GgvUXVle
uDj0Dd2OUTDN6cjC0iXIm8wo0aFy45heV9WVmX0nZeVS2xDySssanVfVZDahLf1Fsa7hG0bb4HKw
SNzkML67rhxN0uIgjCvZ+z4OLBnPl7aub5aRN2eMDdMdL4PgDfeGbWE1VK9Ln8ld1VXNWeiXLkYl
d5+ENOUORk7u+jXsbzkZg02GXWlV15TL+dR3nVHrQLIDKk2YMpSvZ6Vp+zlxiyEHPHR6x93cMNU4
FG0H4tpO5X4Wsagm/7aLZnTVt1F5b2ePX3nvpnM22e6tqbvBxaXJcqNw6Ip0wZCohjOzGdZVbvuR
9O95ntN514zTahPRdmEiSu2vLWfTmRcLOcPMNU3MGyZ6Bb2J9mEoolbVfK0aFZjGH0pd2VfUV76J
mdblrJqcdO8EbqMNF1XzPvOl+zysQZ/kVeBbWC5oVdnC0eWw6v5u9lF2s45tGJdz27iYjFO0zStD
NhxPbSKXfnjf+gndFiNbsJIY+V6JwtEYUTwxJUlTd2qeNT+PZgPTKiKFFwq1U/uBFHX4MVwd6ZSv
KKmgcwIeWEMkFeFFtW9oMKdZnZEz1rbzCzeDAKTq0OMdW1qmSChKtF27fPgYOFG+W8gy73TRypd9
h/Vt0Pakik0+oMuqCfimnush2Dvj3EfWgKAxFJn85IuS8HjQU3TlNcUmxi3l28kH/d6Fpnvvmjk/
5F0V1CkjS60V8VF9Uc5kOAQDKVMD/XkTjSyolK6iRagedWabVZNI9SAmopxt9PlcoHLd2F7KT7Ys
i5RHwlbx4L3ZDkyuWhUDq6dY9jlrY1SvQ5uUVahLmHdiUVKYMTHZujRqGZi+DnTlULz6pY7UPDqa
yCqQV2LO20wNrc1sjPqlvg5r1id9U8rwEk9S3FSyNUVsF047mLr4Ctdrwr3k27XWvEp1g82+JPki
0toHPN9mg6yuLR2NjBGauv1YzOOhK1mT+tb5SoV4JVvbuNbEbRvNH0vhlgvXU/2xWy2+N7TYZUWO
P61QL2Jj80gVouR70ZXWjWrpl2V4s9YyVJToGPMgzRkdXBIFMzojOlhrFVLZXsgusymiYt6sDUSd
UMe6XciiZVC+nGAqdLYyCVQaCcuUtuzSYDKnQcFbJV1WXFatNztv5uJ8LDCTMTXeX0gRZpvAE39h
mjI768xYX7uB172ybQQFuBmLWtX5LCu1yK7cWMzXDSNrmc5Q9OJS14mdCLtiEYteeVNncRe5ctMv
Y5bqiAYKI1fuuo7p8zETGY/pWGYsDjJRX9Z6ZHsxhCyxw7jEaOrzsyxAWIWWeii5VKzrxWIxOheT
qT9kFFY4LCWR8EwWl2IU0zvpLd1NsGmpfMjUKGdvFOcMJaQQy70xzKWhqFiSo0zEHTdRPFeRTGov
mnzHERQqhdhi362k9UxFlZfX+r6FtbXscLEQD823Pq67THrFVtu/7Fdev2kbNF1lOc8CRfN1cvvG
zOGcCoPlVaEdKbb5WLYpmYs2gfrS0zf92rhs62xN1vsHkOanGOEHiICZEEQIEEAJpxI/hggGWoQI
Xqd0SOihfDMmpaLbYd9s9IYmzZt6e5eO6n6O00rRK7oZtlkqYygHG5H8cUswEL0TsIJZRI5yBrQn
EhGIgQ/BSriUtPFQkdM+XdKqUOKjTso4uMCxU81Nc/MSqSAp4ieiAtr6g6gSgYjyMOrQeUswwIKU
XMHM3OCd3Lud/ewTkpabLDZv/zheeMznY0j2sJcSHdvzAJJB7001EIjnkoHE7aXf6gQqzz5LBsUV
jmOU+D3duG2xfSLysScnkTkBOMq5iDAR5CRyNWRT73M6peGWH+ymuQriUcV3UbyNLuim3BQXN1Fy
8/mpDIsnwh6H/UGH6VQ31VhAWDMQNaBI0QY2dpeP+6zrP+eGqT/u50+m0aNuHtvzIB7RkS+qFuLh
SaeBK+LO1TtMrILd94lQ5Ed8jUGiO0rXR0QvGOjTD2NREVFfVxBrims1bpbDFJ81+/V8ufzwMbmY
kzBukjyNYvahEckay83ry3RJ6mTZVfHuzG6fyvVP2iPDCNYPLJ9Iwmo6ac9cZgAQzQxLSB7IbthN
G71Du6emEj5+5/FUCjFDwHoIkVCZv+TlQY6Lrg/mwkC/+c2U0rTdirTcT0kel8m/sESfiHa0aR5m
OcpXhouKj6k/rBuzqzZ1zF8Nh2WDUwSJ/LZEv5HQ66/9+Mqj7lq7OJPrb57U77/+7eK70fXFRvnH
9aOr9Y/frux983Jw9/fDxa09ffIY7/dHIdy3+Eea+eiXH1jvP+G1X82zf3LzXya9khwH83eD7EfS
+0B6f8SWv774nfpGzzGgRxoBpSRHZfQb75XoOQ8F3IoEhirDJdTw77wXzDSoruCnUUoxCyUBTvyd
94rnWMBrcI9RCVRV0n+H91JxUmQJlRJHHNoh5JHos5NSF6Bq7axrbQqgrYLdfV3KUsdUB81505pF
jVp8RF3RqoKWq2ILX+OatzrBRSnildkodaPk5wD3P4c2T1dMrxABJgL8mcfI6PVN0FdGsY5OahLS
plGr2Y6swqhckM+YAvCkZbFusoI3O9m3ZO/XUqtIjzkw4+YtjpYiySIyxKQt6qSfh/McTToJZpwr
kRXdRWWaOUaLBQ6Ngjap++LK2/KmGsZxrwESny/MBOkcZfPGEj3dGNoIQCccpWUDvHC2hisXsn5b
2PzTymgUA59iMeHtolaZy6Qc17saTdd0RGOCctmqrgcm0mZax2E04i3grzkWARpS6gaxcRYSyYvR
qznjt6Hz8ESrtcJVZs/yoVxT2rlcNdPcqEagamdx1G5ha222zcJ4GgW2SsJK7/K1WrcMmSa2ojyO
TYDSfprX2FTOpsKJIvHWjwkw0iUdm7beLbM+W/ykr4ydTbzk8k1ozbKJsGGHtYeRZWbKzuaCmr33
QaAa4rxyAeoVZ/ItD/EHF9HLrGNVGmQ1iUvAYy8Ecee9LDnoAzlWXY6sEiQrFC0AN2ve5unopmXr
svBFGfG7YsJoU4NGAGx3zVPcuXXbVeRu1XR4hTGMmPTBEpN8vgwBeabI9kTVdqApLW2f9rR4M/Zt
cAhgXmy0FlS1Ab/MQt2pqBw2ZMIFfJ68xst4JcRUA32ZX2XaBKofIr0dC/05pBVsYUuTt3GO8zAJ
beFgjBf4lweyVk9FHq9RWMQcWr8du+HDJIEUD13jN0D5blnPq5clslEsBRaKrMGg1orA834l11zI
ced0W8Q46145WsZch2XCZYO2puMfKj6DiFKimNGg2rgch2nb1S4dl5IddLYEm462dNtX2bzl4fLK
a8v3Xb8YtZS2U1kw76GPVhGEM9VNgTxQF2ZJP/JBWbRcz2M5JTUFuYiGPF6HbFG1Xz4eKXjMBhKl
sxmzpOyrD6uobdLm9dUUlUB+DU4LUcukCZZMAdQAWamlV+E65DHPXbY3+VLEDSleAZWoYLSDRrVO
i7So21xhYcLYQXIzURIF7MqA3EDGeMb9mAwjucgtQ4oQV6u8yd4vZX/vMjOq0WKf6KjtzmqB3Fm1
4Ju+JJMi8No02+CeZ5M+rE2tXwbFMm36ACf1VMZZKc353BvgA5PsUmhRtKNsxMlM3FXdVkHMlyza
aJu9zLg9VGFfvCqoFee2HoYkEGuddgVQtlJG5hI26MvOTiZmS3fVGXpDaPeOF8vWDGujSr2e1+20
C1v2obdVqeAUR6Tqsd9w5u5Jtb4IqfuU9TlIJOYzqfU1jIqPebsGCQkdiVHI37dttsmzlScRC6dk
nUG0E56nZb+UZ6OmWjmzoLhaqlXZzCPVr4HeD4jxuKY5VR3xVlXteIdG90J7iZWtQLBYuyLJSRAk
edsWaTfMeBPJPlDdsBzaKqwUKIJv+3a5B5XRKTG65cCHobgqinFVSFf8jGKUq9x5F/dZUCjeQnEC
bvmGTGyEMlsX22oOC5XPIMXMhr+PJhvGcuxeTU3Rqa4dQqWZA0l06h20SQZJP6BJNXqoLqmzl1SG
b2fnXodzezm3Ur9jEcD1iQ+vqhEfWV9bxc1UlknYtcHWrEVw1jXVjUUNUpM3VTxr0cSjpLWi/VzE
shkBHU1lsHU+qraI+3A38GIv8mxWBrf9lVjHW2xG2FDkzHZLp6f3c8jeeIaDmNS8TNvVv6raIkxA
QXodzVG+Y8UcJBJXF2ah1abvplw5EHN3je7COAwIyGLlNF32YXTQlVmVYOVtOExsEw04T3LuieIL
uV+iRqppRLOiw7ps8XE4kG78y74U1+uCqhiyMihhC7Nbph4quM5MXGRle1aTYY6nfCaxkYJe5hbK
B4lCuivlrC/XqPYqqNcINA5OEqin87nmdNivUTecOzlEe1OU026hWbclc9XBSpTsrCzcG16EpVTL
vJBtzW12AE2Rqqzp7BXs4uvOslYccMfRaxTCNpGszow+aXUbWiW9uCujcUoAa7SXMuzkWMZQKqfq
LsiIs7DLr8inI61zmYJe5CMNFaOr2ZXzpEZq9jVDFwCy5zYJuYYdlSIpYo0rej2HqDsstmNqXbX4
HFRdn3Aue5Boq/ajc75+Y4eBXHe4BZJThmRMAge1Y4rmz7RyN6gbEGhZRDippCyuWFnaNWZFZ5HK
uRm2DjbvQbmKrEXcNwWIB04T1Y5zF0fDksc5Qy+cDHxSLevlF6D3/w/ufWRpfbfojkYIULM/wryP
Dkr8/vw3qMvlc84wkCnMJYWTSASw5ne0i8GtkXDsLQQGRB+7POg5gnkOLCwCm0kKyYCNf0e7WD4n
wJ4w2DviC4jG/w7aPSVj8HkKsgkcU2MMUxaGcEbnIT0yQ5CVc0bGlG4dS8tdfijjSok6xTGLhwuQ
tb9OlK9Hyr7xo4e+Ev4RXjMQMQTDcP6EY8yP9x/QP4ktWaBzI2hGUzruu9cSxAu0ARzy9t+lmoRL
TMAQi6BfXBJI5ONYXaVlngPqhd75N2yDfAIgIPbJmooj3Wy2Mn0w9j/pHTnm6wG5hYgEwQkoLgWH
IQI16nHEyYdZZVE/pWi7xGAnxcUGBWpV5gDYPw5jcdZuaUIO+oxsl/N6r3M1xNPZsqWXLikvJfz7
KV6PT7Sbr22CeRYxRhEW5ITYg6TsWSEh49Ph2KYmIR9B4L4GELmnu+DaPZmFUzXuNOLpGNtiAHQV
uSllCsX15QiKYLYfFXQ5CW5YjJRJ/K59Ivf4RMD4FpVTgmEuH13Qx7kPdb+ikB77GbtzMioUpf1F
uZ02zaWIl40+K4ZNkeabIqYX5upJCfJ0Yh+HnkVH9w0WtIjCk8nm2QgEI4Shn+IpnV/1F8POb9a4
fK8P9MUT00wc9cyTeUaQABoNB0yhp0cz+uEqGjzLQTyuxxS8tUxUKSK+XS40nUj4MixQBNZlGARF
fZbNTTd96sC6LO94xpsQACzIUfWBLn1VOpWxZkaXnpbc5nEwQBlKYFdZVh9jjYN83xk+AhZii8iD
VDo28U96DUAmUiOhPXgIaIUdXIV6Gd8GWRutcd7oySV6ga9c4nJty+BMmKAawF8wPQFOkbkZUHxR
A7nc+NAtEwJs1Ffi09QjI99EDra/ixqbquzBWgRx/MXk2iJ6M9G6ZJGK8qYrb+vG6uVzzdpavpML
5aRRxNoaaZDFOe0/9rJxlVW2sG2H1Dj1RXkzETtX9fVceDSTNzI0Fs1phHVg37VFE+g7bUQdTioK
tOwAs1Q6q1/jCZXFi1znBb6YpW1b8BFy45i4WHst/CUFEJK97FHbrg7SgHC9p1PAA6mGqajZnIhg
9fItCxBdXufVRPjbBkyuur1Ypq6yn9t+HJprX2W4f4k9WD+xyOc6fN3W4VznVxVY61wnqDK8ACtK
6xCQGQi183KFkGscmCUcR9O5BDHCfeAGZ6CSsjKai3fLUBZ+E1nToNeMV4S9N7Nu6zLRWevEWdFp
E12upaX9dlnxSJXuBG32iwSp9zMGStO+oJNp2RlfllBceSc1IPUAsbzrNxU0j18Ussgy6Ha5spar
oZlX9qI0hphN2XRoFioIyH3DpQWUo4N8yt6aeSkiq/zgxvx8iHqtncJW4nDLzGALOFfgW1N2W4C2
DJ81bsiC943OF5euFOzs86KERZasUS/9xQjqIiDpGszpSsmmCsOkaorwxgbdHKqybAIAdENjfGpI
2A4xqCK5foN0Bj5W6XEB+LrOXBterLSu7GFw0ix7PgT1kESASJeki6KpVYiP+XLIV9IYOJ+gSXEO
RyoYexX4UYP1RTsf3fZAjcxbGdp5el3kk+VJt2rDrse8HBg/FNZOfgYqGM7+fKWjnS5wXs3IYeW1
yfEBmYLIM1l7tMBaFlMYjxn4kWf5uhq3n7mtqn1LqiC4omEA/rOqChYAy0IDH+O6YB1L2wXbTHkp
miXGJQM5F2Y/n/KrCU+r2PQUUXoFZhctzwEua30N02MIr0jRYPGhK+ew2lfZUA6HdYIyeifbQZMt
Absw2zddUQEXmZeg61XBpac3sI9XHCakbQp2PnXCsddFVQ5wIqA1bt4LsUKGnNOouKzDws4ASIUO
E9m1AjhzFLnwQ8gsJte9hf7cyLoMsxeZxYv4SKKO9WehFkVwMUOj6/N+bYMCZIOysCBSDIM+jDCX
KiD5eZCNV0uLx+JglnCcrr2ROXDBbl2n96ub4eCH6hYvxDvsOnB3wyVr+q1bGtqndZ/1JWg2Vq7o
DViabRlPVqx4ExQsIxeGRkt9kcvxSIiWtQUErfhII/dmhozegi/Yh4d2qsdSwhEZZFcDs3oo4HiL
oHyBwiJ5aLdryGHNKzSBwS45zSOvShI2UTLxtijfy9bh7BOfsobdLxOhhb4YQloM2TnP56rRSa9n
xMtryoFQguRiViecT+CQQF/ZOMBW2L1GHZ82XRn17IWIhskkfQ0WdaEWjSJQflwJWwGY+etIoAd8
dLAHhEKDIep4bsDiXce1RBvTwd9iXNheWPQCF16ic/AMgTpyM0HtDLBYB6xG7EEJhDrkMfzxgcga
XuZARgRUFlWKKGjrDWwbQQO8pOOiPge5rgdv3/FAyEtrQUB7zerZyatsxrW8dJRTbkFpI1S/qoeF
R2MMq9d3h6oyJpMXcFLHupdT0Y19fwGGsM1dWnVR3vc7Z2APuBBwvqK9rtd6mVyK7SzBcg6HpQHP
VtY62GXBKPRLWRkGim1A5LSeReDj9gPoBL0vCJwgiaK6wtvchgtbk6ghywBcchqZTgZalQLdTDYD
UqV8DrojEOgG1IEYNMdcX0Hphu4p49Y1eA+1UEtQVW0HepNnaxbbGfyq3TK6ur6vZluBnsW6wKMe
dCIw3HPVw9+ugIjcdNxCcoksghWyAUdNOIt9DXUP+N5UQEQ197bot0c/X095z1VTgcU7qjqIhhxQ
5lhNaFF6QYYbIIx9s24LP4T5a+RRKxIYs7KUSd+HHTuDvOXibTVFTgdKjrPNP8LxqXqpEomWSTcx
tWXvP6wtOL46NkyPFnaRfoLTBnqw/EWp5RLuAkGLZZ8tjSS3rgimNe4GXE7npJr99MrVXoNZVS0U
IAiwmS6P56wY7RvDmgkW0qIDjLPEaFTSe9iCzfgKqgfiSQvvgGwjZ5DGhq1pdedBV+a67LdoEasU
Wxb6pcdwuKAVY70tQVFyMWzk/gJPZbZU+2UoJhIkjY9mvuxyQBPAbBbOBsqVJ+EyIFVloik+AWKO
xDnu7Aq+P+O8yIcUReNatCm02OEw/mPU9hOAyomUIYUj9yGDo38nQHzRpGlRtIxg35aX3YspXZPy
EMTtFszUeI31rrhEyby1F1ESbJ6IfUSfjwHjMTYDxw0ODzLKT4iezpu+EBjQ6ZF2+RdtHkOdWtUC
9U9JtabNAaQ/AZXjCZvzxMEFg4dgCm7K0ZqH44SnRwQ60Cwyqv2Ycj0nOdgMfQ47yaRjgg8V656I
9gXjP+zm43BgND7GxaAzSjczYHxDYvdsU6YV5DjmKtgO2wYYz9sn0nrkFA/iSUk4UFkpEZbA5ml0
wveKOg99YCAeU2NC4171ryMYTLRpUvPyKXZ5QuR+CHZyyMHkaz/VFMawAq/IZ5+RIE/k7wvf/6P+
nPCKwnA/cP6FxAyAfGL+xsMs5bHeFG/Z1pyzF3M8pyQeP4Qfq+1088fp/GkHw+iLJR4Jjk6yGZTz
0DoK2TSgoVVXzvZP9O90fnxNIfAzLDh4huL0BEUzhnAGpxmApN0ssQVeasrU1optORxiYEXqnwp4
Mv9/CHjiP3dV3bBBQ0C6BUyK1lTH5UEnegCeknCtehAj6qQAITRLAK7+X8c/SakM5i7ojx3uU7wJ
X3fx2sfj2V19Ls+HNNwMcXkVXANDctMTPT89SvFlZTzI9MlkRWaiGssRNADotwyKNLNworCHXfKp
SCe8/4cUn8zZo7AbWQ9dbM7zHdnx/bTx+6fPwHypHT+sDShnHMNmwMF0flxbetKOeoHNDYZyOEcp
7Bk4XvjmeFRiSHN38X9I+64mt5Gl2V+ECHjzCk9yOIZjNNILYkYG3nv8+ptN3e8s2cBhS3ueNjYm
QsVudFdVV2VmTaqZODyARj2rskE5798rNDTAM0RRReOcqpnlXSh3fDSeSwu6pbithyd5INnNL90s
FrOxOFuz6whtP8ZHpGtHK8vi9Zrx1JeWKcBXnFx1tIXcSp3ogZQIgc/W8t+gjUdmKWXTD1yslwqU
kZbO1cRhp4lXXezd5/LFgE1pX9r7AqWy215nc5EqSq2oEiq8Acro9SL5Jgyyqcb28l7tdLHZ7Fov
9YR7s7eLD8nqPG3HsLh1OUhFEgxVDZh9+oOm+CXAM2BbZU/rraC2BDOxq0/BTz2gK20d+K74jIcR
FEYSIlKVo/MX1RAYRVnUZRVoi+vFykqmAvsI04NbLxY6/k5kNwegWFXz1KEPZgtm9hy5moU6wmyj
fgHU3gn9BCd61K3ZMkaL9bk3vrbOixpo1IYCTAi9Gbkkh7Wi4v4aeWn29fucM8IKXY8ka76yQJ3i
Siy63kBR0pkjq3iRncTWE3v5VHeCV5hRbIVW+1B4PHrBjN0WNtz/lWXqJGcAJWqLBsuoQNdWAOSr
hf98Nawqd6rR7u9KN3wYPM5evqqsYMfaV/L3i0r7Iqc6p5Y41kUOpMS0OEk727cP8soEch9CEVGQ
WoLsTpch2yjXI52YaAAzF1DpNgRG4rppQTV4TdZwRtBEuV7ErJc8sMZwBXkz47kEgsnIuoyrG0EW
cWGCilSCHAC9UMFEsut2fA7gXQr6hZkeak+3K7wFvOpD+dXsm1cUrsIvt3dw7XyQGaM9xIsCAH/4
HZRvR5zUGkM/+zqxQUvVjP0aDwINtRVvQKY1PmdPrX/b6CqeEJsaGj6apup4XFOPgamaQj3syGcT
3spolxZYl/B528Y6XOoioqQq460hiSK4TtdfjhfLBUQFgINlb3wLUKCrTeGg26SkjBcH0CahVXyL
bYX1OVe+lbJLfU6uVdKAT/nR0bVnfnlduG9zh7fe12Zo7TlL3aE9CeFdIX6d5G+BYrgjqATpPklC
RtReoXXx1FNVVNUQyGSAZmlA5RJmqEqX+CEN0NHGO38cfyY/kEpz6EJJJxxn3bREG82QzupS2/g5
+u2e8Q2Ie7lKWc4/QZMQTQCoQw/o+hsAqTJqSoBvoB+TR8EejwQVLQsIMYEpHwx0s1kJw8bu64aI
nqcsI8XGhb22OOR62Ldk9/HO1OwJb6KiN0lXUTa1xR8cw6vdCg/N+e9TFbzADHLYVLRUgeKlLhKK
qXm0AAPhLA/Ro2gZboy39WCFA/ZZsdD4sWvGNVrfXcokFVfmrgoKTge2CTiMmnO6Xf8UO4Ed3qm1
rRqmZGVOFlrMtib5Z6mverVSKqjgHSpKYTuTrxp4omoihLuFv1ggssUWO/FdeQtqlVQcKfJUloDt
GJ0wF82qOwTRKQRd5vZRXfl5YESBzdIh5MFLeE5T3qIWuQGcCG1yFqBYSvlHrP/9XZAIqhPETdxK
ffX047o+B1Min8/9Odmq3Pnn4AMR6EpOjzTaYsb+jSXpgq7g8mFNGhDe11chasOiEXsYbJ3Jrh4L
O8NBPA3WaPN2l8KinpsBI+FYfysJ6FUROaWuI72jt1HgKrz40Ap0+OSHbERmtewjJDi3v9U6n9Kv
rVAuVkZvJhHSBghL12h2sd96udWZZevUIEPlyCQFwNVBY1EstAYZttcuDZ4UzyANyTOP8EVdc90A
I7PPwuX3rsZ2vs89ycMaJQvkSzu0Wc3WjUCm8thTPL8kFVjXM4biIo+qm9ZItTwjFus3A5SxXY4M
svmSWtKMsl352FhdbbJu+fpLXlulbp0ho7Y0V7DKyW9x+HPunkKdkReTz3TtR65NUAeUQwuq0EKY
CKTC1o3pwDcA3A1+MN4L1ZumJw7j260dF5hCMqjNggiQtUy/PSp9LoMMTUSnAMfRjv10n3ptYTUO
4QZxhcWqfqyD0ZU9gcpzColDW7WvFkdIT0AkmPfPY3NgrGm9icQGXuUacipDo6sCfa/0U4DuD05H
9ChnJsCBIbDDtaVaoaM5KN3Hg6V+5xqz/FHsK48ZhLY39Z8fQF3GSS2VOtBAwAaE0+XM/hg96Lbi
9bvpOPss/7JxGbBciFqpBp6OKOlSsadayhmYNAnWcsB1TQBxncxOvYV3FsUEQNfqnqqn0Z++MrZ5
81Ne2KWuQ4RmpTQNsDsAHmlLSCGfZCuyyp9NafcAxHroe4CbGbvGv/LkGrBROnILwtNBLkt58k7l
MzCkeWf4vri80z3Xio1M9k43zMAUAca29ND8F/FDA2SJF4Egw31BbeLaKl7M6N0IHY93ifQ+Nqbk
9l7XmYYV7hCIZ1v30+eecZzXMQs2DTzpJMVAAKFXmldRpzZgbjjd8txHjyNQobc/JMsAOc2XzrQQ
5lGNNd7p89ji1VM38gwLdJsFgQ+BAaprQOPwwDzRxKpIC0JuJiaE3sS2AZUdyO5kC7byhfCp2taR
QI9u3M4BWMVqn4OQGYbXp/X6J1CndQKqQFHKSHDmXDXBUQU+8xvgoKBAPNzeznUKCsaWADEIch1F
8HOovCmpdGNulFCA+xnfkAvO94mdW7Wd3IeDJZrq5+zrrPBPgdx0NJGubFIeR1DiBa1JrE729H3v
6bsMIb/fiX/PFaMtUe+XVK4DqQ8C3pm+j2/Vj8yObAP4PdJKIvg9i+neVtnF9dJkKmIkTakDfQtS
ifyUvESVWcCibp8tShapszJv+Sp+UBYp32IskyhEBTYz2vHWdIdGPXirSKa8ClVl4l0SpFNO5GSp
w07t15kcZZ26jgmnyoOk4/hUpVnt5Lf8BGL13jjxO+TF1vDEzfgFlRW93j625LtdZR6UWSqKDHki
5Cm5H4Mb+vBq4Br+CW1104yC3iO8J6r2dLcnD1th0iKsLpEbJ+YKW5zea/UjT75p41ELO2se324v
bO180GAlYikir4Cfu6olRwkq9WFp4AB5xvfF7r3gsdtFVmZzlvFBEuPg0H2INrdTTzmrlEQCwvWu
GggXyEM0VTXAYaNuSzEMVZwuOLxa4wRPIP9YKHTuQCKxMhBzFLPd5S7XMY+wSA7Jyq4ko8RBKlmr
lxXIGMqUS/iawNcAUejhBCc2mAnowppGgLIjzlDuhuhRZJofeQmqWgBj4X9v7/3m8i9+BnHKF6HF
CHh1GrISbskYzAh0FVWZACRglVXXPUQ00PGM/M9yKZeLpAj8ghnLze4EV3aWA7/TPAFLqqzQVv5+
UaooigALKSilQYrnelGJIkyKMuM8TaN+zPr4Wy33gJMtd7f37py3Ud/wyg4VsYJCTlq+wuZx/uLq
e8Vf/OZTvRtteIHXODJZQWTjY6loQOgSXgGSvAJKd/JQjAnUE5whz32Nm34pk2yXfc144qwb2lBB
RH6OEpgsGJCmpO5Ez+nQBhBhp3VQWyUYmQUuR/CrzxFIrF09mGlscpGlohXK2YYd7UM7YB6ZtZO/
+hX0QwQ876mRJfwK0tAaP3QFt6Q9cbxZWsOncD9Zc2lmp24xp9c4tVi4gXXSTjZBg54TgCd4yfJU
jAkCEEdiRYZG0zP6OTt+j7thtZ7haMca2FKbFMdK/1+cKAUPdANAeMLzpq5Jk42JOA3/B41A986e
fJQBH1TkzNBO2gUOw+A6LSGr/Mcg9amjqitGeVIWbPLoaG78FHvSvnAqr2UkyVtn98LQKklQWm2q
RGynAnWsZNGPkDD6qYzljrGgTTugUwKGZAjgS1CfTVJ6QR4E2OlswU2+S36CKFLby17ak8Sg8hTg
txjJ3faFMXgVrBC8KVdvdDkCY2+UQEId3Px+BrbtUD4NqNunYCvwLhBs413ik0xo+IoalsfMwDaC
CTRJ/2OfvipggGcTXCEemJ7xXriT35mdkz6K6HKHNmu1G+EaZ+bCGrXFUzFJetbp59d7YEqav9xJ
vg5RjVo0h70wo1Lev0Nfyw5OkcO8l8Sp0k6XcGF4QmBX0Y+5du5jW6XBsHQLAudg16f+SOgp6gPp
jqCSRWQ1PMaR2tpdFSUYtANUnhRhri3mjZYNc322WOzKU++lRwDZIZLSfGPntufgRK8PKB4dgAnE
y1V7cNJyfkr5dkEHZEBbLbJ0D47YQ8PFE2zdE55VD6oprmCTCjb/HDzjXRu4hlfajTd4kQ99HR/g
2p+sz756nsEfXvwuhcryK/DsdT2W8bJOXsPkYTF8DmBibWaUnLfu76UZarNnHpJgE1fyTmg8NwEh
XoCdoHxjfNL1k+V6MVQKz/djWuZNwgP+kp5yUJvc2pN/CF7woHdwfoTvctviVjC7XBaVksS80OvQ
fickqsEtM+lN4CJU86rhMVn6Q2OkL1EgO7dtboYw3BCklwpaiaDUUQdXVsI4+X1VkHR5gjs8LH5u
LcCjCRb3C/mkm7Ly6c1jcmGTSijlpJnqcMRCizuhNFM/P7Wo6RmW+rwABNc+iq5iwQmz3D45Fqtb
g5a0KKF4AT9M7e/cZUZcizBLkoX6XjgjmmRXPrArW1sOiLQpwQEE6Rmh83pX+zmYRfyMBYX74b0y
ugdRZoVlkcR5ejkXNgzqsvUctBjGFstp3OW9QI/qvRpMAoNALav2cvTL3Ni6U80K5ZjilNqxjddC
uyvRJqxBjLt9jjauJMAvokLQBAhudH8E5LxeyaJxcUIhdZb4izZrVqE35m0rW6f1ygy5QhdPESFp
86kvYAY1USgLulJgtkfjvoYmmQfJDgWF0y8pHkBC4TIsb+w2LKN4J0GSS5ToeyKpkFDoQKRCvit7
ADPUDd6ekb2EJpBFOLYA5qPtPsDbMyM3OSzUh74yTV0X6PeBHUaevhGo30I5nKQ8BBgfnCjPCLrF
EhIt3ieC4YKAtdO5yqoCtXWFtEX9LdEAn80a0a9KWbNHIRwOVTr7cVY9To3G6guIG1fs6qeSXbz4
PrxSl0KGvACZle6hRW1Ljxn6WJgj4XBWC5IioJpm7Al7IrhEwHWMr7QRhq/sU+dDquQsV1R8JTAc
PM1NXN2u7eDhD4tarA9D3fJunEFqmgOi7JTfTwC3xbLJIX81l0N7zAFykZFiVffQO3T7LBXMdnBZ
KfPWo/lyxbQXIDQOlZOwYtlLW3fAjyCFNeOb+A7hjQrCcIwd3r7o/7kHBhV7lySQFKTlwLe96V4O
bYOX1lpM3Z5O0n0GjF1pEnErWdrdtssySwVjLQcRZggqXL8BAgqF6utCZBfhzLrmG0H/ajupGCEl
0Anp6/OzVnBVC8Aazkwt5SkA1KHzSqCLT7cXtlFoRodLAHJaR5OLX8mVQe5D5TLgAHCIgif0s38Q
pENnTlazoM4M/MqOdUv/y5n5xyRVk2irSTVAHYAXxbNVdCSfu0fkQK25fpR9FiZz23H+Y4x82QuX
kMVhIKUtjGlayaNQD2GeSXzNBeM0cvlPPBFYAnBbJZerHaX8ZSGBX5oU2NHREtxpV6Noxln8Q71T
ztx0jVHi2Yj1V+YonwdScC00nLw4czhn5jDx7+BZMs7lpqdBpwxtciBphbPfvdjENq4a0Qhgg8hA
tqjrtnbkdx4Lv0YvhUhTo7RK4reCvjz9RpzmXAPnEeEVOIHR7BYQEVUOIY5x5GkvfTYD8CjUEUCb
X61GWoYAulMATv6GIZOSSerld6hUI+1jrYkWRjjrbfMX1ijXMachVJ9m4joAF1HuiufYmyxlP+6Q
B30yVkYfdrIyoMEUoI9RUlTo2gzykzQEVR2ZLecuLmol+/yYPBAQR/Jh7JVje0eKQgazmrk682fD
EphV0GVAYYOuyI8xOJwTSK2O4WsCimCGO/jz1wSZoF3vlmMYmcxYSz9XziYhNkiUFlGcpiuAYJH2
cQntasT6qTQXW35tf2Uvwy7eG476nH2gQw/1wa+Qe+1MVhgSt07qGfwDaWtUjOkX/gB2kAGkDEk0
AIQEDwmq27GVPQfneC/aCTx29sHty11yaMwBDZ/O4g+ZVTJKVqzfQfkapdHGjIN2rAMNbZM3WjPN
j7fPFB35yDZfrpRyL4PSTaEEqrmjcA9t70siAB0MD0Z+5GWCSZugsiZD7RpZ5mreiUO+PQh6gZaC
EGRfuTBTUJdS8vDpX6xJgKQDRD0EHWIL1zEh7QQ94jphclThJZYP1XQSlx+3TayC3HlRFzaoSK4p
OTdHJU4I5xc70YkBlaxtYR8SlQyXGVI3z8GFNfL3CwetqKleKsRa6RQ7Do9a0DkyG9ptzvJreYNc
/54NCaVzlfMKMSMNEQEADiDirm0KqR6qfDhAAc5LHoO9ceiP2indGR5vgwA4H1iXblXUow1Sh73N
hJIrJxxFiEeFAKeFrzKueGxNVmmRZBdEFoh/6sBVcDuWu5E278HFaql7AB6DGKqA/aJ+yj1AK/dH
7uf7/jgd5K+Qh/MyH2m4rb3GL/jKp3JXOPlDCLqnuK+dxEv2oGA6hIgSurLPCjHrj49CHOSmyIcQ
0H2h3gGLpLS50PZQi65e6uIzamPz9mHeNIA4iYI/ntirps64zDqfZeC+Ay9ngWoMIQoGV2e9u1jC
hQXKBXRLqRnN1KLsjhvfR89xXIAD/fXvl6GhYwR0PPrUOLTXB7YtoG1RGzCiBZ9RCqjoVP2LjTJI
GQu0CXVdZAdDOauqrJuceP4op2elZ8BC6DwMssIKWj0yuMbI1VegtLaEUIia1uTKdTvBjyGCIwA+
wDpQW18DgmwARimA+UN253qjeuhUNIKEjar5yuYhBAK1OmcIM+v29zhXZa4dP5YjnVW00McHd/ra
jpip1VSoC+ZWuOk9RJTc9tsAt5VbI2hwz+0OzYHXvLNC1/AZlrdO9KVl6rypw2DMfY4PBSARD/IO
eMtfgkcILT7raGMNkzn7LA+ykSNB0A5QaBwMwLBW3bqYTxKOU7CrRm33Tuh3D3gYONB7+d69zSA2
sr7iRuZ5bZAKcyXSwUDssEjQo4i/7A7aKxHJmsBLYhnb2NCrxVF3SyvUGaIqDWzJMrQL37iMkems
Hqo4+0RXG8pqMprLokiFGz6DMGxFvJyK2kp7qi3CeRC8ZQ9RPwu6BbbqMA7JOsAR9rdgoNqGUjxO
KnU8/5v4/Jnl8keq1hu7eGWR/P0ijKcj1ywNWeOy1MdAi50yCjFtoHxTONRzcrwZ8sIp++RliY2n
edGOMXyBwhnO0vOMJ9+GD7j6KdR2h43EyQDZYNpDWprlBHh0PbpZ8uP2HrOsUCFdVdoyqztYaaTH
gD/MnR9PDBOrzicOztVKKC/ToHap5gNsQKOl2ckABzngrkx+cNfbqAMCZOoIe1lE5xXNuYfxqf3C
KqFurhIkSKIkgCmadHduzPtB6BRcDr7ToPH6cwYnsA8ZWfSWfwHtFEmtCOCFCnjp9eHp/sepBRux
6Moc5V3k/+jKyx6hZ/+xrjzLDnULr4dRcCFwDv/MoSggQmL+zQCKzcMDxJcOVq8IODj9yqwVLpLw
usfkAOCTE1L1x3QYW/Hrb91j/gSlGHM6dU52X//IeB8SeH7/1wQocn4RhFF+AfYMJ5ls0IVTgADH
1nQI9evv2RALJL2ZcyG2DuxZ6BDIJJDd6MBcp006JAsHRZFae5Xq5qM3MMEkNMKP29d/K0TpaMoS
iCu8uyJRcViPuSTWp+w3R7N8Ii5dfZBQeEz2TIVKGkdC9vHSFrWP0QjNu4yDHyBd+dSHDoWf786s
td2/WRVSNBTLoHMEQPf1F+MBuirzKp5QHeAtCciDzkdnCOVN/sDq/G/dDkKf/T9TVMSA4leJcIkN
FNFjj+UvWvDER29RLloBt5OgzSuzmDrr1zo4SArQP1DfRCwWqE/2v8zS2HhEX9uiPhk/JAGmKGlE
IIG3wgPhtBMQtLSXnOrIZFyQQEClo5jQR5JeAOUNgZ4QkA5Q9AuaChT6DCcksLTILHayE6M1LL8s
YB3WErQKJg9S8N7tE8OyTIXBplDGToOSjtMly9NUGbHdceIRYMRPRV18YzT+Tay4XCoVE/9wfMZ/
VYfdPDMXO0udmb4WgyUaVTAbky9S8qQuKILgES/PM+MBdi4R3/qG1ImJIRNUtZFC2MmKO6IZBfE3
d74TfeZpIeH0hiVaeYlTRyhSRtNvBRbARX1MRVTRis382W8K6/YBERk7SNPJkyHtuDpIf6uQtr76
VOENASoEen2SP/nLIfxJOihgj7i1PTjZqdpHKDoMbKgRcV631k3F/SaK+ULSI7LDEJr4XdkCB2ux
klPmo19kM3U8WBYpd5p2QxoVGk7P8C591/etB4Exa9k3mB92buOy0rWtp8alI1Appxrk0OvUEgR9
UrNRRLM1Mwjdyqjj5j+MPfwsm91O/slbu0ql21UStkVWYAQUdvVtsSuAfSDKAhoiCGYhQSBj7tTt
I7WZL5Jl4lUFVDlItPhJF3mFgM5xlvAIHSDOuFBxPRgn4X4GYJ/3o2PoskrV2878wh51cHIossVV
ACeX7ep75S5ES17Gsakfqz0bo7b9DS+sUYdGwyhCKRSxuuGdhxxKuY+d+Bgea1vzSjd+yJ5YkXgF
DiH5BUbLoI0KLinqJtQnnKGym0YSoj5pK2mu8sVwM5fgiiA3c6+6cmeOB1ZRYStRu7RJBY6cF7IZ
+SFqj8azODzw8ncj/2Sck7UNUZDQZ8EQHoiTYyrc9TlpspiPhu4chIV38RdwaHh684mp32kQfk5M
qP2HNrOiTU7D9YW4tkqFjOR/Gie1Ao4AQn61Rips/DO0Swnt38O6ZIAaqVFdyUHbkzldicee0vVf
fgGRlZcgrgdZFGqXdUyDmTHkBbdxsIsfynt5DwCLi2k596RmQ7i06uFr44x2afOHkvWRN7cb3TRC
SYSG0OqJulR9GPTIfaTQwfBBlyBW49gs3gSrtGO281n7O2w4YH+gtQCPAyGN6+Xm1diJSP2JABVp
WSx3ip+4KaFA7ooTwUCzugfrFOvKII0N/Z9Hzm2412uDlHvdGq23nP5vql7yykJvrhMEmAN/D+VU
vBNXxW2xwwohU48nW5uYrmY4kv6e195tX0Au3epSosIAzhWI0RpdEZvHBdybKh6dKHqFTKcp99/5
8OfUPmIyq8XFgX3b3EbIwKIu7FGBOFeNPgKw77dg2PDSehDjMPUHqD6CZ8QSfdw8kqipY4QBFAFW
ij2gX8kQJEKKVQZkqNWdFP+6vZyNYgJZzj8WyCW8iLigi0gjhq5A9OjXbIniU54/E/R0BRqOzf1U
gOuzNMEzsEgdoh+EmAjSyt+H/esfQQXGgi/5FAK4mL34Ft8T6GtiY1JuZA0Ob4s+xAsZrR3WtlLf
UFO6IOVJmiEYr6rwJQ6+MnZ182Zf7CoVd8tAlZa2RF4he8VLZPXH2sx2Brqu+k/BJA8AiFTftTYG
ngP6F9/xLoEW124OROC/qPRdby4Vj0NIJPMxJhQ70fKslq8YGS4PP2+vl3jG1R0kEm8YjQdnTUuT
ZhOkpVsVIf933Y0MQmh3fzDPcfO7XdihArAxB404RiFkjlKiEbjYEQEyOaGn3Pecy7vLR3P8+y4C
tu/CJhUVRkxtz/sKNnkNEu9JgqFMLeP8b50W1PHQRJNQkQVg5foORpg9N6ptgp7TJBg7oRnBBh4N
rggtjO00vLxauvs4qCTVvP3ZNn0Z3CYqeDzw3ziv14bVQc3URsArht9johYZkGlY5R2IN6ChuJHD
ygy3jgnQ/GTioQYEOI2I1ha1lYM5xTEp8YjQwc4aD0PxlI0/8gSEZEAJR8wavr3GzSTm0ih1ZkR+
bIpWhdHlu/Zc+jKGyuYnyGbIACsPPqmUirulMQ0PSOnm1HkjU11hRVolmdzlT6COkDTOSRfq+AnZ
3WA3O0xi30MhwCdUp2EvPtZ29EH4sjq23LB5r0U8cW7vwsbT4+onnMPAhZuvSj4XixxHjDwfJZBg
hC8EB7xAyqZwEqfwpEeGxXUt4toilWvEyTTmSckNsKgBChVZ9bHwNU9yYjbid11GvbZFBbHcaFAs
L2Ar2YV+AZwXUQngPLZKwOYJFkDHhQChjKyG8utk+nqA+QkIVOJRGTGJMejBPc6sOvw1ybmlL4JZ
tIV9eyvX7gFsZ4iFnmc4gXBNHZ9aHzMlCEtcG0k25exQBt+0+aVG6p9+v21pxdE3MA3qwpRGEShy
ScmKIoGp3EQ2QBQkn4BpwXsRtFE7/4pRhiazp7l26gTzhPFJwMvxOtjO105IBKsRiuHZ5PTCQ9J/
xAMjxdnIeokOEACAaJoCFUQD4zi1bvkkRQBsHTy7Mb0eosiYjAhxLHjU4fgHD8V14nttkQq52TTK
XacjbQMEz4oh0WMZ0APJgPV9GRDoFUv+Eupm+cyCvrPsUv58FGuMCYyx0mwXhrVZ8u9T+7NYGFyz
TStItIkuMYaN0e+kAk29sq1xSMo2Mmvg7/iXsPYlZWaExRWdxyACTv8Yot9HMQT+VAwbIk4L6Ka7
DnX2k3IQTM2PHcxWjlCp0d9jT4Z47oeDmak7iJ1Z1c/pWHgcqzpNbvZ1inP9Wyh3No5jpXcJTinE
rXvIArX3mM+QElH7xglfdIIQMjNvZlZTNoLHtWHKt4VKVZXTjE0wntVj9Nhj6HzuhHsZ4xYQv0i1
SgJv5Ff/ENsj6faBKPsvUAd4X511CAi5GjJB11dUDZUx72qcZ/EpBCT+Q3IF0Fdir/0O0eLayl1W
0rURr64tUjeIzzG1aGzgaFusd/jRVRCUDGwyW0vBYE9beZ0PLBb51he+XCR1eeI8mpvBgMmhxPMD
hYZpke1JZx2kVQhRIZkI0IgBLhySIPr2yFUkqRXk55FzLV9zswNZFf3/nycOfL/cUpzOkWbkX+hG
MF+Ta08I2+pZOkOGvveqc5xHeT1XKQ4x6V0lP0Yv2GG0rlXvuH3nsf3gakeJOSKkhY4t8lsa06pK
cWxgUO/oGBNEp1GiMjSzlFhEgJU7glgFhFcIMxXCFdBeuD6cHfjxAY+hJM68VNbYYjjXvNPHyV4k
5siHVagiQ7pRZED/GfUwdaWQkUwYZDLDFAZXQ260tVoRdCqC8oTk2kPzs3iNGFDnLYsagaMpkBoF
PZJ6GsiLpucCeaniXR6WH0X6gxHxNw0g94dGngYAE11x14KFn2UtJ+WMxa3v66cS0zpI28bwqntS
0mCxe1bZDPYQk87/Y5DyZ2Wi9TK4KJD45EbI8NWBlUkSZmQ1d3XQOCoXu7dXuHEIr+zRO4ihl+Ng
YAeXvLW44KWdFZuMhrtthbWN5O8X+XWalmM2hdhGtfusMc6iQI/ktoV1LR8bBwSkgLH0yAVX0C8+
0CspVWCicWdc32CPKs3DdOBeeTcwCziM9Pnvnw0q5JtF8Dd4GeAdiDRcL0sSwRTpiU3SPxBQA3Uj
VERb23gS3QS50x/wFVfvBjKBiViFewIulqZtKHnAjX2G86E9Fy/Tc7ivfO6of4es7p5jHf712YBk
qowXMA+IMsYtUGfDaIVRWCScDXL4m53ktyfCypRNYU/aIwSjrp9uf8Ytk2Q8JuYinmXvqB1FawQD
/zCZ2yk5+bnSAkzbNu75If7fzNCp0zAZURBGGFA5xHjd5T81TJpfelaBd2MxIEYBP4pgBmULGgYE
jfSuTXgcDx4T4HiMhyi6xqoDBsySYYXmc1ZB1UiYujU6VbdP1IdWf+iQed3+LGsgvwp3bqB2pQNf
BOFF6rsYyxykUpuhnfqLKObkTvpkTl8wcFq6T+8IABdT6YgUiXr6E/1FEffoKruEdYSWc0oNH0x7
YT2ImjpUscTsTlXOQyGI+lyEzg66yexCzNpbwRzOH/J34LggsHl9rQUM1Gs4scF3KwMzXZA0l6y6
y/qjoTGHXAOwYhTlIZJ4bcIQWkUshhrJKub4zcYvXXwUQIa9/dVYRiivu2SYQMfXGCHE6we1ls1K
eVaMX7dtbPjd65WQH3Hh2gNhqNJuxErEJ4BFAC/A9EpbuSezrHLZApPqidTEmVyWrW90uYFUBjwo
PL8sAb5RiWGoMZRpQGBhrGzr1EEwRQHSDTTKVUQRyljpIzJSIe9LD7PfzDkPXV4DpLfCnDftZQwW
cwiflEQykxGD3afvjB9ADgF17MESQdKG6qMMkCiVutUTSPxThR/Q2NJ7DUHbHeYRONIx+chfCif9
F88KmEJcEcBZQDVl5bByoTw34BFcImTeyjvRhgid1DIms30XXdJrEL7+m0WCVICpL0geEUevzw+f
BWKYZWSRoW2ARvbdQAees4Jgpz4n9xCNgly9fdvmxr1Q0BpCvQNkMujkUfvahajGt6LQOxzGnNRJ
bGZFaAIdxDhAm2YASkNeAAUIhf58SWy0UlCGIK/MmAkUH2ZxMvP57fZa1jUp8s2AJQRIWSNa45Sz
0rXFkOO67oFcxONzuMPr1+n88Ck+dmb1q7ivH/hPNWePsyIXbHU4EQ4w0EXGzAwacMoNdRy3dUHs
Cu/gWD3m0Ew4GlYOpTpy6wEH/QIJcEZr6oxVvGWWqldLTSMbhQCzoyU3pvgWWeNr+RoJZupxb8mH
YFUn7a36lqZQJA0+bu/1mkNKgLUgO+NyoMK5em5UQPzJfQ/jRW+1b9mP+Qjq/WgKghW/qjsZYjT9
nWhmqBcbP5JvwHP5RPeVLRaz7kzgh4BVRPqS4ESuBmBJmOHcSwt+iP6NvLQyd/qUd6oZPhIpBSbS
gBwhes8vrVF7royKUKZZ2p/T3Pmje8R2n6WtM3sEmkR5JWLv6ok/yf4fCMFuXaNL69QBBwOskIUm
QWVHMQ2TezfccoJaX/za2rwLrenhviUadtbtb83aYp2q9YqT0df9jC1uwBde7MKeDqSWRiSxYldn
HevNRWIgPD4nGPtAJF17QS4ZIjki0+qJYh55u5BB9ZhmZmqeaN6rn2ztqDXukpyhC5PUVy30Mh9z
TURB5UH+NR7TVyD0rLAy2WzHNWacMkV9wnqp8lAdo94ZINPt9URw5Mf8fbYzJ35goUa2jKkox+HV
gocgZhdS3l2U8jhRtblDtyPwZCfYVQ55Av5JBWfDByItJnUVcPehZEatq18mpSoMHpItzXssLKaq
jMhKv0ic9/eHEfJT6AsCD69Ba4E6HkYSR5kuTx06yFiTVXtuc1A8R3fZHLQ15AH4wktb1LmQBEyW
hV4kJrDu+4/E6uz4XseBJNryweP3AeQt2a329a67bzzmi3rD1YBtJwhQB8D7D6Lr1/egHSIxFRN8
PICahtYnenTNJ98jpQTA44FoLdY7xBk3feT27P6VtPFBIUyASwhCKNraBkkJL5LZaMhyITSw9tZJ
Ho2HCX258Tjeaz4B0CWY25PZePMUX8isyNpNfJKFBdbyJjgdGhch4B/EAeIQHIgwBUssb82+VKG6
hs0BmB8xaNUJV7UelWYJPy+56yHX5VUAm2VfBj/0iC9sd+M7UcT4A/21dVXq2jD1ksi4NB3qcejO
9IjhRfus98ohcQlQEn2Or9yvhjCxbOThjINPLisVenDigWKUUPBGZ5w6+Koe61LYwjBK66fR406y
HTzPZ81xlhL2luOA6IeCbAaGMFidsgUlqtRI9f/vg8moVeFL6JGWbP7MkrjZcr5XtqhLFkFONNba
voOgneTmDiY4uCR1qCxWq2DrRGNGjAGujkTowZSLUhNImcQqNtAwPoUYZXNANOa5tJe+YH0rcjno
b6Wjeq+g2IFLTDupGLhBqeywJtmb39BmPmDahkluRUGUfFnxeSNiYizCP9aoHRwNbUSKhIWN+95J
MGndrFMz2NXfw5fiXr7DSPbHJGXOgtlKC4Aa5jWk9YCXrTRM0kAphCDGIvl9eMBoc/t7bwsYHtYd
R59VP9pwhujxQZMUlQ/wkujUvplAjuKa84aSQZiDv+xlN9kznS71zsTXAt4EPh8VCbAd8dS99npA
omilOsLOaGFa2C6zAXRxJmQDqlvBm7Bg17QY6W97RD4SQ8JUVE+pCD0kg7Co5KA0YERkX/uD9nzu
2jmGU6uWmpjTZ1GYwR2mRO8ClJViV9mXrvEoHgnALrYhZG5JD9ViikxyFnVdyE8DqlglcgAQJ8Qo
0uutUOWoGTS56ZzeQOa3fMZ1ZfLcQ8/qutPN25UhyqNqcq5PEld3Z7D7AlHWcoHs/+gdi6Nu6U/d
3ULGfxamcGox+jSCxor1/6j7kuW4kWXLX7lWe9RDYEbbu9esgUQiRzI5S9zAKIrCPAfGXX9b/1if
oKqKyci0DNWrVS9qUaIoR0weHu7Hz2nv44OKfkUx1S+30X5+DPTxgNoAH8UJvXFm0zwttPJ9U793
nUPEBaGFaOF5D3tih7te1QAqQMWIhY/Wlq8u5lW2NX1GtfcL3QScNzqxxa1kW5lVqoVYyfyRccOP
K22RrtlzBZVwIfE+7xZOrHHLGUXRNOsyZYEDC3Drfew3P+yNDI9uLuY7wa3I/rUjT3tijTuwc5nQ
huhYr9azbiYIWWeL4DAcpP3EKvxItwlLAdw9fGKRnZujwCiLs1IN4N1hkem3sOYacy8voZm6FGEJ
3nPJJ6PDDcw49sG9yldVorz9Yzeq19m6X+dXxaE/NHfBRnko7srnYK369qbEi39RwSH0fuwiXEQD
qvnD2ObLApKGgunm8FM/B//xQXy1oJUyc1aKlF3WQDbgYaasdR96kVBQEFji4qyfluB8UBNGbgpw
0c/TjIgg0sM2Zp5R2TCmPXD/m04WOeGbQZxpySJM8KwEspt90Q+XjXMX6olt7kKd8kY3+qbCEre3
xbwl0HCSFEGt4tTtIRCBd8X1SRBln1yfM/5cCiUYCfYEcU8M3Eq7YcSf+srYSE62YOnGcD1CQXtZ
eDFiSsaFKS+jLfoL3MsDPj20nz/mPUg72tSaoozg0cLHmHcGXjg1cgrawgD9fw7q21owdD5zhbco
AiPWfWsqJqr9KheJzRUJZqqChZ+Bni28q/Jb0HCDegO4hh5Y7jBezC8sBBTni05utc+meQxANmSm
HFQ6fBPBohr7Wosdmq2T/qtgRplT/XR0OUOcgx/LMW601GyxfwHlBF/PctxSB2AR+ijfMyJ15VZg
8eRschY5N6+kgZ03BSwWO0Qu7/VX3YcgyEZ0eYnmkPO5vUmnWE9rgORKyFe0dJKdMUYFQO7UgzLn
onGx03ZpJjmHWzTz0MddhSXbWznCJOhIPrZ4hErAGoaHYWlumtv8XgY9u+jFwCcA+I3Kv4OmhjRE
q1NQ1D5CGwPHQkF/kQpEk7VmeKoOGismWiqbffIrN+mJG+IWlHNDRjL2oT52jVd1Hqmfk9jrDe0q
T3M0eYROpmquVEM7HB0YLU7uUKd+10C9ozHc2GgEnv/knuW+hTuy06x1SpiGUJu0crfSZKcO7i/v
X8Fo+avFYN0llCiN10KFOIqT5TiAHDrWvX9mhrtXdDtsq6CVIG6ugJwJItrF97kVNQAKTojOrVxr
NlGb9r20yHXpTcvmzNVG2XKlUNEdKWhtwZj4yge/T3VudfKiKmeQnEoLuXKztU7XRuNMXoErhGEU
1HlN3CxcjiHK0sKr4+zOABkpEwOBiCb/ZBrqoppt5lHZkylH6L4sXcml6DemMUIRgA0dkf4QG86J
RzgyyXmECWgMUB/BIyh+s2Zab6ov+flSlJo4u4pHZritYgwmECi21XijkV5bqboOKumGZs0inHL/
f7ArP0zxm58aJhi2lBbUVmMGtdPQCeU7qxEig86uFRRBAcJgZCx8ua/AnoTiuIpYGdLb0DtlGPjc
N+67L/la8rtrsZzI2Tk8sshdg0YgJzP0YrA70G+f55IzGVDF9BRJEYQw5331kSXu+qsLNC4YzFKx
e38HQJgS9FNfQW7wTTs0XrcDANeNcGVETrcSD5TPSP48g0f22dwfhVA5gENDpGotEoNoDF2oCxo7
ORSrDCj1UaRFWbKYKUIIY3LRojLHemR4gl5equg4DYPbWgAc5yvyVLq2q/q18p4eDK+FNk8eQew6
OBosdwLLpFZjS8fFyA49KwmFG5YgJL9QxeBxzScTyx3DLu6CdjBhCxuWLAu8lW2XrKKFeUtWzL3Z
PguPE2SepPXPN5+QLuNsCHI0XM6fK1U+kKrDJyAZft8hvwafQ1Z0y5LfIDjwQY6zAr/SL7hX0eJy
nr3RaBDXWYUO6iR0VLuCdMHLZdfDw1b4+eVRU1Nb2HFIpgapCPLF2LzL32B6NQeQgNlt7xkxlHAD
CcbFU+HrkV6okSGhJZwl2u776w6AutTH7b+zQEv18AtlzLMBxsci8hUNuKKqrkuEU0rF2uM9Ki3I
Nliot/Urax8d3yLQKT6JyvSXHSASptzplFraqVUAGbeKOHIKf6u1Thl8G/R0cXkhz96Kf40PZZHP
lsD9o5R1GoZemzZ3GSn8rGn2JC03INzeFvIYOmkWya4k9X8T08rtILQGfbas4kFgRnUnLfS0txwF
ssSOUYpYZNgxP7n0j4bHdtSRm2uBhayKEYFbFvQLA9XZUsJ/1etk5ldEiHZmn3xqDWRKIKhA+pPP
vLQUQuTAujJvbqJQa7jpMzrGwb+hoM+48LvV5bXjAfd/TOFf9vgAoNRpBmpW2BvcybVLh6XpTFDz
pt+Z6ocYcX+agHz34B8GuX1ZzLJWRxnCtgQaI831z1ZjyxnWylb0jDr/3odM/R+TqXM7M1PNyR7L
rPXSHwTE7qWBF1Tqh4DHsJx2dtM/onq4SFap+HI8f/w+THNbMxzktEtymB5c+1qCcBxS+nvGwcc6
q5Wl/VgjoyQkADnv3T6scnuVtqNaSSOs2qW+kDrV0YNacNpFA+NufcnUJ0vqSwQ2aesUNej99Lzb
tk39VdXqTPDAEI2Hu+6bwmhNTYExNIg7U3tTZzeX979y/ob9mDHukp+orpRKinsOoFag0GJgkF2A
JHbSXYjEAvK6ycLckq3kge7cRtcLNs2tcmfiOQUNcuABcQknbi5IVJ13OX99FE+lFEpNO415jFdU
Yd6kReVPVeOXcvU8luaDRbX15Uk4f0F9mOOWNFM7ZQxTmDNVkCjpL5GaLjVrdv6ZFW4th7YsuoaA
mlVONNeonwcNOK3hH/ozPn0Lsb+BpBNe86wfQEEDjP5NeqeEIm53Pa1E+mRnp85CrwMSxugP5euD
elWnxcTcJ/QjHNW4VshdhPj78sydf2Z/WOEjpbI1SSEn8JmajzsHEkFL+E2WshwWm6RYyCCzFPuS
swf9yCjvqNOsoZPGHHWj+8O4rbW7vPtS0tr9h6PjvPRQAm1jWSVzlXgZAkCJEJfF1/Lyq37D+r8T
7xd029nnn1y0R8PjHDSt2ikrwY0MQDurKKSbAHj2n3lL0T101sccmeK8ci6ppJ3YAFsqE3eoqsSV
o+IHYIyPJCj3ZV6sZXN6EEzrWd95ZJU71WnUp6Ccaxro3OY5mChagDcSIIjo5HZ40Hjjnr6JwgnB
cbC5M163bVBVUYvLQUofSEz3Zjl8QQeXyGuL7HBeO6mzumsp7gVW66MGMk6o0mzBpoP8T7d4zfEK
tffohD1AwGtaMTiQ4Wf7TAxGuDzJyER9Dg6jag602oTrBGzIIdqXuBdcBZdPIYR+PhtQIjjmfEpC
jzSAtFZ40gfhjTIeSHB7eb+IRsItXYZ2abVUMZK6AJo1j5EJEvkxgQm+/NIl0MOrW73xGh14faxL
9XR5DJe3BRRYPk8W3qwJlSoYKI1tr69pclNB0OayjbN381/HivCFnIpEUxfWsCHFs5MqW5usbbCh
2OGXQoqWl22dKY/hVoZet81aYoH05nyw1fUDya259fRrVOje2U9i5P5ZvT4U6qGccVOfjHF+eEaq
nURgUvcyRDoGGV1VW08kdBLzrpqep1SUTeWx3Ozt8ckg54L7IWibTH53/MAigM9BRZalQwrpqped
/D3D0qK/aLhG17zPGseBO3GnjTAy4Xu5Tz6EO8WxMVAqs5hWv9ZfFVffpRsEQ660tydIyAFRuBdl
r88chU9D5xxYjCW3zAzHWkabQHdvhm+Xd86Zk3D87/OJeaUK6hEAhdqT4O4ltVt2Zur0BfUvm+Gb
0tjMAQLGVOshjSojN/f5xGWt3qsGuEbxmlPXjL1C1b3+Hr056DpOHsebeA2s5m2/R3dHIqwHnlu3
Y+sqf94rcJDrLUKUaK1tEFS6sTc6DBFJHxkaUgwyOZcT/GSRO5AmaWgfU5lVVy2/A8NCcpcjyKx9
7FhroVwPEJDPnsO78Am0Hdg54k8496j99AncMYWkHGhti55lCGQgWxgv94ysb7xhnUlgC7tGl5AT
eajUCZNn7J/mYqZPprkDC2GDMbV75iF28xI8uiszBDvYCAl2YylvUYm9vLvOHJJP5rhjmSGrDa5V
mIvk5GDS+nrOa++yiXPZ+0822EE6yu6g93DW9aBovRCcESlrJUmfl3kHOc4WoEIDbd9OiL55y4O/
FSJDhduJu3TjQJdS9JiwOGZcyKA96l5Qr98lX1iTLyM+kCOvPoAnCK4vXKSs4Cs6wWcCjE8TwHki
qVRC027h+xLVrdY5tMeBazedV2kvuZlj37B2luQt/HZ53oW7mF1GR/NeFAWWF1JfHlDU6YvmyrNT
u6Uf+/oNFNHh+9HX+gLCohEd3CJQ57kc1PGYNW4fZ5OUSW0D7yuV9o8J9K1u0OaNMw/odOttind+
E74klX41qeTQKtpVrDTz4vIMCOadb96qDb2x20ltPNt8nXGlWfXk9wlx5IR8v2zpvX/vwrHlOZOs
cK7R2ajUDDy10zYJlM5AqXHV+ch4EJAYx55ROe2ysNz4QH80UOALrvE+8OFEXPP+8sew7XTpWzgH
ioxYVGi6Cn0vNWpuckhWgcUxsLXrso6kQ52EueYgy1FG7mW7ClvTE8Po39BAYqdBSZxbc8W0wYhN
RlZKITjKHeib9dXk4tXp2UtAGVhmTkod9JF9V0CVQdx88Qt0x2c96NFXcC4t0mkHCWdAWDQfOSYH
pCOLeD+APvqX9vnZPXZkjXNuZtYYVUVhDffVrsNTGqjB0Eu+MS7HBl1GELkDgFf0CDwX1wG8+zHV
nFdrZwM+dYBPbZbVDqyOwEZ2E4j7WjCQR1fkSrlmdY90AXINpwKna7vJ9uVKRMF8JgT69BWcY8tG
C9psI0KgGvoxWQiqQgCJB1AwCzYW27EXNpbGeTLdKHqUWLSfGScmitWPb+NTDYXzeJeBCXhYFynA
So4WOvTBeootxwRVhGB7CwbLqzCAe10yowmDBVzCVUDDAn318vnySM+7TeDnoAeCjiuQ2WImjnx2
ogDykyA3CfgDk3go/WqlQpuRNZcLVc7OzuqHrZO6RAmXJesULx/k8eJV/Gx6rJPBQg1EVGU9lwNG
0+5f4+I1gEyzA7K0QtZ8BO9htVS8GjIIqZeW6OqMwPOqXc+MWfaNBXfTolw2DwEWMAGAukEvgOhG
Pushj76GuZCjWS6tudctMEJ6Yb4l47LoD2MZOrO2RQe3YO+e9Q9HpjifaHdFYuYEuwavTC9NYrcJ
VL9JH6dZ1EXE/NrJIfmwxGe07WCW5LA2oKwZHkiROKDLEIxFMG0md7Fktk5VuRtrj5IDSJ1vohgV
rX4dWpFfy40vOArnx4MeMNuSNfDdcM6l14O5VdjDfNoA2u5C1AiUuTlocll7BPyauHDNlv10Bj8s
cm7G1GZVSQq8PChwnXQ9PPxU6UCTwI24teesOwH9xp/D4056pSVql44wZsYgVW7xvAE5VhhHi8vT
eP6m+LDzHp0f7fWg7MaiZ2+ZZmH4FQDXjNm53luLeGccrDuUjoEv3PXI3bEuyHoLClhkukXO81wR
FA7gr+Hy3TCjkcVK3sGx/Vk0IKvc/5mCLrzoRlQ0YLN3YSnfXwVHo04Sy5aIAn+TrBlrfL+KAYIS
t1Keyx59GhZ3vONSy4jeYlgJMPyofD4olZM5yZWKfDo5UNFNyHfU/UwGHE0jF9w0iR50jYrXjOZb
G3WbolfbcpLVL3SxnElVfRoZF9jQxgx7OwAqVPPjqyZ35/tkwaBH1Kt37RpXMcCx6NIBk6voDXz+
wXg0SC64KUmkyZUC98ziSHpoCgehRQpaPGQazY0J1hXiMnnRvF/qrLfKV+8vH5rzWY+jL+B8T04r
Pevnpkb/Gy5GL3+IW7pUwo2x0H3VK54Lw9V6dCkLQgyBy3u/RY92LUFeNbVZzp1WvVvjkVSaogDj
vA//OIec20nHVpYqlofT/O5RdsmC3r1D8zdsKzEIxFg7TLRS1NUrGNp7T/LR0NpyMkwrykJvGgrb
NfR6UyeTEAR5/rb9a3S8bJsmxVYg57DCvEyUg6ESvNbBsGbstcPSWEbtwwgCCVSURZv2XAHx+Lzo
3KatldEc8grXL0M9SU7uacoyVZbkanQln+zThT64xAKd9ijQ3j3/7PrYrCZ/UiEjmaZGV2NJ7Vcm
0SMbjrlt34JFg5Zb3JnrZFUuo02wLV6IV/nRXhxRvc/sBYdrcsOXZxr1k46PMPbQCsJzpH1oviHx
6hl+6XWe4lXX8ca+ogWeYwkg5gsLIknFRsWyEK9E2Tja64vGTddMuQX9TZZn3U63l4+1cKa4Yy1P
vRVSDR8JLZNddyW/hTqyUIabXdMt8ZUlSC/u1LW8yxfNPriy0GXeffu7BwGvA1CroD0IPItn0EeV
IUdxG+ORHJSP0Tw5Zfr18ij5k8YZ4MN6FLKHsGEGemkDgaqFWYeLyxb4y5W3wMWBKUrWIwGhMi69
AClRY41Wx5W4Y5d3VbwZFq4du4y6aPWZIW0kk7i0OEAdwsmJ7aj9UyCJqMpOAhTeGneTg6pZSiIN
l47ss8RrC/oOrcI+nV2wDeDMiCgweVfF2+NOrdLpPaRtAAvXoR/vdcXUHGqLzAd5VKBtO/ciGA4f
b3L2DG7vW3pU09GEa0yK3C2zb0lE3FkWlFJPvCBnhc+D5WnWStaMlBsjl2WR5owUiLaOHxoPl7bq
UR8SgvF30YPu/TFw7H54u9zq9WNMNXVmGQKq+4keLQMVdCiRdVWZ8uTI8rTs5vSWqkHhVIr6msbR
dTLEO9WmO3WEEF9bbEY80Ko0vL98VgTTzjvnsLLQXUMxIUZ1O8p+BVGhXmDiBOXLDZ4n8cmL0Bht
UPl55Dr6Hm/1b4W9bJ6gz7Qs77u7GonA0UHS/ekfjczijqcNztgUDyaMDO12WhB5VYF0uvTjspWT
iJcfHBewWH0e5EpkFp7ShA9GTJDYacnKKNw+upNV+coY6bqqi1VT2l8Eps8eUShescKwjhIcN8JR
zxOIVMCTNq9gF4SmocyEPlnmvN4lt8M68aLUyVxh0Zb9uyeb+cgut5kTLbUDK8KjYnADvzmkXr8i
fjg6Ghwt631mXAysPp2BgEt1sh2YmgSB6PlzfPQJ7JI58r3UDuKE6HDxdFHtiII7svbt29itdx1Q
gqz/2re2YrX2kzzR+2of2eW8ot6BuIEU8MLqdYQCWHubRI6SLDofvFR7ujHWxld5jQoGOvcpUkTA
OLjangKzm6zypdoLySnOHt+j7+HCGmWg3aBMgJNPCdholHSlKfVNRcLby1tNYIbPdRB9omBKgHOW
otyZ09od03UrVYJ7W7Cf+VRAXUpNbUQIUanVxkuSzXhdjTp0FccIbONhWniXR3X+Tv2YPb50HXaD
nXV1XyDrZ6uQlmG5PhuMG6aF3PiviEidzqMClXE0X4MmGQyPfJaB6rI0zkoCiod4VVYg9I02s9Q6
gmGdns/PVtjPjw5HKkGtLpgy6qWP1kaioGmTXPXGwrsi7JwCBWOBvdN467M9zh+MsZ2jAxS0BKz9
yHpUwVrJOJuau546ZBX7BpKnOTSJ7vraGQDFEphnZ/2zO2LmQY0McIylo1z7ebgRAMhab7do+lvQ
nQ3VUbd0ta81WPEkqOW4ybO4lZtPPoAu5ZNJzv0kpJFMUP6igb57IdNjO39ptcfMLpwcz7dh+iYY
IRvByQgN8LSgXPEu+P15hJU8KLY+YkHh73YRtEGSRbTItvl69GM0zgmjFYE9PkoKDCXVNAp74eOM
XHiLOvB8Zd0B3ubJq8yVRbx7fPv4+3SCR1bVAKAFES87NkcbllShZQbR+wYqkA9LkUNRfRniw6K2
ync4CD+ToHE1QC9FCFP9+2yprEgv21MOwpdlclAAF8kWceqUG9ZJ1u2VB/ZH9YPtIUhbMTav8Euy
Mrbdeq6dABnK/k0Msj1J5rDR41PAZmlZYBnigTqDQkpF6gCgoYt5WRyYsFyzzQBibK7yReXawmTn
ufN6ZJA/MHaXWUZQSixzzfjE+1W3HDDZom10ztkdm+EOiV3mVtB0WNWQhkvVuKfT7Ehh6QoOx3kz
IGOHCwA/MO9Te6lqlap+3zzQi/japQ4FeQUSKqxYlH9tUsdiXSxCtyOyy3nZSVHKKpqCn5XVcZev
Qs8anH4FFokfrHQsISzYiopiZwIQtllA7IVGWhBv8WhzFDikuAZaA64AsaWvLjPgXiHUtQW6F5Ar
rOaWETYBvDnsEAytkVhBCR8aMHjv0DeR8sPpjf3pa3hUemhA743WmANzqpe6cY0HTZwHbpd8vbzI
51z80aj5lj2S5xEYATHqeMqcNn6xU5ELOndnHlvgVtNOiqiIDVgw9uxhCG3wLS5NPz/8Cq7+/Nb5
axF5Lb06z4uYgOTO66zKRRzgFvTRoKFzedJOkv8/HcuHGe4AjnrflomGMbGU33tZxQf222Ep4uhG
FAWIxsR+fuTD406LdbUBBYhFXxt6Fehvafb3HzyftxsX7eZZWnRThnljmG8G9UOr2pbxs5ZrpMYW
NiOlXIjujDNvjc9WuczEROYKcuA6ElaQX9Aeycr20hjEaBP4TMEUs7fwOeFSJP8pXD0WgxxNaBDZ
0pTkBlu9eUnXbfquyckgafXXxhcVpISj5N6xaiuXpZr/dGfKor+eV8GCOuPGeGWjTFH3BpkmxirY
o6dJtOPJhbza51GmUB2kRY0lTdbZYdqEq+6ZsXwWT+naWBrX3brxzYOYR+bMs/2zXS5HGGhJmoQh
7IKzYpmD5DddR6vK/wWk2blg6sOzqPwrfYqaylDYk5HhRWfGXSq5jMMYXEMu6B+haihwloKlhG7d
5zmVjYyEkHBntcwKpD+71gYFUOkz2aa2dyyw/zpoJd2C6f3+8mqKFpNzOFkyFMqQYagduEdKG5ya
RlQ6o9Wo7thI234mj5cNXnY6QB9/HmmSJMXcUhs0NeqPKd0mRu+Yo0BJTmSDczrRNErQiEADfjU1
u1I3/Nkub6Q+Xf6zoXBehjZ2Ls1IKXvxmDtZ8DULKggarP+ZEd6npNpo462E7ogCQlf3RX5HWkG5
R3iyOEdS9v2clyTBJpj75y4aYjdIwjsz0Xd2lkIiylqi+dcvSb6Z5XT1j8b3/m1HPhOdGVpbZCgK
F+WM5rhoTG6njtS7yq4t/7KpM8kDqF2DiB4k9O9SW9w4Yz2b2rTEhZc+li9/6kGDZGtYmBvdza9F
9xDbZ/zT5ciewXnKIphqSaswr5kKUUHcRJq6RGfswzBOosCBffqJKXCCGgBYyUDxcc5RaXJJCzXC
QPUNmHELqMGWvunGN+kbgT4Vug5t33wBATXupNAdcoF9kXkuFlPNYkDeFjPL6jfIpa4noCPFNcET
MBuLjxj16Z/D5PzkWKpF1SbvK8jyFe2ebln/H6qRd6L+v5PSHm+Lc43tGEmgUVYYwCxoHLJQt+qi
vM0W4yp3g6XtMQpnFr0APuT1e3bhRs/q+vKWPcHa8B/BucsU/LNGViNryqofY45GGtnt75PDvJBr
Z3TCfXxjoSg7oQW6AMite7/0sxE5IyHeho330hbjvOqkZGE0peXP2JSp1GXXTKQuuG4QbbwzDopK
P+fu4ePV5hxs3dZ4fJcYvHldvzCAn+RCcgqt+LM3pk56LXr+ng3gjg1yztaO+9RoVLSXGjdkWS3D
DXXAmQkgP8SuxBN67po6tsa5IykuiZUrcO1W6gy6gw7kYINM2MPwNfqR/NBeGXdj9iZaR4FVvv1G
NjMAJ2ZYbaO9PFhOU7VO2wlfMoK1U3mHNKktAJoBGlnnLnXjrl1DemBhTu3bZIz3atO5+jy5ZoFX
95CC8Drqv5UW9LfmyRS9wEUj5pyTVGSAFjKsbyllgK0D+zMWnpGIcHHnQqmj5eTb/uaxsiVLR2Jf
opFya0yoxCtmC9ikDW3HXdVSbKlukv8H9+exVW5wYTURo51R9LVbcxGldE+l3gmMP4Ca//U6/q/w
rTz8POftf/4b//9aIiyKw4hy//ufffzalG35g/43+7W//trnX/rPdfVW3NHm7Y3uXyr+b376Rfz7
f9hfvNCXT//jFTSm00331ky3b22X0Xcj+FL2N3/1h/96e/9X7qfq7d+/vXzP42IBUFUTv9Lf/vjR
+vu/f4NoExKYbLX+69jIH3/j6iXHL//v/GUui5f2/O+9vbT0379Jpvk7QYpZBg82054Cvd1v/xre
fv7I+t3EncyuZgMSUaoG31qUDY3wa8rvNujlkR0iJvBKFmtxaMvu/UcG+xHEnQxQpoOiDgju3/78
xE8r9rGC/yq6/FDGBW3//Rt0PD57cFD0m+BPhS4A0aF5BFo3/Pwo1gJaSgccLEu8XJOn5wgZmq9N
jWKUQzIZpKpRYPwwpIyADXAyQHdvxb3xEGdT7aF1rcjcEEzNty06yZRtb0h4lxigutKdMUjRktIq
YJ9ySmOOb3WlpaqbJXq/V+uG3HZ1rf2oJjUNHX3uAkRDPbpWJlM3WreL226v5UXit3KQVU4zjOPK
zmOASFsIauyz2ewfEm0sbsCPGu3Qkm8Dqz8N2SrEVt2ROu7viaqFfhJkeuFYqam+jFZofR2Cvn2O
c302Pa220dunNHBydZFC+aYxzUT1LIBObqbUTq7GSdI7d4g7xTfawEygNwg3iSRkM6OrpDT6p3zu
ASwnSpJvgiAcQieyqV45sQmhOxpa3QFPVxsUD0YcrokdJTdmVMxXk2WjXSkOxnrRyWYqOXLWog98
yhXZsdXKfIykDPCkKiCb3DKlYpE31bi3OsgfAcax0jJJW+XA/uymvNVuVbOlV1Zlkdc6UNIDtGmz
wyihxak1gu521Isix4rk6Qi9eKNAMzDtkht1iuTrxqbafZ712s04Gel2TpX8CxnN6TDbdfgYNJq5
lmUpXWJQ9LoNbemQVvHwTAMp/6JTZVjnHbG1pQ0BzeuBklr3QsVSH8F8Xj6kQ2wu1TYG17Jl1Op3
2pQFHrFGHiPkzTp9LSs5fa6SQe3dFtmKzCltabYdOwt1sDN1FBReqTIdzCLWv+dEKWpHL3L5oYTc
D3UheVx8V3EnLwJFVzxlNOBPB7i5JZFLukQ5HWFQ2s/l7GeK2Txndi/5hd5V6ZLQQeqcNCzzvZ3p
wy3i/uk1QWApgfsmpa9gbCKvRjbKVznQtgQfq9TfyDyUz1Wb2zvSW+YqLKTuKTMmddMRtDxZttzc
l63RfC3Lukf7D/70TUb3OtlOddMA94ysZ7g3pKgeVlHREOpKcTBNi5F27U5XMos4ulaOhWMa6bCk
ZGofsSDytxJdILZvkbK81nTkrhy5qlTfGg26qcypvNYVOqWOmSl94sk1Sdf5qKGIVCY6OJGHlhpu
iWXLv1rVLM1Lwy7TJbqxxn2UVPK6mIx2S6ihGYvUbMYVtYdMfdGpFqmLobC0BcnyaZlXwQhqIClQ
Hywprbd9YZoLrS7UhVJXg9/WQ77rtaj7Zittc1WOSnpDyi5bqoxLcEKGW97mWSZ/z6lawoEQOq9o
E1l3kwaCcDeSa2NYWogIdpCqiUEq30vdATLPPcQO87Z2ZA1yc06U1tFBLep+0UkUiEdzTF5Ja+X7
SJeLL4VsVMu+z6FRFs8Jdng1jbZbV4n+PRgi3WuIVvljYJXXoWyogBXE4xOhE1k3oSr7taGhaqxq
0GuqG/u2VhqKDp9KVbdzk8qHRJakpzgokxe5lmYvCfTkZRqz4CpEQWTVhWTe9kkz/gBvqvJdruQe
lCe2nd/FpW1jZ2OstVNXZhMvrJSS0gmqIYgcYozDixXq0HOX8pQslc5sn+TejjZGOvdPVR41h2xC
Mzbo84K4cJuegIGtCfUn1rd9G7Wz7jejYr/GYPy877tS/QZ5Y11zdN3CU102gkU3yMG6sOrqh0oa
TH2ZVBMIyMK02mlghNh1xlg9AmtQulFrT8u5tgDrnOfxK44RWSOhNgYQ0tRzvBnkorpv8lpeSamc
9KvAsJv1ONPkSz3W8hOUbiDWMSZ16VhWM2UuCKXsa7nu1KUM7vkn047t0qWqWU5OX3cFmDMHilaY
dJgPSmIGr1VKurc+mEjkqEmQGOskbyFLGuO8b6J0kFZTMg471YqwwEoWdE4bDMpdW41z6uim3A1Y
rkZOIJ5eGq5Nkui2CWowiUyFvLKMqN41dV37NE6qyE0HLXOzIcQ9Mlhtv6xnSF855RQm1J2h/P0y
k8rY1hUYfp2+Ciy/DWopuGtDw3oaGlP/jvOEMEctsk3WjPpdCScT4npJsq9yUFcLqAm3j9gz0Uqn
MnVtKtuDD76ratOPmvSkpTR9nSSqfZWSJNYWtTZJjwXTRnHkYUZLUpTNsWOqZQQnQoeDXIAzxDWC
QX61bcTKYTlTL8afemPT5pu0mG23aY1pbUZqspjjXrpR4yJ/bQZdeUxGdkJASPNtSjt5m6RWvKWy
ES4nW6abBnqfqwZ6W3toFgedW0Ku53YaTQoyrGC+Gw2j/V5NGr2TiVasu5jI1ylydEs77vLIGfu4
fFCKed4QJYzuZimQtvjW6aUsJbpUk2a4fQ+s/lag+f9lCInZuxRC/t//U7y+tNFJBPn+a39GkMbv
JgQhURVVQBUM8Wi8ZD4iSAOAMdM0LWR4VMJ+9GcEaf2Orj6AU1jqx4AQk40P+TOEJPLvJtRuoMwE
yRiZSdr/nRASkkR8CAlvjSZCphqPPk1I7HwOIWk0yyTXY8Cve6WT1nqrli0ijREgCtOYp8c+tMov
9WCMq7A10y992tNviZ3msh9ZAxjtjYR2SzsP4HWRjfMau8nW1qzIIJwIY2vZgUUxW6hzo9ZOEhLl
m9wH5XNszhSUQBi9U5uy+tYGkeEGfRnhcI+RsbMSI6+dOSx1sEdryli5atbNBIGCJL9oSkS/NWpf
7yBGMd5GlgFtkyjpqnVD22wPFkLrYGmFtccNWew1apSvo9nboT9HxjBiVENlOzVEWNdSbDcyPi5M
d1GbGbOb2c18p0VVVi7M/8fely3JjZtdvsvcs4PgzluSuVdm1iKVqnTDkEoSCBBcARAA32meYl5s
Tqq9qMt22B776o+J8IXd0eWsYpLg9521Ed5DEPj1a5Z03XEwzu+KgIhvsl6Z2i41qNBywuB70TSQ
p9nXw0fdQa/Re2PyWcqMIT41y3ACwbCz1aamz1BPjS8d1+TbNNauLki2ui9UTu3R66b+vusScpUY
vJ672LZNwRkdTzj62RaSY/VjZcFYpcyOaZVG3F4mB8qmDHPYWCm9KZgwCSFgua0n9zTwoc5LqtTY
72NvMGDqsLzD1y8WZNca0bx2eNw385RaUowinPHT3KSbOq39H82KkKOiizHAEMfCI4LYxUNDRfhQ
Rz1yFD3Fv9fCw3txofxABXRowZRFTTEa3X8cax2fALS5B7z1vWeS0eCc0cR79WWsL3QkGl8jvvit
xa4niiXOcaK7ZYlfhkiqriCtprtGpOZODGm3C7y8K2cdod4qkiKYC2mWftfPM381i2yPHOPw975z
9mybFrz7hHrMEWna53ZoMdWrfEE+kFprfmVtgzlstoM6UirNfsFWX+l1Rc/uLNDXNmSTPaZLiEBM
FRKc5Zq1Y5HUHX1rpa33Ns3yeQs1AEQrOYKH7LSyz1E/ZK+LHyhV5LOXvMq2Dz74uBDRY67N7PbT
qGD077pVgvDJF7s11CX4s5doPjcy8T/B8ep/MdPsn3reLU8o4K3bwl+6HI9GEnk/uMmCHTVafowV
7sRCyrH96Oe9fk6haP5mk5ojc9USZvaQLenKRAnbq9CMM/ot0HdRrDifTKkWp0DmZeilQAY3Gb9B
5+zn6KnTeVPAAhDAcW8nGxT51LD7KZXyNIy9rhCsRctJB7aqW443HN5C41DwMXLPPNJs42wCmdBM
UEKzqKmiInIPYB7QDSjixpxzRCciz3HCxSi0lwxbjJ5dYSONLqIOQaCToFmhhiZ7QWhmf6VZa35Q
F2HYJly9RstsXgfWmm8uHhCHwNXIC+kbGhd8SskbQuDFdcQ9ew2E9ivfJuk9DqjhyEgCH5pJ1X71
Zr/EQyQPjjfrKfO9+irWVR/R7TgUTEymCPu1Pxgj2B3aK5JyzmS/CVNOXuJkdlORt95UAXDiZxNK
+jRYX2/HOcVw2y/Mln6S9vs0lFFlSS7e0C02HgI12sqJmpz8YfEf3Zx4D1L7YgPivC5xqpGK4wA8
GKGGYz+MyRdRt2Qv0OVNy4ViaQi57Y5CS/mcz1g3Rirju27NJl0wTGbb1sbJHgoG9aJxbP8YY+rA
VA1pchhtjq1xwmp87tY2uZumDmrKziFCxaqoXNFKstVYXBhMJcsc7JuwRr2N6kdv104xthkVy9eZ
2DUq5HRTbSe5mYfKhbn4iIuCEEeD07geIt6UXhNpVUyex+7GpkF7NFmchEwNx/++1glc2vFIFG4W
gf3S5dNdP7rBlYmlWLIln/Ir6Wi8CRnXcUGZwDeVyJbdyzXLMSDaOKicSl0x99p+HiOKMcsMkz51
4wCIk6m4M+XYKR8FGFpD8JunI0ZEJGZvyOhNr4q0pNmhEZACVehMiA0VRxz0X3ZH4oglRbbEUCey
vG2flRG2inUmDtC+IgbBm5C4NdVLmlezn/WnWNbwCPQLrlVns3iL9dmIUjYmv2oxBkmJuyL7pqRn
Hyc2z19/GSz+BPz8CvS8Z0kQQnzTVpEcJFeQ538jzvtv18aiZS+KoeVE/WgWJTf09RdQ6T+pjX1P
VN7+sD981jsK4u+3P6JL65/q7f7eJ0VoWUrRZncTqb3vs/sPqqvekYS3v+kPn4Th7dfr91flZlfE
RVhArP3/oN/86Vb+hczBp0K7meM/iDi8FZG/g+f/XmFWUt27179XmZV8rOL7f3KL3v6q95+fQnj/
MyXvho3+8a/+K5F3cwP/u1Tee3nFz78W6CogVozHfvxevfVfaLJ47178+ZGZf9Or4u4JkvdswB8J
2aD8/GdGdsuv7feDQGzNT052ev1pBivn3ZM77U2xwUxdndDb+8+473eD+59+n5ygqDBA+cr7PtP/
LJTwvUD2908jiY/YHsAC6fual/9+0sLffOK7o+E/S1p4TxTePg1IPiwBBPA8VrZ3a9B/atKP/s63
F+OcQLEmPhLb17tD9u/TwIdireZD9RkI8O4DtNC28EokkNHNBwRTgRQei6L7AFpYbODvuYnB/jVe
+J0U/PdrgUvgg9ZAluD7h+uPwQhy1+3+tWCE4G8PSlxz/PU4jMGt/M2L5r9br3W7wO/Oq1vBNWrR
8SynfvTuC/8XZCr/oxEQwAvAK3DR/jGHdtT9//nf/a/4x19+6M/wR/hbiDkiyfE1o+nQv+EYf4Y/
kt9ibOJ5iqEmhIz69kD+Gf4AxIGxADXyEZ6OJANV9gv8EfwGRAQ/hZbe2+s8Sf4d+OP31/4vt0GI
LmH0aSeYCSL8N3zaH19bQC05OHsACHy4FUJ7066PVvJEO2XPlA+oB3R1oD7CejXv6smvz1wkmoLm
BgteRfHkPvmhzA+B9tsdgBzzNk5yftETTR6YR8Sl97r8A8Jw60vSzfkBhtK1CizIlpLCOKjKSAH+
wHoFpizNw3Qjkk69hvGgx6IHXrdPTRbe1ZNKihhY9n5MPVjn50QDi+XAfaHFbT+24dx+xciMXNYm
FFdgrsO9nfR8deiV+LZEtdl30g5eBcYkKRKAmluaLmqXrN5UeL6nPwZ2GSrQUegXRZPHSakZSfs0
5RQKpzr9GhE6fCZNN7zYzE19CWawwbrPGlaNugfQYdykz0CSshfrY1vAsjR+y01P38JsGKswpnWZ
dYO6G5D2d1m5aUqdr4jfrt1cLmAy7hYj5ZtuHLtOCdZIOa/1c0iXaRNkfKymUQcvbaOTauljDyiF
35wk92AJUS2pWOI5aIZ0P1XEZ/S+hrrmYfAYqsS9lZ1gxeq2STMGG6ClrEyZWB9Y3aL6jRqwQtOw
bgZY6+6jNfaAgC99yQZohJSc2Tlb8uFOishc1h7BDBE+5IRlTjzN3SwuSTSTs+Vx983OQMU62axd
kaM5/RPD9gPTpxURsgtd9npTtX+bREJOlAc+ZAvSok25a4Mn63dQcOWkaU6u4+IN+Bvv9qPX6peJ
hMBhgEgjhS/PluQD1nQI1EnadCeWgfabEme/Zov0r5Hrelfl6Yw0vboP73oyuXuJC/ipCyL7LeNC
i6LXAaNVJBMVbiwb7UeeBd4Nd89u179fHoWx4SVoTXCeFrsc03zwzjNBlnaQSblvOVgckzn9NUwC
d5RebUDhri6qYAjrPkfceWFBYEN7irwGSYaULikCu8CA0j2XYkJisre2627IEKZd8CzlG9DE3rPX
1fWjzClcKX6L3/SQASL7kCQddLNUWsOKwITdkS1ruInycLnzJYPB17shGc0UN0CgGo8XizLs3jne
fqr9Jsk3iaR625p0ZKW267rTPhXfxDrIx5z1yQVgZfI2yUSfO9o3r/CQLBeBXsuokq0jIHbHOkp2
qg3CQgfcsV2DAL/HqVsRMK6RcHX1nW3vQT8kH3k9czgipnq+Rt4wXupGe9sWrcRfJmxz+KMwB5R5
aJgpRt4Is5tVxpG0tN7odBnke9lPK6iQQaPrGyxPCrlu4JIf6BqYriJ2rt3azM9Arc7+I5bx9TnK
Fvst53EOhsqsYuPnHHV/2bK+tStpSquBznqBtudBIcSs8HPlhrsx1WqnBsm/A0zhw7Z3YO8KkKpR
WIRjBHY3B/SbF4TJpSsN4KG4HBagakXr1XRT24SUPSVQ24Q9QLgimil7TdOOv8GNWyMuclSRv1Wr
SlUZo6sdt7/LkfERT+SRBZEwhfNmxOQqG5yJL6cXyyII6qXrg7UwkC08r3zw9quM6zuxUnR7tEDw
TgQAe6XjmRxX2Q/AB6c1+cD6uUf1FixUG0ld/xkVWd7FBt0KeKhNx5eFGUCaCxQ7zSYQgn3G3RU9
NX3Av+YU54bf1v2+DRj7JpIse2ApWwcAPVQ2VTOaFIZxozdpPtMzkCO4Gf2WfGikUlUmvGA7RzFs
CHUtTiJi2R78YcCL1apg1+Y9vjIw4WRDawICkQb0pgKLg7UHwzeOB6h71u2gBAM8t1gJ1EbP2UtE
EOhXMIAQZ9kDb2/CBX1fxFcoAR5DxLGIJbzLG4SQF2ziUeF507mPd0x73mMGP/CBWUYAcNSxOK3N
EkabXAy9AQLoBQgn6jxRTgnTjwbAySnT82sb5u4BD69eQKhzgVYqkh3bqbupqvFbDpPoNhLA8UbM
AsdqyOMfEzHtHnGSyS6YDPuecgBuM9/NkElsR/zjajYapmRll6ZgerY+nK4NxdjK13mHLkX+6MVe
d5yW3MI42XsOHZEi50c4VqIHUNWeKaMstbZYedsfcVHFFZCr92l1dXOuWRM/TtqmPxjS164ANvWn
KV1RVGxXOhc8lxD1ZZJcCM+Wk2dxCgM/H6RF71YbHgN/HbcOkOdRiSb+gZfagEosMbyC3Ud3a0sM
6kbj+KvSs9hDI9ruLSaUt6UOZbnWbXAEHNfeIUEnvHc9E7vamvEVcNP0BuPrcOJizO5twlB2QCd3
tb2FAFBSwHzLlK0HFeEgZS2ZHxbVBc9kbHHqdH58ypRGc3gfhh+EZ+KlwGm2rkUHjniDK4gjO6M2
QdtVNCpUwOo+2pHFm8qZc0GLofcXnCIpsdXYj+NO58xeoRqAbxHAToXSMYJDUK8Hb0nShwF1a0fS
Gx8vxdp8t5OLITsKyZ1GwAz0Hpbw/Zqw6dr4fvgyJF57gSo3fQ16nXztSdp97sZxWnBSdFM5Yi2/
m8JUPKZpz58Yd1PZem1719lYlcjY6IPHkVp3hTkvv6RxA/UaeN5wKHSyggseJ4K84UF5GdKxdS6P
OB/mrR9rt0kSj77ZuQGlbGmwADr35PDUL1C4FKJf3SOfeHby/XX+XZv6bw3p/zP1cDc8Kr3pkP/x
KF9q+Tb8cZL/08/8eZL3fwsj0JV4z4RRnvxhkg8hakP6IlzfJMMGfVPJ/WWSJ7/BLf37T4S3XJO/
sJjxb/gBkCXYfaMA/8a/M8WnP3Mrf53isbUTjPI3HhVauOT99i4H3JxZ3g+bGLKboxtjvp2hFYCS
qEv9+1XIFI3x9ZB/adOpu6fM604a7w3MIm3/1dZL+Dq4dYoLF7n+4HkQkZQhGyCxr2P2w7HI3NVG
dV3JPBiXixR36v2kU7AxyxD4spRjpL/kqQyOvQvSraa8OUy8H882xAiPsCd5hTBi3EYaNSUFXRv9
QhaebGiizCk2Rp/M6oMmctKl0L1NLcJpWVsfcu2Nx5pZ9WagDulLTPLTuZWuO1KWyKMf8fQ+sLl4
7abYXpnCt7MNpFNbcB14VbZxOnwG2lGPJbjEBSo57t8ZTH7b0JvVuZNe5BeJTbwthlQIhnrNP5M6
N2BYOYIYuFBVUw+wZNWegjyAqSeVJv3O8aV+invwvEQ17mtLIvvZ8UB8lK3SJw0D4osHUQMSQBN9
GQaorpCZtG76PnIXL0/T75ii64MMI7YLB45QDlRBdgX3BIppAzGRTZqM6XFlmT52TZZfg6z37qDR
snNRL3O9C5DE8nUN6RXZMunW60nyCSne/VCtc56JwseSA8eVjZBtCp4OGxxPU4QfO4LiTrPGc4HR
rr1DEo28ixy7hU0TFb7k+Oj7JF+9o2r9Md+NlPViEzqPPBJ0G54wM+k3nnLWFSquW3gFaMM2eSjC
s1G1GnAA1rZCG3IK0QBPLzoLVpALgy++0h5SGNq5eY8X5/QFYoHkKlWsdkLWyGTwg3x944Jg4vfy
YMdmtnxicFm/sZzIR0fnBtYE1LzR7QwxptiIMWwO2FvrpuJ1xp8S9BIjDMRLSFWH4NN2CH7WVRgN
yaHpl6AcgPOAyOR90hcMiaJ4dSg23cHdbA8rDKoHzhLyqc7AgNRxCwoWnN10MkQmb8ZLkqPIXX8P
tiAYtymCwr7gD0VKezipwcOg5zWftCfo3cRnyEEJAellWLJ+B1cWv/giUGdHfLqt8zrc5lHd4pnT
4YMfrO29wGZ+R+lcLwXtYnR81FnrSod3tdombGnKzs8EdDAm+GGhxnv0PB+CYITo4QmsgxLfU7td
YzLfIfhuvLTCLWXgqfzYMYMdyxf9j66fIXlJ8iW8r/sxP/YqGisoAtoXHzzWx3lkMyYqL59B/yIv
7LufaCWKwBl5WegI/d+yZCE2Nait3lBDK1/xrSafHNZWsUnrLD9geZVPYTp5B12PGnUpnaxPZl6T
B1sLsYtI0o/FIr3wMmBbLtYh56cY2SA3KgwbWzAHw2VYTXPojF53qRex7SJ83LNtM4cfSTTnWx4K
v1rWaGgqmpPxDmtj87hayj/nTeLesNOt0XEZDB74rGvdJvOT9ePcNGLTuICfgty0P/rMIP0oSYcz
tr38W58HDAr9RUPi5LfB2pSpmVH3OqRqfhaTP56nuJs+ykmxM43SuC9pboK26J1ZtwvR9d3cu8mC
hHWp3cQpdwcE0uQbMJno6FvwiGeJzlgJL8z4g+KAe+zTiJ1kg44VRIxhWRcNToos7MvetO1x1VSc
pOVYn+M5ZNcUDPqTzTuNQVEwU7WrSu77nOvdks79G59r5LbYCWoSJRsnccO2SzFYHIksdvEn3Anm
wqIseTZGJkfexuaCOqWJFqP28HhM9XSiTS2r3GIYwbp282hCaDZ4eVuRhnmbBjE+29UF+YVDgrKB
gC0/ZNmUQp0SRGVKGYJpZkr2g+tLmTcb6MD2yFVO8UuAVyTDgtZ1DFPVGpn1aOJ6xhrkdRs8GOGJ
+ogeS9Yhg7Z6Yhtbr7RKNVdHHnbs1fAGxpHQa+/wv1glO1WjWw5DVmYsq/x8rbGJruNGJoPYSfwO
JfbpaDf0g9j71C0PSjf2lck4O4y9Y1Vj5ugj6N75KKEJ32RkljtugQ4VIfXH+1tq1g6PmtxTrbqN
C1xz8QO+nr00nKpQIWaIatFe59nWO0JySAVHkzSXmXZ8u3omwgnAumoJQ9SihiFQIR7MpJJjoA/G
y9Rd7xo4izg1HxpIGioVa7P1rGbHYVia/dQlajd0C3o98Aq6c4hPP/GZYJdIw3kfcppcxiFjVQzU
vlioQYp8k9uzION4pc3sNvG0JFhUFDxUqwzxCnTxNllkPcBPZCK8B2l3YWaqX0aVUejcTIQAFV/P
fBOQJeaVWLx8qbwRC9dGxAm7nyc+fUulyEqeeN0lGtfmFBgiUNXGtdnMPPRe5p9gRX3DLUwd189M
96SiZORd0QUQHG59OgfeYV0CSrbEC+THHn/JpnOqf3Kgp+ei5zbh2yj2m4fpJ4Qy39AUy7m5KNHy
R24hI48nKOVJnVIAExF2mJiOYWHRTfag5iwGBHRDb9SQmY90DWW4yV0DoIGBqJqKbhrtNwepDJQE
TfiWS+LOIxfhFvhB56pmHbGnejlqloQlxziJxMn8RJfqG9BEfmJO80/8abpBUclPVGrq/PZthDb/
BC0UUCsca+Rp/IllNTdYy+WGnKZFQ34o2xrojPGYqKKGsjPms+YocAa2FUBfdx+buU52MCRD0EHZ
2B0gFpl2wWCjTRR5et60E7CsJZvFukmh411o8ilY8K5epwUOpDltN0nKAjSCNOsr1OBiR3NqqnEJ
Zww7AfLH17ifdNm3sz36eZ4cIAkGFCIkBohuWcZzrBRNt43uxkfQ9nC4M4qQ63XR98q09GM4BMER
SFP4ycIuexzGefrA63w4OZGERTTW8RcDVyqWm7w+zEhBO9Xc41+dlUhA4lO3c1iJz/0APHJQJMS4
qYfNOKh4T9ORn7G7saXo7TBcPCXkQY1OlZjEEGiqg2gpbSaWQxqMySGJoeTKYLCGAKenR9m7frM0
HnmRUIY/Q2gEe5J2zRGq5ewr4PT45o8GXJzCP7qbR2eOEnvx+eZewsAELw1fc457q2t/KCvj/a2p
4xB55gdDpFxfWG1NW3jQBbFiYf6aIAuxmY8mqiHpqRM5fooweuzFXHt3aQ7vR2PH5HuN8RhejZmn
n1PR9/eJNMlzHvP6biVApIoIsGBXpTClXAJ7y9Gfgfptp7Tx7wQaIsoo7AxW97bbZ108npIIt0wL
FfwBRRHpvg6I+QJmNsPc6o1XGTD/YtYmerG09j5wXO2PIVTQW0E8/aMTWfOEhwpGOA+v6FIlfcfL
IW0gec/j/tAMgQZvNoI8Yyw+LDXpdmnbDY9UefMnzzpydkMEWQoeXyzjCK3HmDNSnP2Tj/EZSAxQ
s7CFlLYUk8vg2Uw6/pTi1bYlVIW7UHXDDzObepPBKHCQLgibjVHt8j3Kva6ijYaRQ2Pp3axhh6Gc
roP/beB1dBAWDRktD+S5jtZFFjVd3SZIXdaUGN485GSOFtM33t1AG02mP9ceje/CNl6fY8CGx7jm
/j1hA2wsoyemzTLhQKhgNau/iLVDhVE/9niXUuYDhYPG5qyB90E7s87Lcc0JffAHtr5CF79cyChR
htmvyykB5lHVqSS2aKNVyy31HI5w57Tdz9ymz7hYYZX0Yt52MHY+h5B3PqYDpDx4g6AoYiL+XYgv
elPPDXsOFEwYJd4363cPiUEAZW2yHTR0/sXSreudRj/n89ChSrJZ6n6pANPVULcN6fqEagiI2fgU
R0+Op+G33JLVVlQt5ItOma7GICWfuMdCIFowPn0gMq0P3mrc/hZtcbUMwwr2u049Eafaa+ccQLK5
WV67iIW7TsO0WBAEQ99JaOFRoBYx56OhU9ITHIApTI88zYsszjUv+2Ra3mYsfZec5P2F9jbaTnqx
ly5do7yQuYVWCCYCBbS9WYcf4WAwVfaQAItN7WEcqrA0G5SdYuXAWebhS/AIMR8CM8ZXGFSQkdkN
bQQ1vQkOEKxDvYnntSvqdbYfJLRJY0li/B5iVd5BNmn0CFl9f/J6FZSQQOl1awDv7CWTzT2NA/M4
CyKfglhyVOsM+mA911xJNNBvUKaLbbbAPTFjtd/jdJyzUmP0J9hcOAYRWsdvUORm39sE+k84A4Ay
1tbqDyvVSAy1vhfijDX+IZGZedBqZI9tx9xL6mL5w/MNzD03if/vFsn/j9X8rz95F+Hj+8dgzeHt
y69QzV9/5M9YTfQbyPToJhH/E7f6K+sKgVAEARR8iOE71hW+RZC+0K5iQ0Av1w1E+RWuQWcz4u9g
0ooTP/73ROc/vcK/4jWQKIVZFgQBAf+KN8z7HIUmUjgSGwT0LzJ+FeD3gCwaln/ueqMuadQvz2oN
JkDIY5cuQIRF9D3AovgpMAkS/ZF4ZbxN0FLf7DrKGDsxAMrQroY57GiRCsIdp726sU8YeqAaX/IN
se34OQM4Dek2szf6dE6uYRCaI298sBedrg9OQiCYN1k6FoFu/K9BMgc7KLLHAyeabbspHPbroMaj
l4v6IzgF/03NHXYR2DD1xSw+k4UmVpZouVrHKl698RBhiX2GH24dDsrveFxmGKjPNYSx34hi0UNv
Ivj0MJhuNI28z0x5kSwGwCunKKBsM+VQH86gl6+jDMc9xZ7yIPxpeQ3rLH7xop48Dvg/34UrQRy1
FuyyaAWkaOH5YcjbOS3GtulrFKPWN7tj5r9IVq8/hlroO4bLdcQiZBHs6a3l3Hv5xs15A1ojguOo
i2BJw0FCVZE4E11gcyAcOyJmCNl3EfaohF/jvFNnLZAzs+Du2puklkdeG6/f3Q4dnN1k4oepTqP7
tE3z75NYkCkdCps81IzW+1uuxw5TYodR3kGVjcPHQbI+tDh1/OzJczFcP1Nfg0qRnm6/GkLhWA06
gvSSJsRIRkN+puAFxgqSd/1g0G1LS0ZBqZUrV2jNa9x8HZpEXQfA/w+ZGIZ7gGEwDdkl1ncIexF7
hxm5lBC73k9ekyOpra/9Sqo133ZpT85Dq9zGcZe25TLrfAfW2hrwKSY9AdMm30Qg3OtgSLx1zZSc
bqwNnHKhfo1h1Nq2ElteKT0ZnTqvj1toc8P2mHU1wtrAnVzyAcJjlQTTczyF7H4MxuxYa6I/RLet
BOrUIHqAEZlDGBxnYjNnTKQAQTqegmVJRmAfYzfexOuBLcdG8zMnxp1UgtmDd2sOSGJm8c2JGKK3
0EjkSthY0y1jLb0XqIE7RnYcqkR14hK6VG+YsvoYhNOyyeN6+qxpKB7y2OWPKdbhK6LWsSDC4fAE
v+SCf7kDPztEMTuMYG0eINbPqskbFZiUUbEyprG6AvdLkTqIdLeNwrxdrkskPqjeuYe6bxZduDgc
urILRHgMPU6uaROgL3p0tQ/XnkS+Cx7pKLuJ+bmKvX26LLj8pgsnedCxHKeKYQnMzzmQCgEzKny9
L3ViUb9J2vo4DtN8nHoe+TDRzhTWFOOHSELN9IYvUXSgZhlPeJfprtBIvzzD68qf58lpWQWLbs8C
uO1DOilcaNgSdyrACiDneL7eEKtNS5itoG+ejwnYniePkva1G+F4CGjrThm6Jo5Tg7sZBD8ZTq2F
HGFq0hhPtd7j6YfEOF+eozaN9xyIzHFc8RFwDXkPK3QAuyXw06Oh3B0xY3dvtF9RaNS8wf8VIV4a
AZKFhrWjsmHnXlfnDeXChL3A3zV/SAesRLUK4jOrm/RzAtl3u4kMJq3t2nH3SGtJvuTB6l2wviGr
R3WM9kWTAtMsMul8tzehXnjR6rW7j20m54p0N1bf1/myaS0MsliSwb3no38/zK0btgDBkPSPiPwq
qhdcG9ukWXAe8qD5Afqw5q9scOB/M9ewz8qx8ZqqRR8XRgnZqD6fvi63qzdSPwN2ltFryxBPNIdB
mwPf6bL9GCqwVTkNAXZoXU4To8d8pOQCKBWOx3FJYyyXLcydBcG2tTfLuhyk8G92ChWlrPS0zQvU
xsylnGhQ2iFD0GmjLXpaEtFfRuIMBtLFPepIdQeV+QuSu/H3b7HescqOyJjGLZAj1qNPvrhwQlfe
StXOwjR7h6Vdlr+81O9/fxv+QfT9LnAjy7I0vhmzUFUSxDFSr99Jk+bh5h/2/E30wD+g27pH4GxW
6aqx1a3e6l+ISXuv4X3/iTfR4i/K7zaa6lDX9f9l7zyW68aydP0qFT2HYgPYcMMGjuehd6ImCFIS
N7z3T98fmKUuSVV1M/LOuqNzkAOFqEMSZq/1W7Gdvo5P1beMD1xrfPlAK6jo0/p7fuf/zXH/wVnn
kkz10xVfcy5+iaDYfK9em440iqIr//bt+9+y17+d47fv/NG3n8e7//6Xfkx3ZEgIQpMcyHCHac1m
VvyhqfM+2avJUEhaoD/Gu38wcXwVTdRQd6zzrs4Q+BMZ537CbIjVXUiLWGwBWPlX2DhaCH+VVq50
H+EXOuLsddJEj/7rbTS6YKuenOka6IuMdU9q2hxgE8RppLXIPzauiR3Pt0cLCQ+PVG/vNFIRxqDJ
THa8qEnqxh9WH1MS2v0GXVU6HhCXQItht5q/FrWRPHerD8o0Y5H5YeFVT6admFjCS0XORI7E1bfm
MEt9A9HFg5yEuJjcRbzGq+XK6eIWaUxCIkQ4G9MuR7qCZTrXoOCiOjLs3WhWqBvMZZR3VM7Kp9Eu
7efFqLC7mKvjyxui5Etoa/yIqx+sCyOt2Y1JZuzLQU3fh3pMKj/6sJHZq6NMpvF0AszCZtatjrNh
FGngxlNyMh2txSu9WtPa1aXWfhjWkg/zWrn62MzV0Yaze7jIV5db6nb1tzjN21O+euCa1Q1nfhjj
MP/iiinjrCReVGME1kfmIh9xzmRttNk0l03KqHJLOkQyss/a7jmNx/4cVXO9mWLTve/mFQkQOSGJ
SaI+Y77G9j6Otn4iwsvcjqVwv0SGKo5L2FfnSF/IusUNc8x6I3z2jGm5n+EpL8oxclVQFGF9D/Ru
X3QK2svX867cwZbaXyVqnr2OCqxHDBTL17pp63FDbcM47rWwRUtTzySB5NJU82bBcoNAA+2Gr6Ko
PEhj1l66WUTBbOXam+wW/WumucZJR4XwnNWySYNVxB/Mtmg7n1FZ7O1wQkuGjpPI7rEPnwdSqbF5
mVVCKSkDC2Bl9Q1WdUZ7QuYaKL4Tt8e08cZNb0usfarvk+e5VOWJQdi+lcM4BwaHcLBYXQnOqUrz
mIdRcgRyDF8Glt978rTzizpv9ZcEumyfmFXx0GSR2syD014iqHEO1ljFx1jlzbAJmU13TdMb0aZk
MIp9rJ9WQE4CA3dimdhLo3g5LImEElCa1TzHRW3LwKji7GpIQlyBcQdobmagWo7J1kCJC+q5JGUd
6vRO7fPRKa+jIRGXeEcsB0lQrF+2ltPdcOfqV1HCHIyCS9M+j6LXK4gqYyp9A5CmxnFGjEwbAyFE
w5z0ftIM3hfPMcPPnrXI+9CO3F2ot1bukyZWbTSR9ftsbLOTtrTiyL4UWr4zZ9lFWoWgDUTJXI/x
kAF/uoh1/Dg1NGy/mO22dmYPD1NRTX6DM+i8lryXJKAM4qbrtPneLWoLVqGZLlJ2mti3B6gBF4r2
wVsYissMX7Jvwk91fmsX86VXkKBEcGT41e7NaK+5cDxFUyMxGqvOUluja4xjU5tMm2jjkmRDVlj9
UpNgwwWAqjs4pVkHIKHZpYcT+KKfB0L46tz5UohU6v7EU14jPKSQHYhMVZBV9XTlltq875x8uHEa
SHE9StKLwkJXhKDHvFSV1lxqyst2SxhFu6gs2gijblhc1C1SBZbF9ForF/dKuHTNLIPbHZtpyNF+
WuUtYkH3bDViCBKrbi4rhUTBKvFATuZU9L5QqfdqL0v2hj/beJ4GWwOZM7zMrzG0DHg3+34zN4tm
XCbpmCzn0I5ZdfUBFm3TR118hWCquJP4Xi/hMdr1R+k+W62T3XZw1vdK5fp9bkxio/JQAdwvCT3C
8GcbMabj7TBVGQj7NHHRs0qGQRaq/JvBDf4coaM8xI2trorJs+/a2K6qXTOb1u0oJu9zYfbJrsyX
7qHNxZIeYm8ANVu8+UvsyfgULW76JozKeAN6AjQwcC4+62LWGMJt8dq65monlOVRmIZBGEQkaDyB
GESijKFU+KRvkAySTVIa28bqbI9UFBO608EI+ojdrdmpMZbvS5SUd3Uyki5KLseXpiqbV2dp9Acy
RtpnGybhinyF5qqKzfa+5OF97Mj9QNSJHduf48Weg5FQFYB64D1qysZufhnGZEp8B0cyN3LrtXmA
TzwWQBpZGGUwhXMPSyXHKkT9l2jWOcxq584Ae9agjR03fPcwtdrHMNLLK1eXWu4j9nbj29E0QaBj
Ak3gVZIoPjaz7kT3kvMgBdi10R7UaWNUXy0rIi8V2WF3aw+5m58ReCyPYxi2X+Y09kAoS48ktxrJ
CYIF9MZgNvpn9G5kphRQ8zjDw9UuGk29PHlu2r67XuxQACg7CfiYhVvR98vV4iZx/V1LW3k1tG34
UrJM7T7Go780Lf5PC5LAVkSMEYqofw/n/WfznVdK9Qum999f9mPoE5+QWFnkjZGPhDtpdff9GPqs
T8LR8YTyNbQQsTP8Y+jTQQJNw5Pk1HvAhISR/ATpOZ8Md7VQrJUdlmVgiPwLUWTWB2T3M6THriJs
sqPX4Q8l2Idj76fdQZfQqmbXDNtCkG/jQ0lZt7Xd54+uNxt5wNwyKk79fqZufRCoqOZCamTFQAee
Uzks3+uxVvgoNLHXm765anLDucyzYjoBcLSvS25KHMeEA2yWroPAslTr4JMf7QtrHhEi14zFG8tp
eepjDBDPVq+FN3qTgSxaWqvvK25oNJ8qvzM7u+pxQk9U+Ha2tkf4FkODZQWgYSZoKdDM6EnJyWX8
tORziNcB2zMiB96tSX9loHaxD4majZt8sOsj4hLnc92G1T7JORrKcVlF+kTFHfRSdnu9oPFdT7Hp
bzIpqo1bzHSDJ2lV3JDQrB1EmETX0Ldy2PAbNkpfQd8dC7Qdr1bTlQdmu+QiZHLYrqfGHYKRpqFC
y5ZPy5gvn0dVJk/u6OTXRTJOF3QAqCveZsXkW7UXPiS9UrvadSJ+a6H1NPcIgvyGUW2Hhn05K3AC
TvVoQMMv69uyMoybpiSYCKpRvSb0m1LBSNziOR+ZdogCGPA4j1OPIqMdjTVvxgkSvW2ew2XQb2JA
jLPi3CLoJ3Y7qKUWNtqPK8/iJbzMKOWQAGtXUp/1M6SKdtDJOLvuVTG8sN3LF6dLGcFr17aYOD2t
YiJByafrrYddHxaBR4CupyWbzG+t0DI84YuJ3WVWDyREiKNepzIQH8REHoU9f7jSFdnKXIzl5H43
SeSGpZSZZNpXkaIwWg3yhI+lu1XtKqDAtf4yr+wI8hfzGA5a6Ksxqh5q7svbNomiG0g16zB0Wrvs
VAnfoq3MS7dyMOYYxRfjwL2PMAqKRlvZmm5s+4R2KpUf05XN6Yl2OZYfFE9bGMZZNaJ96o2suwdM
7Y+65aLpr8zcnTdNqMtsm5pz9l3VxXjr8US4nGhVc9N9MEzFB9vUrMRTYmjGPl/y5oJricpf91rm
tiHqYa6HKL1JLBc2q/tgtoyV5MqbHr6rWKkvFBnuayqouYwKSQRr42B3UkTN+SAb6bNjl/PBWMm0
bKXV0g+GrcPz/jystNuIzv01/ODiTHsu33g42kc3lgMZFzjZ7zLWNAVz2WJbrErpAhNL58kqo/js
LcWagaanWmCb2HNUByOYrNyg+UETRhzNj41Ku/0cyvyiSF0KU1d60SCmBdGFSbxe1XS7SH+NmrF5
Qs1ODBkq/XGXfVCVLqkKOxuzxR1ZE1bkR3kK/7vym1mfzJ/F7Dm3ldbT6wn++t6xIj3PQ24S7dcP
p0GMThBZGvU+ej1ACNgGKs7aQE8SxSSPRoLlVSSai1Yrbr0toi1yThflyr1TlNYVoHv+lFh2geQi
0dcYDj1/a/smtbdMAJ4T6M3oPtdIpC6kyyAWZCRwVVvEByQohCkuL6RkB61yxkuGIC3b4r0ecM+k
nXFfskk+5UnTWkE/UAjsS3tcNY9hkd4uevg9tmuGGN0dvQ0roBnMjVyp0jZBAxrWHkFRS19f150E
gRzjiBlwYB7fpwMxUJUw4jfEkXJj2El9qTKtuJG2G92SnycEk3M6sFnYzXiPOJMfWLPIccui5psV
6V7jo8Itdizl9j7HDndUDRq7gH27VNtyFPLGBTXkSiQxLLXuJP2T64wp6Q+inshlToX7bZ6tJAlS
PQP4F562cwuyEe20dBNcUDHTmFWq60rPnFsN/cgmt6xy1y5GfpvJSD9qZEAGSJ3qKcjr1CL5UYn4
Llda/po48MiBGVbN4Pe9U+ubPBzCa9Pq4mNULYXtp40Sx15v1IsXjwpBrIt2AQoJWBhG/VQuqQPI
mkDe+5222Kd00ItzAhw9o3DwylPrEcJl56N16yg9PiKXml5TIIp5O6gm+YZMv9m3iYeWBwkxr5xx
aX1Rg1MHFnLge0T36a3SI4A+q6RHxxqNvZcawgvCpYubjdUYde4LkMcbCCb9KrHT+QGpWoU7uOmX
yQ/xQB0rdgrCTiri2kYj7ihNaoaFHdaLtDcxNd4TdLWxW6KqvsoScjbJ/FyOWUy8Lxp9r2l3mTIH
2LUuphfZ8Bo38UFeze/KnNkhKuFWiK2Q9j4tcSs8guHGNeuJEsTnxUKj5qsw7r9pWq6uE7sSXxQj
sBegonPIG4qr9iadCIMHmsmOjJBGfTQT/DInc1JCvNhtqcc7zuvsrgegyDc9sjfgeoSjl3NPaGRH
a8v1oJbizAySolDx2gvNMsdtbobGhe2xSyd2vSbVIZd6SZBB07IwRVbxOGRG+aXMrPzVIPfsEsGX
d2hCNJgOwMDdoNcRwpkl4U7TpgMio7nfj7qo3jXpKetL21Xgyl2dqlPaIE/Qk3m5jDMeaTmL+qlS
LE0bwa8fq1Lfi4NVDdMtIUm2d9UK8OJNqaz6Jkqd/Gueul9ac2wORmY81mm6H6fFdzR9h5h32vCC
ixG+FdPOthtLscdM+XOC0elZ1e10W8U5iX52z9PoNVdFicB007iTddAjjxc4mXYv9iCyDRGCy3WZ
1IYZ6Izr6bM0wnYOkCPB2igZTjmkomiKh1JLWd/tbHbQJBWGLx0lLh3NIgSsSNBSLW7f7eQwkKCN
EOVxRr3oR5H5bTAqppRlqY+1k4Zb1Uxnl7aEKQxv5+ncRds4IuDOneTFEuOwTHQvvCK8xQ44sxn4
Otf6PhoCgXkEUyettjkhyleBKEftGrFzGSDy0W8sB+6s543znQrP+BjWkbiY1UBwjBl3XxNb5Zed
0AaypMqlPU+UF6Z3du4azaZq+mqk1FTF6ed0xgeEYKd+Wb1HpxTL7aEfTXtPKNeflqn8E4ZuEvBL
Bx4lWBSpMXr/Cn5GTjpXk4ZUcK0XXzbHt+XZCzLfPJWbU7GXf9KZtAb8/jR1ky7Mp2GjELhy5ErM
//ppYVFXHqjkuC3O6mAS0z/u1rqWv+eo/6XV63+rOcYWjsle9O8XtOA1y15/c8f8/Yt+rGcOO5jt
cMXxswDAcxV+bGdsWRZpQtwLqCcsYv5+2s70Ty7ud5Y2hw0Ow/vP25nxiWWPLBVvtbXwLvtL29lv
QQv8EybOGHP9/thHCaz+9S7payNcopHXuZs8m8mtvQjwLc+X85+1VhjOv/oo8gqpw8WN45LO8utH
Kc+Y1/1vxKQ9FkHUhwEH0aHM6jvikK8nMqkOFXibNY34n9/mYS1aQR/lDzo7VtvdCBkdPdKUXQ3p
XnLfOu05I4S0nw+xrPdD02lBnVD1TdI0Wy3eb88f88nbJsbj6I7nZRKPkf1G4MQ5RoKbtek+qdCo
jpdZ+RTG4WaZ8mtP0/Gep9BbcIvRhOU3E8RCJyZkxHzNEnTJRvDk9KiSY/mMmPuYjjXyu2L8XkfF
rVInkRvIzHRzt5h2gL0IxMojC9q9z2GTdaO7Uul4LmS0L0FKSocAzk6/4G15R4Pq1uuIVSPG1yzj
F1axTWMXlxUDGraWd4gHzgSMIlF050iW3XRJ3ovU22D0v9JMWNBk7n1bc3ZNTh6h0gtjlbu+prrL
YlNdl4vjk/qJ2CH82kbNEGhlfWM27rbX1JVRWlskCkGZxJ9j7Nbk7hLxSzxeGPEq9L5HXXr0SC7r
mSVTW16XdrGpSdXvEc42udyGBuG05rAb5HdA34M2kQg4sJdK2W5cG/KhR+SiGe4Oj3l8qNMwSOr6
MLXllsHq62whz0jH6yZLTxhSdmnuHcJ8rAKO6qOl5G7QMLaG/XZCl02BK3rX6zi5Ndz+pUO67/YP
aSW2o3ibl3t23eMA8IVSbgTiNrObpPgWyzdN+zpMzx3kTeem93ovsbooX0wFcdwVgGSE2JvV+1z0
Q7Gh1zY9JKKc91bVIOD7HOKElouxn8YB1H0KZklcAMNVhUElEfG8g8ee/Sx6npajO9MLaTkUSUwh
B1gpDWgo+CYzr589M6WIVN2FphvvDDQGZRuE9XDWLbZXkeXUBdrJqZdcSbNtwP3f8sbZD5l7MU7Z
liwApKnwu6N9X5PonBB7NuvFpvfcrVW8ld3IlX6NSS6L3PdiMKGsJK7ld3e1ygvYkoL5sBFbjVui
cFOsX7fIB/wsv9A1m5TCG2Ox/NE+9hHEuo4xDct3lwRdfpj09LEdhz7oRrqsDfbt1vSLyEQtOgUc
eYEYIggK4gsTJ1f+YjTtJnGWCYZvW1XkFVyJejkmjbVLIPPGOPSn7GmhKWcwyp2UL7wX9k33AGp+
hVn1OnIGpNJGoMucSGpI7cT1UTBtNLQBrulhWZIhSuGmVX9yaP7eBM9xqbuc0CZAFbgXANmvL6mm
sEacbNG0Fe0ben8/9VCH5E+9RMWQjzbDvXFp98lGd0bs8Bet2R3jeA7QWu+1lI4WWQUktv8Z38/r
/pezHJqfQBO+K9Qs0jat3/j+cal6BbEGN6e2zbHYhdSI02VUPK1d2mR7bH86xP6FvuB3xI7fwq+f
t34/PyF26cAWGDZ83pAFUFCBE/nFUW4xtQXyYTlpgX+2N+2LeZr24uJP46t+I4k/rgEZQ/DkjmM4
/4QXph1pFoXDmTR8Nr+6p3YfbuJgOTUZ1eFNEG3/rBvxnzP0uOg/feCHh/SnHzd2m6lqI9w8cm/t
xv1a0o6Omc7V+g916i/FGj8LN347Av/4yVxdIKFEbm+J366j0ckRNxdHYN8m/s7xtqb7Oa//LP7r
X30KJ7nkP1d6jA+/Xj17gCzDKcODevrCfnkWAQf6ttyza50hEPVtTuvo/9cv8adPBTT+5Z7R7FEq
HpyRukV9J7fUnjZ0vBKce5gPTfFnT8Q6l/w83a7PKYMEkYyYhR0Ll/Avn1Yl6PgyTDtcsvpp2VS7
eg+STDk4YQkN9UzYCv/kIz/aUn//yJ9eDe5vD0XUGsVot8m0rfBnzNhWjWnemyP6tPC+yl+rEgOU
vivIqlf6pRVl1IaSx5vEAbBs0Oc2wtFH4LeNWeCnX9ynGPjK8zS/z+TGaSa8rbgXsR/PrnOjdc73
AdkpcR67iEjzUtMD4icD3dZ8eja2ljAvwXWOy2z52aAOmexuXbu/bJcqaBpgokW/KXP91Brum4eV
iJCJoxLJXTvG+8J2v5pssq6ORlL5YJUYj+OH2cn5/sFQl2ZTtuHGNrPAHMobNCq8pdXeAybrQhIf
GD3o2wsk2oylwhIJRhTZj/g1yxaHYLbtMZbMEUGpIgnwfXGupAeA42lvAzAPOCf76uuiFTgLnfCi
yqoN4Ti+UaGLpxLo40X2l5aT/3m8EDock/v9368dN6//5Mn/+9f82DrkWk/DirnufUBwK/PzY+0g
d9xcuSKiID8s+dzGPzz53ie8+gh0bPQ5xALg5f+JFMKvb1lsKiYBkvw1hNt/gRSiOvzXB9iEcbII
APPYcnjFI1n69QHOxBgaOE3qbQdDvzekQlirGVYPJPmREzLYJEegwQUfSRt3Z1jxvh11/opej/u0
IXpErKu0msA/wzWYJDWnEqCPsBIxu+nO/EgwcYtquXW97qVs5/aCypb+rlaAsU5Xy5gkD7rsgAFn
iac9M/DKDm1OCVhinp2kvrOBY1JveC69pnzHZR6/E/2oHy2kqls7coxvqctsg5WOPLDeWFNa1sCW
xkg6um1QmKIxSc1kj6giPxh4eYjwqcAqfGC8pvTbYqzlNlljYTRHGHv3IyumMmr3UK8BMrUkSkbE
ZYfTCXOzWhQ7jDfhMUljdcmW1GMT6uobJM41bdqOIKcGyNW51afc+NbKrDy4a6BNF6Yp028h75tx
ASvyrK7Y5gmGJ39IiuFVnzGw+M0akwO1U34hNB3r1keKjuVp9sPgSvzD4Sx0sEkCd0RsqYvacSBA
lnruzvMazTM0NSE96cL6mCyS51iItv7co+i6jIdxDCKYIeo/Bj29tz+yf8D/MkQREy7Z3g61Yhd1
vMeCODT6NzQ/A+kizJt+/pEqBNGNX0ik0TZfZM2MGUJrBiRAgVcDe2VagDaiQu+wmG/WKCCmQYO9
nehyghkm+B7lh4nTQyHiZEFx3DxUejXfsJf3Z8e1y/dMTpq2MlfTnTUp0hW1eXns5RgdJqUsUsaF
RWIEgLrDnC2qfQiTRGp1h7U1K1GfX3IjO0jMrNwM8MpF1A7VGWp2jsSBcPtmEIIkiDJ5nvAVW/wy
l+iR2Pj5G9WzE2FdU3UYVYQvRzdNhWSiKF9irw4fRxCeLT1C9jMVEuFF08XTo6Ut06veWGxr2MaG
m7HRpnNa1CxCBN1bD5YTDidl9EMaIAdQFxlG9KtZnwsuCtt5HpSoE58p4NTyoEOJDZdfuQW/Xst5
HbO5GtiebTLpSvph6Gpnm0PV4OHcnxE5afnCENgUxrtrQ9PtiGq22GDsaXrAVE8Hs931fpE65iny
jPKRUpeo9ycK0UlBajJtP9mTeZGlFRqE0THUdyPEHk09TXHteHl22Yo52tW6Fn/2nCkOPNnXl7Eg
S25GVQeui0bft+sURUJoi4gNCzD8zQjD8CpMw9nZOnLMkkA3wRmZxeqFBbvqe5wLDHdBbdh1EoRz
5H3tbQ/PA50x9QZjZXZjhbn+VlfwNOxFqnlzIFeOVS7KHeg3pUW6qi4jErruLDFoN7gRahKj1qw8
IfNrrRvDSzlqRPBF3CewtDjRfWkabGdhbWuTH8X0qnRRhrvR6Stn8tFAFkVQO1NNcpBpvEFgdYrD
MsxvKiOOXpEWty8oOfX3IW3TzyG/iHcvUoLkcp3umEBEmiRQyYiGWxJZ+ifYq/ylb+qw3Fl93n9h
JWXjq5xlvhrxIeAkaLRrt1kaOsBEDBttF4doqHBN1n13llGhtlU+a4/rK+nWE7F5My/9/KUvWmMz
JjaNU3Vv3w7o9sKAv5d8awFsLwdpxmgEXZKolhhTpVsk5uXgdfWbqcJ5Cz5svvRyQopoTskTVG75
yKuz/EypwkDT8oT9GS1/Ml33xMI/GKFpPUe1bsFsef1xIHKLLDpRvNWy866QZJOXhkkm8e00NzO/
F2F+1DE8fq3TxDwNeVttw3TJDjHJ3bHfr0ZDFCuehDAKM+9euFQ5UOSAjsVYKo93ZWp7R6tAF+Cz
/XYTfbTDfMQdEJ5YpNPbiKiGTd/LJdsIVO/moSK769mTk9pXTKa7WpVNIAz84kkcIqmL8rprAvQ6
9fMsJ+szDu78mtC54qTsAf2gN605Vl1tyltMMckp/ci5qj4yr7ywsNe8wfCPdfZ/+/xD7QhTyf9j
/uEgff1NCf3H1/yYf7xPho6kiwRZF3PaP6YfV/+Et81AJb0u07+CrhKk1iN2jxIQQNc1gOgf04/9
yXQAXT32KWMNBWWc+QvTD8a536afdTFDeIP4RgpAevu3iFmlutrRhF5tRYNzknyTUZkTaQMxdQ7Y
KZRVHprFFHTPOZqNEG0OT7NrmftZb5bxQhKkR5GnuZjczEUzXleVZfY7wIjwocVvcJ1HEx6EDHa4
Bs3UukOG9DvdGZGtv5ldRaqeAcL7GhZF0QXY6ZLHuveyPfJsIjXnqeQYd41u3jeNtbSIAxLQDlE3
xX1JAMT3yrZIYDFLz/4mefFMgTMNVYAwr7vIPF4qLnbTS8MT+NZiqw6wFrjXqZGII8qW4i6PRnlZ
qGkIKoz3TEpVZM/YyELK7G1BxlKSJe+lY40XLXXKPPRzl70j3DN03qmDe+URQfPec7q+R3EsDjMF
Re9O3DXfOEHEhbPoavC7tq4pyTCy5rLQ9doNqsq17oYMlhbxBImrQnZhvpGN1j2laakeRrtKbxHK
EkoQIt+5Q//mnErdDC/ttHZe6VPB9rWmiETUbzzaSRXzWuH6btNcNS+F6+oHg/Q9z89Nw97Kusgv
s8JzX6qGo9MwUucmbY00R/dYkc9Kng7n+GCOxBp40XUqqFChsUuYLxWRK3SWGQBkFG5RuIjMzrH9
xu1IP6Bp4N7AZXycwgqMHmm486zCUeBqIabU2wxhR81qPie2QCk/hAuZag4vQdIlaMxxk+KSMxEa
WuB1voskyUfaMouranCTUy3hyjST/D1Zu9UzuchhQKJchzR0bjB4Wx75DorflImaUN+i1Y9PE0a3
R6+VtgLlVNOFiX7X3DjthAvd6Q1KIxWVFN/iD+k+hgWNU9G2y602TTErZ5hR3ja0sg+qtGiIyor0
MciK0LpNoL8DG6c7dSBFRWWNqzbEjHOEe92wYyoVBLsQR3sp2zI6qb5ARpWIZFtirQo0Kgev7Eor
d26dlZD03CbXUyLEUXP1dsP8lVzpWdLtnNYjwIewmgR3lcLFzvHFJl3AHczRkoa+aAwV1Irj3qc/
xUZFa0JcLAWgPrFVjvTpUHGvoIPBQbtlKr4guMg3ZQm5v3OJrHpprFejdA+aEjgErOEuXjBD6Rnu
pGUyTqWD9THlX/YbG1eGP/eZdq8hx9zlQ9EdZJ5qakeCT3sz0d24sVNP8RSWqJPrmXwO1FfDNO37
3FXIMzB8+3E4iF2ukf4yl32+qZUnrhpNG89xIbtzNYz6e6818V2sO+JqmpbxwRPkCU6NGh40Y4SQ
ZR9Kl4AbtT+g/XdJLOjlVacPw52T6/E9LjoGtzlsiuMkWjZ23JLZfVt7oxEgK6apbXaq8DqldPaL
OWkWtwGeziEQk2MfGP7NL5K0CEDfrOt4BXlTaICYtmMbjDQJ0vXT5dp5MhruLQZHubV05T20Mx4y
ABLpnPvQ8jZur43jV4S1di19p6XNkxRSMuD8TtRpRqzAMtzbpIR+VsREn2n2FnTkRMOuAH0bfE2b
7GuzpTgPA1tJlUmcDmuuGwD8XscurLaMGN7JovoKkYTOk3rdFwJNdjdaRr4VPN8hkrfUfpnmRZro
YEvH4+rz7vXD1TSxYT4V3+pO535ceC1rfpRl3gORIwOGX9KxYthaUk2Fld2NUV8gvfda0g9pj1dE
VhmMueioqp1ZTtN3whmciftstmrtjUDVYnj/6dz8F0gvZOEvOBpeHGjJFYw00Y9Z2IN+XcNVP3pZ
Xw+0Je48dpdttlvRz37juIH6P2NX99sQAuPO0PDvB5ffjV2kWn/vfuOPUbWu/8jfJxnbW91ZJjVs
zh++LS7QDyTH+eTiALT4H/wf/DFDxg8kR3wSqIEdZHTwmZyvFvjoD8f+2k8Ma7zyCSbxZ/Cxf2WW
scR6i/yEixLj7jJMucjRALQdW/wG/BZdTlNc0sZbGtGK6ZBN7FVBas1CYYFKqZXsZjXyTqXmSNtK
mneSvTDnYdwvZmU2Zzfr6AcSymn6Y9REuQyIFCXxKcIJhdsDp1F+cgvTQuOl9LTeVE4eWqc4LJyR
QDh0LD4RqOqmdWoe99IUFqmqWBVrHAD9lF1XKs0ZNTA910+xEdb5V1eQMB0MIfK3LZqXut+B3ZTJ
JiToOCd/o6kgV2oyAm87NBTVmxYbQ7QnrUogBhomq7+0I5mw6/Z4xy+dNC5IJZ4JwNlZImXcnxed
kK+odqhYpFtzrnd0hWtwGJVb59tUNUW1rcY+bXDdEslywbdmUHpvEimP3YO74d3s2b7XevS2MB87
qRrkyGEe3WY4LOxLlGVUKRVG2a6iwgZzrwEY5Cdknxibohvyq8KYVHbVVl5WnzP8H8NOYbnN9mkc
m/FOGItenFpHhcuGjjTcZlHVJgdFrVRSp5fSVdF8Tr10YJrS7dcidKb+MBDmFPkWUzJdldOcwMH1
SLrVmVd2V8D7Cu0bX5EUO3PqClaqilz/vSatDBCLHH36I1tbXZMeP2hQubHOoGEAKdASHaFIbhlz
ej+T2X+xdybLlSNXtv2XmkOGvhkWgNvzMtgGmwmMjIhE6wDc0ePra4GZKqWyXslM02c1kMlMqcgg
bwP3c/beazPZlXmJ5G02LZprquUgkBdbNlGaFdqr78wZW6FCwWGpO0CCJJk7+UFXVxm8THWSl5Eh
pQk72ceiiL9YgBJz4LAh9U5p8PU52wT9ASvOWTDtfoINnVakzJRQYieYB7kvDf7HOhfiPVhNI42H
RVQyGgfqqUNcRnVzXnounYTuQTxG7cr8GWpsz+9NYmBJWOF8uGQqtZ+wMOBhgEMwbO+fsbS4xEBB
oZnWq8VJnlocm3DUFnAvnv2jqgsT0+nWtMbHCIuz38P53+WWSRmAm7G4CD1br+AykeSjWzTjjWHN
ubbuizD5TIQJhcpvgTtMtHZxVXsWiWrM62qLqj3DBcuXE/Q7dWf0fZdgmPTsJZZBMDUkt43R2Gtl
1awkd6yaBcNis6B3+bjrBLSkjvOACFiYJLQv79J04rgVLXBCXm3PGmPyeQXLFkCHfEYIVAchzwOv
DpPAGvhNK0gVu7zO/Bajr48FjxtCN4W98tQUggraRIIFJYVlXqr5vMgen0qMu1vTGJZENm/26BA4
7uX00mimfVU2TeWHrOiLJB6xATvuOfVZeuwpfx5KcuoNVLOzQWHgHK322E5XgzJCXRkk+UmVn3Vg
l/7FFwP+S93yuL6MNMg5l3SlBe1kjqp+Q+RJNwyQtf3FluXXx7XqLXUoC33rVjRTL2GzW0LxZ8JA
mJEdnbG63rvsz3xLo7BYWTa2usUgwIO3u174wKbZ5hoduYazycx0bAOmi3qzOpn9zHe9qw60TtI9
OBZWVh91rcCFYkJLZswTAZ+fYO0bgBPClMueHxDFJoPcdI83vje/lUE/U3irqnm48naZ1YmQAX21
85okZeymhZE/z8k0czFu+gwcVYE9j1xiUeEWaSBP32nWtBCPFEFhRxMQecF9jrheNGs1qSWXxo3x
PqfZNt0FaUD33EAjIf+7wv0PzUPYy7WosLMcm3IDWwzuAr3P81bHeVIq04tbYRbtHHU1GIfYl41n
RioIlPlOEtew7sALE/GV5BDKeClWpuLSIeRxXCZB+m02nemKdEUEXcnWtM6FPcMiQqUCqiKmgmkD
u6vzaJOnzE6T6oYonRM+O1ndJOTTU8P6rVsbDfxvWha0hpZe+tg3hXu39rbPsSL5w05OODE2s7KR
uymdbH71Nuu48KVaMn7r2p5HlT45gl+OLWWxg1OSDyGF1Hyac1xBuJFylu6hUa1zGbmwS+TWbjwB
nF9h2UUOmPvgZM+9b0VOJ+H8JhMNFRsWxX8cbEMVR8yYRDVB/grYK0rSY2cuSd0dFKGYbofxu+Nx
kytCLzCpCBgSIJEan185tb/0oDO5hlJvQJhU69vvtiGXTw3EgoVT3PDyvSw1Bh3bgZMQVcZC8sSp
jeWVoEDZhSz5OBKkJ9afINan7LZqFr+ISdZk35tqc2jiG8+IdYys3Xg42Hjt5wkAmzflAI4542ob
mK5TvaWuNvqhOxqTgdTCovjRNf3M+1b7ektTpCvJgHNFaAOcNCQ323sbwEmCORvQW8RtdZl3Repw
QnaFxdS4mlDdueBrRAewluwwdzbpqUjb7tVcWQMxOOgcH45tdh9ztYL5tMw6iBssX4JttJXnOwaX
nod4LiTe8dFlK+iolaC21L2PXjgotknRDEZcmyNzUDBYyXByJgnj88aZR+29N+2iT27cdK7qLJYI
PUSI+S4EY3t0gO608xCKwOGEDdcpcPIXOakleG9Ww8jPYwXJJV4n2y2eh8IW/jcZ4Lq7SXUjBRHY
BUJ7MhdhuPew8Fb9oII8nw5eX4zDTvQ2fNCwAHG5xYTypX8ZyZlOuyWBWhENdsunsVp5ad5KD3Bx
RL2If6cbpT8AMiboc9RVbrcPhkWWk9LEyarvAL9mHS0ctf2ORdT+5Q2J5h6kXqcKUbaZuaa588OI
MKLn8xBl/vZpm+3h3cw04nwmo7Qyl/pRH82kipIWe/1zbWi8qES7kiWyAQyCQYUh793rRg7ipWzH
IvtZJDwIY6/mYgbllmXzwdfzdToHUImrRzEzPO49q5+X7xR+cwvD2qDre3+yHBpM0nUweOuqxt1p
Q5swmUsjzW6LzrWayLGdOYgFufPyg4nTx4tk6xa8nnzQsmvtkcWO1mVqxS9vJaX/BK8vL2hvHxjt
7blMyfdU5hjZBWG6XZElCr1bgI491EQ8jrUluPR1hVr22MTsW2PyygduZAaXhcIYrZM2gSLeFasO
lhb/nvFEwMAPzlw9y+I11xaz/l52Bk9J1ySIvPO1UdLcUraqDm541Sd1U66TlT/iae5g6OeF7UXL
NJHU13GmjHtqT6w1Al6s1bdaQmTsl66hrAKHmnVkBw1e6RyCTS2H/dd48m8tkP//dPf+zkZz/uWe
+Upl6K90+KdV8z/+3J8mtAApG9X8v+uq/j6hGX+jKoutMZP17yPaPyY0wwGtwfQG1ZwL4Yan/8eE
ZmyTnWF7jGh/TH3/zoSGJviXCY0AJrQsWsO3vw0G/mYY+pO/SZ/y2Z+XZNw5CrxuyW1sT/lUtg8Y
Ag5mkT3VwlM3ltuYB8eHTmZLu4yDLDvmXVrvMdaeiMfMsa/S/EBm/KB5TXZQqZ/EWpezdtMXjzbg
lBMMaAS+V/R1nqY77pPH1SQJlw7JvNt4C5Ep0UPLSYO3lgrtkPJ1OulNc4VsNITt7FMJm7fVPh/m
7OBC3z5VDSW1+Ai4LS6JPDi2embUuJ1sYttCOWRqcoeTS/NJ0dXeEAXCXmm5WW5FOpcHGP7zLtf6
55mE0t43G7H3Kr9Aa1fLQQO4uZu1mQMhWV6kLCi2ajrFlU1faJMVZtTRzHHwhDbdQUErwswQl1mJ
LkTgL5Gh8s/JXCqKtzv53ZgcZox56pYHAGMcWX2TnDn6Hc6ZFL+OCbnX5zANis7kasFvRoXF69R3
1AeVgOeCpt3PRDIju/XjQlnewV/S9uAa2kfarOlhJlIV8bKoHIZJU+5zHNEnzEWMdovtFWEPASMe
zA0kT6qEcJW37jEriH0CuRMnMy4Ju9WoOhjbeqf3I3viGbg3R/lHS4T4OEjH5sraG2Gj8PRqq4RE
W2bPhWxfbWAHkH64yWf59GYN2S+7GoZjn1OH4xje1bWd7CCLPj9Ow+jGPAvfdJU9AaSXYdUGF9bb
614l3P6xaGQHriP30gV9qmE3CKXHKnZdRh38qOPgo2XwceuyPPntRsmeIKZ1AhR07hgVMn+dRLZG
4Yed9dfJnBQ3SDgEnntx9fFaZ5QNcQTXe9hjkpsM01yxaieK0X9W+vyYeB7rOAtKAceo85CnwX2d
mVcGYslmmu3qCIcrWudmjMEw20drHNwD5pU0NqyGD3Wj+qPDwi/ke5aGENjbI+BkOxa281asaxqh
ZjNf17Q/SNZq8UByqG0WL5r0+skQZsK93HP3wF+GuNL7721B/Dlz2Z/jC0viIveAo7A4iTXHyA+w
SInoLPZznoEJs5VYIGQJk5d0NnYlDIPIgIB1sBfzyZaKta1JS908ctkMZg3ovZvc64IenExPjVAT
WnIYa9d5MFozuDTO6ISBO/k7X45aNDkdZxMWgD4SVrmEZo9uMAbOcE5RMA+itZIdjJkyxMZRYPPF
js2eAQ8LkinZX3jpK8HOaOksfZ8z1B2N0XkDCtiSanUbrO7TN4I7c+w163prml2CxViyJHB4P+gX
00PatXmzPUYojUq4iEK46iZp1hMqhRc79gxLfXDGCK2oi5XRlZEwrSHSe2jeTQ0ueiEi/si9WuxS
6U8x6VV82TOc+WXJKM+YfMJxJJ/j1vDI9kkY/TNbuMhlmMFGDKtYyzpFRAnmrI2x4J4YabnXPYwv
poQStmRWv4Obwohq+Z46KW8AojO09ckR7tkKKKmYs57P8To+jTVmbat+TlsYNbQDtBeOf6yXOOBO
DgrWIRhxWSd+9sDGZj7Ueq/OoDWzsy+TTyuABY374FEZBdhuayPOONzYyTw+UN/mHxoXB9C8DDdT
YT4Vkm8YYxpRxhoYoqMWP5KsKXZLb9iHznDnIzsPGzTSuIR9Rebbd/JQ6gNhLkw3J7sxpwjyh7r6
TOp8RadrY8o0ajSyCZA3pyixVpNa66CPC6PMIuXCgWyW7pkJlq2D0T+bXqPvp17uksx+bXQ3P1D7
1h6JXz7neIzCXE/xQ/bOu+8YT6k2WnfkXi7dxOM01Sd56+LGD/GHXIPcqC8GCVx0tjqNiAveU0HN
JJTmfEfGlYmZ/Q4JgMQNrVxAtLSIaiwwLA65MFXYLSUd4PWGok6rV31s35uym0OtqvSoocQ8UmK7
q/b8H/pC+1HAVb4ERbteC8d5rRL9vSiXb3UD9V8HKl4mLqqK7jyPEB137BHfOKBw6DsjBKVZnrUk
S8Dkmx69I+z/tWQRu6CF5KH4IvCchqMcDPKhMb0XPxGfLJo0nttgCijdW0KBIT+EPYyxqLWmeM2d
s+qnOVxU9wFSvOdfz7bOnEyFQ2crrPDAO9b5op2WZf1elL5xUCxE9nLiPy4R07kEyT9JWX1Psno9
z0xDm5Uqi/Mt5C8KChiGml6ryrlYjEpIL+Zw9qgtuWdcJoSrV79RzV5FfO+x1QdivlCLjq5igGqH
pc6YbVTfu6xvL57bLaE2a+XVF9bHXBuXoSYQM68sUvTGDUEiiCOljoIWHJxO81L5x1xDyPbrGsEW
oo2/FjkbFe4GmkOJE3Cg/t7LZUYtCeSvsq7Eka1s8Ujv17idBK/IOP4OBqKzlzbVYcvqADluqoCE
T8+vOQWoMHaAO6gzItYpp6YGhWQIzQin0vpwK6h+SWmUh6BdCImwhY2XyqZzbR3hsAJfPPZuSo0G
P8fF63kscv1+YwqrQ48sT6iW9U3TaSowN25DbtY/VK6/dNCgotESv6qKz6ipNW/eQOJ4C/xGrLCX
KE3zYC8r85FLO0d2Z/CrVQvUxIBpKNe8j3oEEIFc7rCPmHBHjSnb73E5JyxDbh36GXeZF3BsVo19
mrGK7F3NgIvEYgPJH36mz8wXJbVYnmw/f2gqrkmjbgl+1Urd92vfHmS5cvuQ3RhtAJaIJSbUZgiO
iHINGAZX2VEhKI3xM+ZcpNpqjVO0yy3LA/echoijLrdKHGoEI/xXAMhTPjS4kmKjXqklKTRMeq1+
BqQPrivpQdOnHjGXVs8AZwzP7sbW6MzmnBet92Lb6ymV/dP2ioeOoM2mR3ZslWljoZPmRddsdn6E
GUNvtkh9u8atEBopG5ejrXZYILYiy3YWfyLG75ocaWTE0eCRmMoKlrmJTVaEMokagZASDCtlcA1o
50TId6JAKmx1XfuOG4vtrynv/LSieaNo7ZAiZmikpsWtE+13ZxJKDm1ZPlPt+cx3jnh0OcN2czsd
lZvXwxKWD44OW5DKm1s3T5Y7ZGe2DbV5Sb38saaWzddN0GdCRQzOP1sZyAOKfX/kZuQfR9owT3qb
fWcokBESoyKmlaiQpVgesjSQBJMAttaN2SNJFMt5TZvvvF5lOPscjZlTOtEKR+xVw+S1h8KTnugc
Gh+s0moRE+fmhlrN6gqtqNnDAw2OBXTOiJvqHEqFwW1h+x4HILyBm2lNrOZUi1UgjShpev3BkIMT
ChNf4+y/oXuOYAL0FhOJ+2PtB0ANev8UYJtz6uY0ceVBuwaz52r6p5cl7wkrqoYvF0pDNYS07p06
l2tCRpSnRjSNPGe8SRLnthy8E+DQJqR598p58tpyFAzO+pSWFvYv8wSZGKAoh81oUmFoZ5Dm80X9
5LO1nwwzwzyQOHHZ14C5mORjqfzxBoYK3kPW7MixQx5PLQ2o3XyouIKGlt78CiqSenLBRjm0J7et
MW9Rr7VMQR1p1ag/dlVFKCwBbtZU2SOlHazkSyeLdHv6NJryKCf7PZXjN/ZpHVo7sS63TXHgW29V
3h7avqI9RcUWOscu8JarUzOSeEkbB3I5LdVY7kUbsAz36mQvcpC7stb2jU+t6ly+YZ14zzx3Z67i
xsGFTNh6JkbV6bTwssh4lUlezPhOpPZiGvIXqcQzmKYLpogy9uf5yCtM6Gtun3191UL6Rg9tVj6h
ZBDyYjL9PQrxf1sB4JyuCUnl39Fw/3P5+DH8yP6i4v7xr/m7H838G7ktH1/FHxTNP6m4Dlb9wLcM
tpPB7079v4u4BknfreYaEdcnAryN9X/XcNkebEQlouQAPW2cX/8Wdd3x/xIZsjCY45fDg8PawcIx
t20Q/rQhqNxGUTFLaw6gFwAz9uom1M7aAVE2p55nwqha/mByW6aTrEKiwkYLTAMbj7FxdOtvIBvR
c8WsxXLDb1AjC4hjGI0n54vO4W2gjnwpuVNNBGPmL46H79bNczFaXbkvG1GxS9ugH1Wnw//wvlgg
KTrHJVvWct6lXY6kUG3gEBeL0MHvhnoP1QOuiCYT94OeNfMlQT6MEb3sO0jY3NVNpn64JJTL3E+C
6CMgUAmvj15iCxDpZ7W41nuhiuXA47Rpse83VKuu0pFU4yR4y8smWBRMKlHuetTiiLQsW0ZokO4B
03UJDcYpz84XYAUbDmdDp4xsjViyS5xc0FjwEQJmIaORClQLKlxToXNyfTFcJowxws3pk7a+IC/+
OI5woI3+m9fy1GOGwQITtvCmj7o5j3eEHCjVlDpcRFfX2xefn7kPUZGGN+n4xSsQbXUHwQ/XVIpi
/ShE1dxYutB3Hb6/2Ozl+jrMdv+uAah44hE/P+VLPuKhnSH69t6IyV/OUwYiOS9w4RnDm5v1+tsw
N0zerSdXhkOUMTvO15YBkN2VxPLV8MKBkQw+BXbpUANiuEf/pRoYx2H7HqRz/RMFpY0HNOZ9Jzsy
xxxq5D9ZfQHyBH0UuVj2v8nEyN9thP7bRKrhZjFzHMVCc+YHXFzOIXUqeYGbZ3nhyHR7ty7QpPV2
Bs1RWMVnj3sdXcFo05tktUlCFK4AXu+nlpxCVGHR7FixgNDq9ErRxUQt0EuWJ+6JsrXqpU3m5ZGC
vOR9IpjLeWz7rRUSZB2w9rT86ZBgW/DDoukbnWcBw171OrW9xATyg2Mw2FmqGRoEPkWLCrAgVP65
prVFr3apg9muw2JPmnnNiRybvizPWkYA6liCR2XvwRbyhfU14uusDI2eYQXLfHS7hOtiOqLgyXEw
L6BJ7L22WuOjpoHgsMZF2/NuiJ+eD+sRw3V28lBdfnChV3tzNKozFULlb9VkeEfQUTQClrYKJajt
Rw/g7b0zGwDSHCen86lqByCLrWBvJ+g5m8wZok2a7hisvNuMxMQdD471M3X8/lgSVr/jpimAgmNE
wJCPbz3mFQyOihU0gkWVG5FajeqSu1W1a3t9uIfJ2ZTxOOgJnSKufRrViu88NTXSbW31zIZcxNQX
OUTOqg24vTUWpSPdRaAFtbjnU/192pqNKiG1zaC6QHXxEQu2BiSrWNzTsrUircNWkLRsXUmsEnnd
pk5d0tq0rn2++AozLf1KgN/AdH11LsGuuXiiT+/WrZHJKWdxWGdamrStr2nsiSpYKuvOtdHUd8in
4qXJ7CYie99je9Ab9p2FcSn90XphkjbPbTWnzzZL+Dt/a4watu6oXiztg/tVKFWPI91SGF0PPWAl
i4ko9y/rQO3f5jaFHrRYlJh91VRlWP3iZOuuKrYWq7JNi1sgDd0OG452XuEehZO/FWBxoLBOlFxR
dtII7Ec9mQEHqaRx5uMq26/L1NTFlABnZxaU+RUJAY+r/CrhMvK6/CUdsPXpiPBEE2xVvyTOCIHP
mNP+cyQKnYaCQPalx2dz09rB8tRAw7voW+V9zw351tdEezN0Kr8axShYMPdUF8JhiZrZG+5nlo+o
dVNwkw9m8+EzY9y7Ht7ZgMageJpHFdUUZ0Yrgt0zNZp4A+EEO6CZR2tHmiWF4WTOP+xqBLgOubK4
2u5QImm3EtiMC9Bsa4riUDKNfDK5lE3Whz1k2vcc/U7EFo1EFLH6lnupWjU95EL5zyxZs1Mb6AlO
TrofTBhMz2wJtp2MrRJKEcauvTTcqH82gz7fbMakC+x4+80KKvtiTYHxaOqdc7JVK26w7lTXVE3G
Rx5oRLuKcuzvuchrZ0cbsjedE0aFDtilc+JW0OtHVyd1g1sjTCrjzLdNp6SKrxp21kW/MSu8NEzd
TvsKHY9Dzp6bc59pYk+To//c+piJwj5oqbyCUXwhVbBcFfZoVqpEhrj/ZboXBW5r3RZtQkOd75Ll
5DO6/gbSon8EJ8hPEwxT9z0o5eRERq+an0NjYwExXHbpqHktftlifGwCyhMc4r7HMnO84GYsFZWh
dM19SMNLMAjW3bqgT+fyp8v2/47P8nIUxiAfB0uji4Q9Xzx30/hKTkU8ORMLM/gJW8eFmrrmQVf8
V4RoMhzmlkw/Xwf3x+wJwV4xKWCdZQld6IPu9s9ekfkUD7Fb2YmM7XnIVcp/8Px+/I2XLGDD7JTk
SCDiGbGO9+xgkCvcr7mZDpQDVCTXqZ/QPthO6wcopu4vH20a9d2giDXRE3tX6r111VXav4pU/xwX
Ql+JP8kL4I+RSGsHrHAxzeZgZa7/y2XhtNtMmfslmOnnbEy/DkWpxovTAhIn5zLwXrVt3AgkkxBx
f/FDpzPF95EUwIsyJolDGM7ZD4HX6DpsxSj9VpFCMKu/LlttitoKVGzPz37UHltAelmFfZuvIiVO
uNWuFKDZMIppRnBZLWl/Syd3DqvCz24oPAcHvXW4zMmgv/pbr0vvSpGE9VfdC2aN4IT7rEYl8bJb
bGDdof5qiMnL4A6vRfKe6fb4ZoO8um+2ThmOOorO8MCsdy50Q17mXqQfqUklDdjHct82s3G/TJ35
g6aD5Fv3e4uNQefDydrKbdDRGbW+Gm/6rfwmx4c6kM3BV79UXuGEjjONP+g2DZ4tnZ4y2CnNsW4b
QF9EaA61NdMkvNXtUI7Kygaf6rTrDTM55fygxN3S+dwXlPUMX709NA9me30r86EJXO5wNfHmUF5B
24/Vo6UOptoQoB2PFFQAp1yu5RfbzNkwZ+UGPLPzfr6tTDHs1w2HZnuT9qkFA/Z5PIfOqe4SHyv5
Fz8NJ8bByAY2Il98NXBlxM3yDbvWBWl19on+xVaOj9Hk2VaGg5oyFaesfYNo8OhyJuKhR5Ml6tjZ
2G608riPJK+qIGRWJDO24FG4n40JuDsM+r23dO0vjnYMS9nkzB91HuQn1/Gc+34jy02zaM8sPhCu
EuSP1arWU46T6wjLYvg2FBuXrv5i1GE6q86oPVTJOdxWw9Zu032/ge26jBWNwyvgEIJrWE5tCLyv
Sen/Bsf/+F0Wtmmr+t/dv0+D+PzV/dky/I8/9ceg6OvAnTa3v+EFyG70Vf+33Zfokm5bwSYLkx0y
2HH9Q0y2/oadl74soFEWI5C1/bO/j4r230yeiJsRmCcj/lzU338juvQ/gktIyR5olMAwbccmXvXP
g6I59QOrpJ5LWFHcUIV7tE153xrpw59emP+HL/1//jXY0gEQBwaqk2f8dR5NSUG43dppMRI1LKb+
iveHzOca/uu/xvjr3EsEjN/F8l2dXjTs73/BSKxzizeXFr9YFMVPKgIPtph3S5787DxK1dPee9ja
MXlimW5cq3a4jHOB31Zz05NF5txLmo/eYD/aDssfTXb/Oytke6//bKzevPlkzvytBI2fjyXAP7/W
LNg7M4GquhtApSLniD60y/Z5Npq9OzfP0L7v/NnzIj1gfcj6+VYb7X3rIe5bBrebwbm6OUl2y/jB
ivOtpe7yMDXoFmWVPwQGIXCOGxZevUlRpU9kJrszBTdLqQdXyLiflsSCZ6jZPgSaek5LUs0Y0WXc
u3aA7dXc9579W1F133hAk+o2vzV6cE+pj7/Xff+iYaqLFs0YQukjqnalSfEo/ug4F5p3mNci3Teb
llMNebovvVFRVJU8wSM+l7m/0u7WUPTEqi1sLETdvF5QmarbefT8Y5+N54lsV1j6GPnSkZORVehw
03GEhOA4Aew23s/crD4y1px7A79VnqvpPBQdsSJssER0jrbRrXEezHepmDn+deQc0KB7Za5WLHz8
Cr05vXUCh7JcLfRTx0NLn9d+34PyiOjp/u41EyRRX757k2K/mWo/6lrssUHhZKic6zT1B4F1Pmzd
2qdWyuSrUl8SqtIL0myAmowz9mjiN51dHgZSJ3HfmWhDq47Y28zToXfU58TNYurpvShIwkaYw54m
Hh/w20sIoxRXzb72s5D17QrzMbQX/JPwWcsd/Y4MBPQvTuK3Ju1Oqse/5DY0xq9I6kY8wfKN2iuL
wSzFUydtoNiSN7TA15DXPqTReQy70WazmoE5K9lFSn0F94XdgwvoABaLy+6K+WlnaMuLINEVd3Zz
ByoTfUwNTP+M8/vR014tpV7WoL8GsiqQrosrBixKJDz7YHELCTvpc/mch0tBf0akme5b4rPKpEX9
Dt+1iLske2At5AOdstyrTCp1qMpNPeu77fWY31iMJ7FdM5hi68Tt52zN1jyIKdgoo6Vc2aTb9fvs
20AXib9EOGAeBMZAyqRR6AscC6CoEr7iPszronrl0vohdevn6mQ3pcW4W3gPK+j6xhNnVyz7giR+
uLZci6wKzCjE5M2nzy807XXMIFhez2C5InvmXZr8mKGPrfe6K03vMg0mxz4mNotVkj1HNo4Ba6Gb
EPR0Zl/77EVhe/HFS6rec+utSb6T1oYWke2y/GMTvfvyXtr3aWlGVXEfSJw05NsWNDEcrKEwqCnP
+DxVND3jQV1aXPAG31S4LQ73HgUQyNlKYa8wJ2IW4hjGkOWY+zTINVwOIsMgv9gj9qwiCnIrbtPP
DrUMDsWZVPpdqoOcfp8GPa6dbwQPuBfyKFw+Np7N4tXH3G2jXBQ8qBhryVx03IAaZhe11TL2ihRb
eaikf+rRoUor+GGKZGe2PhiGdmdbw8Uq2YfTqsgvfO42+Ef/1i7rhU3fbd8bp2LebB/Or7Yfb3Nh
7xXDYzN9X9J5X9CAaqY/NAV5OwPU1hPFGP3LbF/TIv/WTmDRdHFGlzqu9vepc/bofAwlIpwGhRb6
ubT3a+fvWm3YMSfGeddCxi1e2my4MakXg4VL/Wy7I+kQY/8fQ1noVaR6QhRCXe22/5bwT9KsOQx+
dfJtCel2EAciF0tEm1mMhH3RMU/wBD5ONiEyI7tojYXAV1wtZe4sqe/Iu0b+eOfY7zg49gbuU+7x
MXvh2EiCQ1e7/AnCfR0dg1q2k4zQq0kIRB9iZrh4Hrbp8MmFYecrW8vCxsjI1KrZ2RNKc25sBQI4
9RXOgFmkcREYyS4xcNZO3Z20HD4sXbKbtPLRyp07sxAHuA8vmuQJ3IAW4YTbSUqCyxH//GpCkcup
DSp7TNPWFVsIO2HZPDQ9+NeW9dwizhmfaJzZMgxqwB10KZszLjAk064DRt8xo7JeM9xwVDhcxEQd
OEqYzIH+WbBu1VHDobB01dXsNTITDPIuRh+35/efz63x3DfkOOEJB266hrrbqV1BQITsIosNnGiL
AuGShN0Q7C2YbFh6Qed7rYFdJdmt9rDXhA5RUkcMCvbAhwhdtC+wDELAKSF2FPaZHxrHqOU+YZw7
Fmt/kBAjMSSjWfY3MwnNYMnvapVzFi4gyNsz9JVYJ8AtpBU7klyFrl1a/v9eUNz1wnjq+u7k2s2B
oqHzNPdvg5xuzfpB5v5pyY4yTXb0CEUcUFHgIFwuqv/NLTbqgf1z1LsdGCgXDx6FGza6kXNpZiIa
qo/azj/M9v2o2H1Yd6a+d8q3ghGCLMSFdvaInDbjG0mcrQTFp/NcdJd0ofsanYyMVBgkI1NVYFsX
Ux94LHtN1gLkdSdqqXT/NJh85+u1S1iJpc5HpXgMFp5+aNK2DxWSwi+87XWcBJVBJmdzNbneyHUC
dn9zJJHc7nxK5TdVHGfSNM3eSRK2vrWSBl6zkbvvyPXqtJa+H+MKae9U1Ypj01vLKcg1fvzZ0d1z
O6r2VXWdHtJoyOWl7EQIWj29UHDKS9YFfoj82oSBTjSlBj/B+s54mSZDHbvW+SWGxosNZV7ygC4e
JRRbU1gq2GqGCcNPtcQoEPWOG6d/qIX+jEWsiWarO8il/CQFLUM/q/hXIXqyB9AqnjkohASQLpaP
X9zgnUqBUjObWuDfx89Zo/BKA+nVm0mahfCaf9b22ERZqZ69ZGDLyIFbenO9K9qWrgUv4OMPOwwx
ZVurjr/5ZnHq9QZkW588UqlKSUVLvrhdfuYsw1OtudXNJFrapNi1mbY9A5oPx6FNOa29X4Xr/5DW
gIZf/mx6rTyzBknD3M/7eC2pfe2JhifLdJQunGs2l/G/vk//5TrNjdWkFxcqLZYM0zVtPK1/lpE6
j3VpOY4bel3DJMjFGMeGH2mp6RD6AoX/r/+6v0wJv/912G65T9ref7F3JklyY1mW3UptAC746DGo
iSq0N1Pr2wnEOqJv/keP3dQCahW5sTowT5bTXSIixeeeMU2STpoq8N59954LneovycMWKVFPDbaE
ZswXDBqWojtPqf9hSVh2gF/yjb//KeQaWUR8i7/bMqb/chsz3XZyY9lpAT86WmtzhfJY/Y9Au6XX
+K9/Chc9sF0OWXLP/QsRwsDeBuSRv4vd5GJjp8hZcZ5Fm8Sb5m0h/Az+pHbrUou6rqWTwbUnyvf9
z/nPdv7f2/ny+fgP2/nbR/mvnN78oj+c3hxxwaLpQJNZzBZi8x9Ob664nE6939lov2ZxBcQ1d/kl
nHjBj4Ed+WM5F95v2JcwsjmcYGGC/L0srrXoDb9+ilj8TQFPzMZNZxuYZf6yz7adHen2VPSbtqYK
2DXjKydtiitbi7Oz4i19Iug4vsOBMq3NMPmcyCpvMLy9SvLkiRG8nbDCtO5Z73CJEfJMI3j1iA6B
RSbB2IqhKO3LEqI+MTaT6qKVTzfVAybL/oGI1xLn4VGmBXUoy2stH6Ivm8gC3Y5+kWBuoHqhuYS1
4OW7xrcBrFMh7Js3fLiBT/TJVLHP9t38OJedePZLNb+5iqd9XgOaipJ3YreHgvfUqtBL+M4kg0i1
MYhnBfZCyYqqxR7BejNdW4Z7jS2brjbRnjBPwfTnupaMXA9b28X/pvdnxHaky5nYUK17gSOr55wo
4sqvWGH0vvyYBAHSzLXiLa3cVFKrfCvrxFuZcRvuHEGSXzTevV1zlQP9U7MhDmzhPr2KcYx33C+1
lv+3UMcD5E1UbcvPaDSGVe5BroXaSeksnTIH2WAuGjwQJaLLxa4q0jfSu+PKDEdri7+TaKmbpes8
8plpM7mALkwH9pD7mIsUp0cUnnq80Eejnpw76HWHXKcPJaYmo83y+0lUHl7wtg4y28qv8qnRCTvT
LTKCAKN75JO4I4dBi4ucpRLtsZMkgAqaftdWO3+mzrx2sc7CaWZCndL4spUxNWU5ldvDQOmBFyd4
kST9wSZdwM4U12vCOnKdYz0OFw8yKW80Y5NCONxZqLBYle3K95hh23g95gofs58sZlTitE4EI3n0
EXhrsNCSIPfaiPIysKzqzdRygnc1WWLfWZI/i28a9PKjrVECmmixux2bSOM4VN9Xi98at8KFzFUX
NJgZVwUnjW3y7c8uPcx8Hm1Q2iD2IrNexJC5xEUxdutYH4BzLC2NOR2SrTvj21784PbiDM806g6r
2GAFdW4YhnGPLz5ybXGU131/l0/WZ5mGB5ngeuxwhgfNjGLgp0y2UzN+ab16xrvHGFuFVxSJUnzT
hB+5HeaBFzFgalERcQ/m13EnSg8k1AFUFJO91XKpk3lPkYATv0RMwDif4KBXc4zpfjHV68qethk+
+2kx3HtARKwpfxn82qGUGFM+2ah4Z+HTH8fcPeckky7T2vnCIGeuzMXaT3jiucDrH36b/hf7f2sw
LVPdwzkGiXLfe/NbucQFGk9OmHGJEFizNUGMsPONYbA9V2VfbOEUzttENbQxRErt69AFW6iXpBPK
we226RJZmCt9XCtdN+9Cr/+g1h4mTCVkQIVFtHNJOyzm8j38a+Qh6QZ5ih0Z7F29RX/aDpTYI2G1
zyB6YHdpubERjdFvzF4PN2IJW5SD5h+ztCxXuYimWzIj87mHufjR0B4GZACcvDUANU6WBIeb26/C
n+4Gh0JJAaDVG2FAepYHMQQT+Bpi2cRgWqr1FPnhRk7DU+6wH+OiazcePvmdxpdwp1dJsW0toW8d
Qz3QPzluQq3OdmIezqM+zwQdDdKWrKAHxxTNigECUyEWQ0hxPlkyFL3OlDtSXayInJIIxofaDu+t
s+85CGwThMDVRByN6s3qsgJBd/Ao06BIkxhNlzS0QsUsNFZjQa02WsQBvLVlFlKOSgh4zaG+I9sT
3tZLTMcVXrJplujOTMBnR5aMyDGxHpI7Y0At0yFeIj+jqe1svtdBa3U1ilFs7FIxKgoCwzu706Nd
Xqk5UN14mKjn3eRuTpt56hGQ13h+rosysrd5paMFZfaFTxLZxga+NevyHd9/sSJlvxk8VAcs6gBl
pUYK3Ohf7IwyYOHUO/TsK0fo8Sqv/AsT4RZ5Iv8kOXfi6VfBWSfkflOV9ZMGJgEquka+t5/uYru5
jaig8aq8XQ8Y1leOY59VPX8JKEN8nZqQjChyLtL7geJ3CEDWdsCBvhrLhS5RL81zC7SguEyj+U0B
31cUpa5B1A8HVWiobTWjf9i9iZgcjozt60ljRGsarox+g+t8aj+ZwrH05sO7r3v2ClvX2p397lhy
99+gcNyLtv/KnWEMhqzOnyKN2285l8UJs+/eVdV5iBI9CIvyxsm6FghU4yxfEFSdMNrNOav93NUY
TtV9AlNjMOxjhy8ezA215VonD3g1NkAwzjgfq7cybtMbqYCJ0gz7Hs8UFEzS7VcCwV6eYsN25g1/
QhFu8WrF1fqX8en699n1V9j1MvP8OozQQMI8ZHEnYIS2XOT8Pw/OhCZKJOGp36ggO8vbYUPN8FFb
VzsQCJCa43161oNxhw4ZaP+Mskk7HT7/989DE6Pnvx9l12/pW/GmPv7FOLsAfn6aEt3fXNAyrmAu
hRAjbLa5n+MsJGAbSZRUImcj43vS/elKpDjSMAk0MlwyKjnmwq77eWvid3TAF+FjNJgZFrbM37k1
8Yj88yfIJPeCu1XwGzr8Qbq57Ju/rF688T1GA3wlouQxk/ZpsZ2HwbiwMbhdV7bjrm0WzlPPjfyh
DJv+SrnDtMPnP55JaGE6+y7gzX1Rc8H9LualWch9zS2n2fWNqx16D1Ne4fsjOTFafT17YloFYzK/
eDODV9AkYa4Dy5uNg66hQm16K00V6R0pyWdRjlHrQ/wV5zF9BUuvsMVFGIxFRf4ZWVm5BB3oIHaX
NmJdjBQTj0tHMcxf+9AtvcUOl6nr5rvMGHC4tnU8VHt36Tq2DPiX6XcBMv1mmP7G72Jkv6EjOf9u
S156k/tJla914s5BODnujaEIMYx6OOxjs4nvTKxaR7+AuwmmoKB00W5n5myhX/GFLQ9I590dykr8
FiplPMwjh+RaVtktP9uwWzd2XV42vMD2s6+3x7HWOdRQMHvqXG06gkBJuCegZ3nEaLbNYBuPTo1V
miGzuPNiMw2axpkODTIcelYDXIYSqU1cze3GNouG29mgfwy1wV3IzDN5BxcIV4XZWl9wOYag4vNK
+sKatEeE/cQKZq21XmqhWD3KoedB6LsJz/1W94ed0+KSy1BG9+DOmkcvGbBdZ2mOCxPwwsr0k+hR
Qj7YY1Qs70bl2p9T2fX3mRzb8V6Zub9TtU38RBc1SmubipdIw0KKlbOhcWb0lgz2EHEGyYclaOUz
9q+1dpS7Ril5MTa9vtcanF2j6uNbPYYza5gAfwNMIv2w8mOxII7csn/AZNityCWSM5rTETQbYdi9
z4UFhHIoEX3SMKWqKZw4zctMdF9QOsIPF5TrNXYspO44Fl9aymxGCsql/saDPfbUpEvhTDv7V16f
LufI3vTyVZHEzVmNUn8ShZs+0ziG2OZpWY/9jXOl7hfirgPTMlFTzkRBhC0Th0qPp5eypMeQ6sJp
O2NP4sgV1o92XiQXGXX3F3XKsrFuWEQ6ZEcn+6QsGwqqPzRPhp9NE8aqoXwEPlniiI2sgW1CFHyi
7ch/LGa3o8+k4xIjmeyzVaWFeFgmMgmOkIsEZ0yfzdiVd0kP6uKCPjI+71B3joU9N+dRI0FBFYbc
1RinLyysrcsdCg7yhh+J9uRC8Hgd6Ch7qgvCKQukMr4S1QBN4Zu5OAHvhrYTprjdOtu5zrF4nqqm
q78AWVQnGg39tYQCuouaqftRLFxHvZzkC4o5FSvf2Ee8cv6DWliQxD5loKxZOyUJD6pN/M2PjEDJ
3OQLVNKCyvgovkmTZdOH54muVitQEL7v5t6pyepZrrysbZ0OFuebW1njYDyYUeUQJV64lh5IxH0W
DnXE8UDJH37RNdwzls8k3/kuX5XhKF8Lx4LaWRUa8B9L3JCW7Q+OVjlHa3QlQW7aeXFFSzT5tEv7
NxKdLKnuaNcXZEysa8RYbEbKK7kRGGlCibbSkzvSpMZtWuskqHyVX/mpVqWrjtBPESRtbO0EWtXW
7Hwf0H86x8/KtMo7WYn5zbHj+exLiA6ROzu3mfQdeJ2ee4f+oe9oqybJPLm6fwWPOduO1uRdN6ZZ
p9xeoFxCQtPgnLeQhACwpA+zIecTnYkMU8oXA3tTP3tbgkbNM7i/hewyptldNRn1xaDM6KVs2u6a
o0RxwwnLnyixdM3PIe1iUqhlf2No0GhYZeZbPm5wh4bSj/jHGBwvWRPqws4epyHQSwlzeeX6+fzR
N5N1RZlSf1O6YfQYxa174eRhemZXFy9WnpALLOC6p3Ay6pjL5FL/nYeyuZNLJbhDEuk8mFbzhBlP
3Jd+Z735Zl+8RZlwdxDQyttSJOaP0rDlVpPF/AADjcyMSQrKpw9iMuy1W/vigCRD0LP6ri3PvivM
IcDp5mo2aTZHQKkOMYgnGons4kNfGtDF0oXuj0steuMAfsVCmL1LGiCOxtKf3rRR+UNwjSn3ldDa
ezcVNK33mv+MJ6u/7su0Ulsyclggxiw++5pv7s2lsZ2C9+ITT5NNgRfkgcPca5S7z/jVL0sgYQEv
Iu/K8ruYey98igCyfHKup8h5JiXJ0NdN2LI8X3PPfWnJU7kUy7cxFfPjNKJG+N/N8zwXaaGf2iY2
L72EM1eNBYPLmygpdRqW+nobx99T4mX5Ozxp/y0kYt8S0Q+rKyD5/RryrLoE5Msd0rfcuyGd/IPW
lNMDF9r2AAMh2VjxFF3lupddgdnR8TDm3TF3XS//fRD+R1f9OYz+R1317q38X5dvqv2v/1v+C+vT
H+qqa/8GqVBQPcRCB0NmAWL8HEeZK4ljM3Z4ZFNYM37OovwSHdsTRilowoyIvxZWgDlcaM7U5Flk
shnr/s4oav91mYFyCMkD/5X93bJuItT+aRTtRapaNx14z5VteSDb3e00LR3WIF84DSayvu8hll1D
3eUUZTfTPTk/DlVkv1FZDIMIWJLbhxhS3cZuZPQgOGsdAfY428yM6jdZRNbt2EDR4dTmU8gwUY4p
V7g1zYNtU2cbFIrxCTu4cx3x+LnM8mzezInLq0ImYxIkcaYdfGIsRCYDoUXdQ5ZQGQXf1CqHNYaO
MCg0DWYRfsQUuXMenmotzE7W+J6ElfHDJZP8QClnR0K37p2OQoC6eM2rsXADiAuU2hGEcLntcVk+
lBqIBLL0zY05a939TD0tIcAJQSHyi+jWApB3ML3eeA6dMroCeobkMrcjFpfUEfsBnMBF5HfJhdCj
9LXihngI4zrnfNt27hspyyTIXaUOWlF0+4wJe6dh4MSP4CEA15Z15l1O3IMOEfOH6Yzemxarybow
JRXQ1CUsoB1AE4m5GQDn0F5TQuUH7jyRCFYaVQQKwyfB5sg1723kgZGH16TfmonwFogePX6FsHC1
lWb3oMdVcUqUP++yb7rP1MluR6EIHFycpzmhw5oTa1RGwl3zT42kJqfCfAD7Zq7gDvuNY51dvzBu
c1m3UUBXL11zSXQ/dXN+mH11bLwuiGgL+dF2MBXF5Lon6LXDD7+c9WRV0/F+tu2iSmAQ6Poud9sa
nnBH2541RB9K+PUBAKD1Ktqp3hHSTVp424i4Nt4bWua7OYhRX7vIUBixrEbdiqxIwDVQuKLW/egj
r9c+AxN6mfIoFh6s8a7UId32eC/obhd2EHKpP1IKLtc0CKmgjT0jkCVEFFAbLSyowWz6l6LkLrqa
KrNjsVl8XUbaNUMQW13bnzj10jddVgmGESJH6i0hJXk3DVOGVQkfLgMrXX0X41ym3ho8RPqm0aR7
bRtwtdbgx9zLcKzFzRxnI4T9Xip8N9Y8Xmte6NmkTjR+B5kgFO34z4howrb5FK6iZqipNx/VczrM
3i1yGQljQyP/ERSZab1qjmzyC60Kw2SDHR1XV2x22mPrkk7mZu0scemky5bTumFc626mGBRcyGib
qXFxn7UUNe2HkpDClEvz3tMm86Ti3jwqEib3XuS6n3wf0Y6jDNIJrp+I9I8ex+O97nAyh5vBqkTF
IfnVNOlIt7mxxxu+peM2cNpsWmQ6eGejA64dNAbeHBG9EwV7av02uSvy0DtDdKELWziEoDE+HZQT
m8xSur5vQCd/Tbjaj7Av5utYCYE3Z3Q/xtnCImSn1cXs6NFloTvZxeSU2IONhjNzEg9sUszzVb5p
vIm4MPNNu8dP1l3HFM+kfFaz9rW2tAgjgsOGsQL4BafcdSSeqXTK2DIxoW4Lq6oeoqE3H0uqZzjb
h7N3tiyru+20zvsW2odDE2rFcxbp/auKfO16nPjWaVWSPU6+jB5V7boP5KPN22FyspMxpdYNAHAL
VFqsX9nU0N/ofUbdlp2Am1lHcoRyoZywux1wAgXZMOTXNYfwaxcW6YcqzfbMN9S6LWQiLoBPT+/o
BveSpMVZz8KU9DtKWrLqqVm+S9SkOXQgJvHN4JoZINKeHsgUysLo1qz1bjNnNw5JunPryAirtXJw
YJVDc9NM4EzyupMkLcJo4CeOn+boZjNoNvogi4fMMvB8ISy64LGbEHU8q6ZpB9ITbG6BeeeGeT09
zBaFNeyQubnWAXiuqFebfwyTy2dokGN0B8+PwpPBiJvX2azG6zApMIOZlg4InELgaKfLpL/XyqbC
uzTkuOqpvF5nnW5f9Ap5kUWsf2hFW1+GRcJiywTOegwGDQtlGaW7nh/55ezatKkWJkyTNSAE46sB
IPkWcwE6KAT12zrt+0vHQJNYV1mV3CpDWcQUiC3jFTVqPheN6GNgA1FVYwrLhuwO3o930Pl2XQ6m
V104g2m86qAPSWvkjv8cpSVmikhT4uyJob2Oi0RcLlKVCxUi1S/zwa2uRrOIdlpCrwdGQRJzyOYT
qrYJOFHxnA+6NCxWXWxlZyqkHcISc6OepsJhydSiKDwmfaEdVWbgU5Rmy9WgnOjFI3ZI7NJvzRAS
QCX7YOzL7lB5Y7xX5BTPmTc3a9X78poNzjhoGESf9DoqTulc2HcF8MSXPIzTQxRV5oFtnme2mC1I
mqHCB6ZlDnEoKnSGLE6fOgsEOi4SH1YNh0pCtJDzViOIRn2lsrD+BAXkBdJb1iLofO46GrrwCV46
r+4mrilh1aW+S0Nj3lFQEr3UPZnAdd1q0VODVeU0TInxUaYZzzBw9fkNuWTvkJLWu8lTUb/klgmc
pnRkezTnjtZOOwHhuqtVIwdEs8R600n0dmuSSUtERHc+ahnRbQcE5QvhUL8sqIK5K4fYi6BcDljt
hny+G70qfDKKEYtf1aZbiLn1hWPpFFgNqf5qztW4walcn+ZaNj8IF4hNLUsPR4xk9zOr+NLnBHrP
6hQFXl90F6SQvQvP60CTq6R58GrOrIGT+P7nlFi2IGpfptaqh2T7AO85vcBbiaG5qEP/IaH16aTI
+x5KOzVOrm30T7LW+Q+ozfnIUNBdYBl2BLdat1h5ds8XxFLORWfSt2V0at4tcdqjFGbersrEVLdx
HXtvjUWfqaZNzhC41N/e9Kh7p9qYMDBFZAavyimyH10tL5MTgQzsqHSvV6e6NqMvp25RMDMpbvhU
Ifmw2WwT7mkJTiQPEHWJMQ/zrqV4O+i0/A1Rm2zqdKE2cY0LkrGNdgS+yqupb+ZVyvp1asJ52MP8
5wpmadNBN2R23XZ1dq6RPvZD6LYAQowZZ25XEN5KPAELtmwOdm6Phyxuza0cfO3jW2n+Z9n5ueyw
fvx75X3f/df/KbuPP8EA/jvkwa/7Kbxbv7FfmBbbDL6P39X1PzYdJHeoF5incDSzufyx7GAVEZaJ
jWT5HyewRQ3/KbwLneWJ/wNCaNEeuBTK/I2QB0vVX4V3Rzj0B4I9ARLnOc4izP8ivAMMjUO/IXPX
mnr3GqY8Xra5bMNnXfXZOyn4qtiURhOhYipyu2vDrvof3dJVhTfD+EEaonkpjM6EIT1OCT1gjKh6
VJjvaum8auwBA5VGcmlcjanAhmxm/fCgDwWdXpzMKM6STmtyjqvJNK7MgW4tZw5nZhsMt/kMZI03
ubyzdNq48MrGt0OojedCxO1JLq1ddSuzXSyX5aj+bvXCeEPBVyuKx1ThxhhjjQJnv7dx6NXIUICk
WhsVbpqmcaCXdakOa+t0QXEyTto5hR5WNDLspNFo+huxNI5puqm/d3qNf2Gkv8ldJU0aVgDYaCrr
K24Ho/4eytYKplqXOwKOTHWzQTWbRlF5uxSdhbFukNdz7DWUMPtoLl1ogyrir+K7IC1PXfNEBqbe
YfkHLWUj6YuVb3b1HXhFDtWhbR4LFY73pHNpYWvQ2LYIkxTYhrlc0MWm8SNcCtsaZruCcaRVOy9M
+viQ1Xj01zhWLCqXM9FuRoe/KXbjvnnT8olSRHi8+DwLggNsfy0efdgI9WPpIeb3Xd8dAE3CHrYM
C7FsBhUt1yDQRRYotJk16dM2XMmmyFfNaJqXZgPhNZhtfzLo/Ku8G8oH8U7yWgfyOjQ+dKPJivPy
vRhH/4QmZuxHbk9cNOM06x4nL5SHKoqMr56w9rlLxgoSrZDX+qi8x96POK/PDfMekWo90wN/cBwN
aGRCYq5TESNYPlNYVLkOyAVsc/qTTCNDYNJNMAvmfa74OeKTJPTH3X7N3wkLUcaVf50JJXiLG0bx
5swgKWiqseOHdqKzJPBs6hTxRSXFSXqa1+3VFLndQzU3rg4pYpQHPE8CVtGYvhk2Ad1VFksYs31V
UP7X5QUUSic6xTBansDLAMZ1jMlmOaYeRtcHGrD1ysAT0uoU/fX0k6/TyAM64BDUv2gQUBC+vQnk
TZTM8SsVidTHjj2njnXTp9ENwY22CKZlVeB37MZV4vfdi+BvcSjL3Lhv6L0DRUE5Ig2OTcIwYDvv
HnyBXbzIC2Vn2NeOk3HyKTLC+YaU9t6CddaskF7RJ4ZvrYJmTONmIJz13vOdDhYdlVIe5A2y73Iz
jrY6+mVRHQheooN0iyQyop3cD4tMkn7XF+p+dV8ihu7YoY1gTpklayMmB7u8myovL3cTUJ89gW9z
p0btXeUhyM6x1N0DSUu5mfqMOu4oTXfd8u4Ty1swTmAHasubUTfcYZ/LrjqPoZ5eJz3mBQI1dVA2
mb03qz7dSBy5Cb4c0T9QRcBbmAglxZzf72bLcoKF3AtZjpe2kxvNTScMbdPaZfQ1ajMv9zjhY59a
Ve9tMSjn747TIPjm1BBRodulJzDy0c0c6vZAPjklHJWM00taK3WrvqeLnq3naC4jR8g7/1AtY4iX
60wgukHlkEQYwwMWthcgpudjXoP3c+1KkhVxxGnmJ/ujSyz5xBOH4adf5qBhmYhcnrvkphIg+oE/
F9qHARVKrM3GIRfSteA1Npkt85uyT/nKJL2PJ9qdF8gKLmYlIGvleBwGUGOM4w4ylVaJTmCh6buz
C9/7Rfci4zIaW12s2mGKLkPgMKRr9ZKpusEA+Gj5Fd8SjmlfRo1QFkW5ecNOlt+MvHeOOVmyXTQL
qhKnMRo/o84yt1VuwjeTFCNiKJ86beMOefwyDrYDyrWue/TyxlI7Th9ps3fs2YmCjAsRd4eo0FZR
jBN7lRamzbIiofR7VjqevQT8Z+DX9NPnWs27Ji8oCtA0ozoVA+zVFT/f7LFTvbhyc624Drnc7emH
0D+kXwIqydNOfGppWUNPGaPHLCZWQEo8vOOKC5g70RvjrS/ydqN5cfUA86o51SxM5y70ffaFEOgH
uYXqsx4mskLcegtYAIkGXAUDoonsBYOLp8UtvW2zsTYQsy/CxFeYvqA/HhxnAF9FUAysA1cmN90N
jao+bL8rL73Bzi5lB3OMFkLrkp7QZp/77Kcbp3TEHdx1zIFK6R+2rLpnOWHF17LE3MJWrAHKWk0L
162C8KMK5yZUWvjRxbmAmObA3lIm7s7RydogwU35WYmkeevbSj7MadHdsYHGBB8UPZ9ktD9CcswH
KdH/KP9wzmPGm3/FBgsrRlr+eeA59W6ysG/CpdrRB5S+F0vdY6FDqWrxEV2BDiLFn5klKL4yybwn
xtfqIZ5nnc7I1n6ZvM58cUNz2nTUQLxnuW1c0q8gHU6287xpQRWRrQu1y3Sg/bb7bqqcvksrUwfN
wS4MWMUif+5iYdyCNLRuGpUXT4WnCZ5tlGBSK+xtk6UYs8RvtnPVrF7q0tCu6GIQ53IcTKo0qQP5
3Vz+z7j8c1z+jyytffdWfrxheEr+pVeFX/vHyGy4uquTi6Ye6c/Wa/s3T8cgwpi6jKt/ug8I8Rto
LZceJB0wIW8w3C//f2SmI5vzwOKShmBBucTfmZiZ2v8yMTuEr21uzgzmFv8VnBv+NDG7w8j5KKWQ
3qb6je1Ruk+iTcvHOARcOUwEanmWC8apfPR1KnAJdkbwpYjfELY/TwVICWlr8AcXzIQEyrLLnMb9
Id2qu9QWHsWwkCn4eryT1W+f41jpR4ND104UnXv2v6EWhRTOV7aQLlp70t5mQ2BMmyWzHQkrKz1J
w0v32kLKqMlxNCueSAA04G72P3z+Xre+bJSF1BVxNe4X+EayYDioqy54csg8GtccU50PoTX1FTQP
b+vOLcWpA/bL20qPZg6hiU2gcs7N4n5oBvAfOFCCdkGC5AscxIvktLcXYIgtRvnZf1NEwKa1HDb1
MNtGkWKmXlgj/ki9ECpdH1+Muqs241QmV53BKyPCPOjZFU1NHGTIh0bWg75wTGo/G+21t9BNOmcG
dBLSrHlDV7Yfg4RNw3Zj2a3zKCPTcdaJSvp6FZm4+4Z2cpZ/hFncCW65xqoce++RfJ73lC4QlkyW
8tn8JrO4madfIGdiKQF6pu5dwoHpBLlM2KrsVm2l0zzrd1pxFNMCfhFQPF78WWnHbOHCMO+QmiXE
JN6KWIxHzv/RlfnNklmoMmQmrROlF9ZLRsjpVC/0GTho9ldExwlZ4QVOMxqlRWwOl8y96yvvCiE2
gycS0VHAReSpqNVwS/G5c4pgwwIbLF2TRkSmvod4YeNgpgCT41jw16DSQM8ZauaqlSVKHJPWwtcZ
EKyzVdb65jteiIownVef4yi2v+hnnoDVzAaaeglq06G4ZG3BnA+szrV4p/nxaShtbZMNlROQlTee
maSrYKnA3rRqDh+lqGTQI0RcDUPTfCzD1qnrkyowEtKkPc3k17hemwsDfux6ttI64DIUfVjeXH1O
tC3QHJPPr0CJknMqXEnQU5M0oOZk+9hA46J6jvqpfLWt0H1nFk8jThGKGcKy6pPlNuW1Q8gm6Aqb
f7xZkyucT86Wo3y6QQY1Aiu0Bjcw3H44jJXdflImoa6Scaiui7bJKajOEOoJ3b9PXqvuNeosKXpx
7GEjYBvtjYH90XQmoGZ4rfZe1xAuhFqWcsqfbfkxT6TIRstUC2HHAybngVIIYLLi2eYwgCc/V82J
9LJ5F6W99dI0fIPNTs92TU1yyyRV+ETPw9RB0UrhxINzDfGOZAXXp4yiSZeG+fuQpN1DJjVOPkKf
1QllzTsZVlMq8pImkzV/tDgwmlZHPTHiTZ7OYl+01Xw0c4qZscAa/rHkePJGVsHjaN7Ezxxl06dU
LIdBP8bmHtCPmJvbuuiSKzMe3TvwRu6V0mr/NTIMDvEKhwM4Ln2L6yk+TqmtXUG1jrYlqxBXN1HB
vmS2tHfmHHo6EYu22JOoLS9b2jKoZBjFuI4ZjYkvd059IUMsHPCRUrpbhakpqG+TA5UTxPUtDxY+
5X4nunv6iLxjSzD2evRS9YgHOLmY+7G4DONp2GU0c+0N0UPmN4kS7lrKzSkKn7L+0Cize4lz7PdY
Xj3AgkV3zIx8etGNUnzWzuCemsmmw75Tnb/LYjSItevD56VlRH6ZtpltwI8CzC49P7kqu8KiAgGp
nbUgZxzru4seO1ULAcEvr0vU5Zuh7turTvfTM0ENh81mLqimqXx9QQrX/Q3GMpfEBh2fF9U0m/dy
4J9gxxtjwnzdeq/CmZ2W8xON5OsBwf2UUkaEfN77+xaII9TuJC+mjcMbcYfzLdynACFvEk7DEM8z
1//CmW9dd+aUHsg6JRvd1TCR/yMD/smAi/j272XAh4+36S1P/oXfgV/2c6RBsiMLhhnGFZBOFlvD
TxGQahAOGjQ+ujaqHgLhHyKg+xu5Sp2gmGuxxYEu+WWgoW0ESVEQnrDAxzie93cmGmaov0w0ro7p
Aa2Z/0q4Md912L9qgHFtaqNpyYimoTkKonFINsnQLN0QoMcrNg6EbXhMfHMZ2Ud7Ps5aKQPdYUsM
K+rtm9Ffu2kK+bG9bAwlAvqJrMvKGukuqxt903ccHEs9jDYm7+6AR5++FQhsm5CmnnVmCWfvxx2h
cqNCq4ooGTDbUp2qTvMw7wpOPE5fkZrnEb0CoRQ+xMitjykdd2dZRw7YCp4pdh7S+tfngt4nAASZ
vxazSKCGYcFN6A2jVmiVT3XHXysezGNDvOKN52W844k1bLvB7C4LNfLE6oSkLcLvxTm3/h97Z5Ic
u3Iu6a28DUAGINAOK5Eds2dPngmMPCTR900gsKdaRW2sPpxXUkmyp4HmmunavRTJJBCN/+6fQwwu
Ey08R+hc8crUsGsGpWjMO5hOEmlkqGiciym43zojLxlt5jTTxcln7zlLTwN20jc1p+Yjoql/arSJ
puXI+VJNxn2JcMhdzrztoQW4Cfo7l+W3sEJzTbWad0jsmZt21ioi4GXzamr98Oj4U/+gxb4N9stJ
30o/h+1g1a3+k+VGfShjO/2tI4BRnxFF4tjVQ/4Qsx0dk46B1gCT8xftXsaRnYjKvpqSCLqhGr9+
rYAfQBjVkuLDJNX/4kp6qQjdl9xbMd1dSr/vM+RAmmrXivgsfjBAhJjn/MZ54aLlEYqzmpYPRMsj
czsYoUYnymTHKQPvkZssYNEKBkud0Icl8mtmdD7JRcfPcJeaTvuKVUDQ7+fnXNJTx/10HdUd9Jrg
4SqVkXmvOZMt1oNBIQzRGO2tGuxvjU6+oNdk/hYTU7zPJr85ZQzdq81EnxNNE2EjD1xIxVrxlICA
CLEOghKc+y3hcfM6p9V4NQaYc47IOPaCt9/G5EO2mGzKW6O58cakbHpfRyH5Ns+dX/SFaNDX5EMo
/QAg0JodJ/bODWKX4FWHc2HlJbSQJKn09k0NQ8QHVHbqkNOPlpFPx4ltact9PNz4PK23yNCdlUEF
yhHwr7dLFH+5LJI6+lCYYwgoazdoqTneG7FT7HT2ZIpmunrtoTrsw8Hyz6k2W4GdNANQ8iREXjDz
S+QC9O9xfE+ANWS2nnv8I2PZmns+73490bD6TFG3s+tbi8EVr2URZKZtvYbUH38A8NPpfSy7bRYL
HOAkwMU6EqU9AiIV9lMd1pAMW+Z+QRNH67zzxM4SDaZKzElLLquyLDTwPuR7VHSNdDPaaKDScVg3
8agdcTrktzznyDdA8tkNWmexvpr87A7OiBWOlGoLgkBtkjTNHfgrzXwei5hjn8j0a0iVOLH23nDu
SGtL93en90uUumY+CGBwts5ENbU9fhLjnGRau82sXt4aN5GPix+bumyTc2RB7fZmirv8tcjoiFzu
Ij8TvZrPmV+IJz2xxXHIKAcIYub6Ww9j9LmRkXcuvE5HWKMK7pr3o3rHFyr3FpDb38bAmBXasYpP
crmlIf3W1UYSgXrXZO+9Mdio7w3ubkeDMsjL0IbFPeGDGrpSbq9bj3nnKhzM9g11W50rehyBWerd
vsk4xyobsctB0FwXrNJfaVLFd1akdxCI8urOYvNvV3Nb2HyYQOOGPCNQbjjjoYoHKC1rB5plvy6w
KAOUwGGD/h6+R6iqe5XBoPWaqLwmgwyBZbTa3h1mql4Hdwyov8zPeiWczwFE3o7wZcLz7bN31lOi
PUtXVffTYJub0c3kta9shgBcVcodQC3ikSnZTmKsqcQJMzAWD7n8ynSUTzPOg1+ll1sHzS30w6Rc
+6OC/bEzEHifQyp6H4WpZLrFXdRcjH52DnHKNagvcweKlG01gU5rzl3NfeOokZt7DjG4k44i44QR
ncYZ0WefVSyqLaKTU6zt3MNwpVNIaKxoimwfKia652pqFvqLp7J14ebZfe6Z0a3QC+S1US/zrVUl
BnactG8iWh7TgSRpo3YmzZlgQ4ZZV6BfdLpYPSNireySJTPgITet9QFnR1tJO8eZoCXvvADqQw5G
WwcV3er3g51FL3zf4bMwsKRicCJUDRDYp5OextHuRa/ZfZghmMZb4jP9dZsu3VG0MVwJOZsXwL4m
VGfH3NFiAH7R5uirW6giqySP5fNUK/NXA16L9Unv1paeZw8eK+vBRT5DjCMNiIuiIzhJB1RzitqG
8Rv4V3VfRVgHWs4Hdx65NYrtSTavC0SLPWMV606rh+wg82y8uVhhLi5XHAC9aqAJ0gQEjWnJo/xH
jxqKoYDfHFuCnk/Ekgode03vnHsjq2+eYeHSmrs0Oqf4kh8ZysdLrlbA/2orP/mlMtP7wV0m3zIJ
dilIOf4AHVdc4pvGbx9yhMIdhTPyytIzPfuNCClP9zggO1YrHss5yqHeGhER7dieq3vOBugfBXOg
eGtLnQNGKMyC1sC6ZdEfSOt9isJtLvA/W646+LPlIJw3TUrvnn7EY81ysKNOQewoYxkv0u9KoB2C
7E/h8wxTNlMMwNPc2m2YhjVOhTkI0Wg9eUwn43IYnltT8o6HYmkJkhiAiJvqOnloM6+NA3dpuUyw
4u7kAfFpcQNw6Np40TiHq1p0cOjkEv/WWHYB3A7p/JwM49KpE4rpBgPFfOYINh6nySEaULBMSXDW
g3svQiHJz2i0yUJs0eSLZgpesbqd6X2eSeI1zDpiZgT9nYHD7mvKJC0sbd94v5zeajdzIxoZpFWT
0RkazftMM8CV+blLs7XD9HbG7aINa0Fj5xvIa8pRtYz8dECO37p3VUJgxaY0iuSijyXUqWW1qfuR
8WLvUXaN7WPOXuzRdPd6ESYPoGFjMFmeMm84fdllB+uF4SOXbS3ijNP+GYIRTm2QERTLnS4qSwTp
MjHzoDTv5z9jtMixtTunioZdGOegqntbZ0WVZnQslyncsMzjZrb9jzmyODv4E5RVan0Qhueibu7g
3zDQo2XKL5/nmHjNPusGkyGrMnu5Nuw8eVYDHRvUSTAmzBqPiaGXlmD57HBMA5qtmYKHQzZG2zRl
cmlVrjXDq53EtKYUQ38djCokWxo7Ltgtw+6eMovCGeDapqsFnVC5Tnf6Mt2cVYGFNipy49p6Q/0w
1Fr1Sy4j0XoZjtJ71t4xTgznXSP8jkTakANKSnPN3Me8FsfEod7oZM5TbJ893SvIUpQt1+xhtpAi
aClR5db8M6rtBpi4jMVz8rwlo1zeLP0tqwgvrLShZamNiF6MnOt8+M6+x82AYij3KP5MiiuKRvHr
LwPk8M8sWYMK89EPEjJ9aPDpo9j0ZbjC54IK782cIcOmVs0htUkXruBA4JLKRe8f2RRp7664q5PQ
leFl5KQ+BllTeR/Crw17WzLYKjh6O/arpLaWwyj91MUqG43+Qs49Os5zDeDMr8z4kAy1/aRh0UWC
m3BoEYVV92TnY8ar2jx9NH0yPWeggY6AjNSL6KOWts8mfKYbq3gxOyctOYvG9n5KS2a3flJdS6nU
l6/mGG8SyeQV6HnxOjbGrNMEl2rfoQcMEByRVX5y8Fqm45Ordi0Rhuxcpi2TkGhgJ4R8JzZdWdVI
Gag4tByn+VmRir/2Fpovjt352eBpw/nQTQ+1NYXaWiRt9dMyEjzlMpxuqdZXn0Cw/Nsy0cX+7LSq
ChzQEDtXDZMKsNKKaz9STRDIGlkzMPFFYK1IqmRajdKi12oCwF1tu6pLv5Fgyj1uiTY9USgPEMAU
LM2drrc7XIoDgbBx/k2rulEHyi+J5lTSmF+yodUfJAVWqwwknr4l3e1dcplhgtTS2oUX0cDOpbZ4
qZPFo8trBqAA0DSMCZM8pSltRcUWN9KgoD9yDYU/fLfGDnpBPdcXytPR49zlMkYTd/riKS+7jfhT
rk1Vu96qja3kXulmVO7AFLBJh0m1FKbNlHEj24NkajAfX2LJgcrtY4PQtOt8T8qzL1j6cUqLrJ0f
vE5Mvx3b7rcpuuK8aSOt/kiHPLlVhYTIHzV2fFe2pNpWPpzeF4tf7USok3/ObAOLcONIaFfgNtJb
yvlzBJumwWUbxkKAQxigN29cUfCZVj0PaNJa4VvTNcWFUYW1Rb8rJviFVXLmBhGde6oWqOMcnQ10
NrXJjLq+VkIzjlZn1RtVgNFwnDYJzDRyqGsuZxKIGXYOoblHmjzso97W3Taxq3ZfFjNUAeqC9swD
hq1QJQXeWZI9Wz5BRxXxPLfmWDL+9+MNTdkThBcR0zmvWD+ggwDopzwESn0GEnCwYMQAA+VvmjXt
HnO0PML5E/R9pvNZ+V580Xra+BrbbvchZ9Odm2j1jdwjPnTXaHEVNtA8WBQMOBGUMVT0Ta1xMYYH
kG3pOzI0RJCR+w0QEm2Hy9ra0YJdoIo53bafehqeRs1Bu5Q5xvI5fST5Gh44K8Qc7Or8ZEE1I1iv
J+/OkPaH/4hb/yBuMbz61+LW+eOr/f6vr+//WidV9z9IXHzx/5O4HO8vDmN8D9+lh6Cl/32kx/yL
hbAFltjxdAcXKMLYX1M9/l+WqM0y01tUrEUY+9vMDtAxZ0MfQANfzODO/3ckLpI7/yxxYd0BWbb8
P6J0Gn9scH9ncyMiHDFSr324cDb3+w0Eeu5JO9uMIoRpj4VIZvRTM9ZIT56vT9usbDG+gZjH2ttb
n6LT9HOc2pQ3Uqm3MceWa3iNb4EWJtLkZT0+pzZHDoOyuTvTgYCunKQ6Ev1uNtk0ArechXsHSjFe
R85c7lPPAeo3WNWmwzLBZuyGK360LpCDn+9Nj2ha0oRiG3JSvgPPqt3I59qbopUc+DTLOWS2VTrs
gm2zi1DJL1EvqZFn7rh29P7Vt5LwuUp1eTAyejylwfYqiw6dbWrtTaR452HUeLeqzrJnJ866+zLN
25c6mop1oRaLNqvffsJOc+gx5p9YhskcRX1FjX0l9gkdrSwNnLF9Wbt7JyXSFM4urqeDEkZkPHm4
xphKgG8s9YQAbkq0NBimXitPIYb6320URlSTwRwNsZ6dktj0H0rN4RTfxJkOw7CLbl02R1gRE+1i
jMRYdS+N8XANsb12kSvxlDncpWp3OjcTpTlm5niPRrd0VHZuFmDsozkkTtTvpG2KV+YkMBFJ0p54
gOWJqyxjqCkH5DcuJUjAgzaeRQe7MRT+Fo9WF+Bgzz+y0qOOLwfmNA0LEdUpSXQa3rtF9+baJMy5
meckCzqdR2Gl1WA07ZyJiWb7iH9yiGA0VcZnPccEGrE52jUcfdeMIP+446OVhZbgzyCwo5hWfh7T
O7OGWoBJPQ4nKKNRapwnQCSVE1hR5JSvNI4k0FRR+CoUHttyaBRwxaFqyhwHF4pZB4jgs8fv9V2K
ON8iPLWv3X+rbEg040aLieAmiSouzaTwtLWa3sWbMOvC8CAd+sa3bmhTEch6H08r0qAm9K0sRu9L
mwaSCWdp4LRubaeXmKj4PUBm7r4hh+sXtITwyRAWUxoGRPVrP+m0CFh/lEYsG/qxX+THJBpR0FSd
M2lJ8ge4/eNWhVZNjQxR+t/Z1NUHOic5FHepRn1P31XynUqA5Idunv4hhHH/WP/RQxn2HBEYvTPR
0viQCVp1Z6Z+XyJMO7Jji67aUOd3Ny9aq+647Y/zR4PthPEoFl02UaZRBF5h/Qw8qki3TXpnYPTZ
Tn9EXTnO6fcIou8wVyS/ubPZUQ4/ShpHDybOmky2ceEC7d+bRcRBpV8E5H6RkinYinftIi8PaWMd
c5/OJnjHFZSanGcMXczq8GXiY1gRFUtpCfijWeuOXX/Ucpi4rUpjeHC8GK52DKiNCLhVWFdHA2vJ
IhYi6ei1fEwjoz8jZxH9KweRHSsJK7r3RBmQ2u6ZC/d+0CmDvK87JseKKqoH3TDrH9cZUOvM2LM/
2rKcjszQ+53lpuouaZQ7bUQb1hMq+BCeCrBpW8vS+NE1RhhlIGanOTL6p/3LbYw9+cb6XLp9++Jg
Z10wYT1ALXscIDVQZJiM3LEgy4GqKpNT4o2AomUP/AuqU3rUEIw2GEHm567iZR0qWSH0C4fdHZ7U
+DmRmXmOSZS9arNh7OlwKj8dFt5P0WAdqhMHTm0Sme/uSFHGirA5DRJ6aHJVkPGdQbDpUtTL0ccC
4X1qsiEjrEBczeP4fbIBg/QrH1LTtsKq+5hDDDr2IZP41dwl2t1g9N3jSJHu3RQqOoS9SE4vTKat
X2qhEVRu0zACwBK6alO7jVah73SXjtrMnM7JMfpxItqFVmhX5O2qUoRcMpzszZ2gfvll7R9sfxQc
GpPxp7ZKMHF5QvmrmeT+ganGGFik9y8lSsrRxpi1FZptBrHJIqh1Hok1qYoH2s3rL6tRQPqqKQsa
Euvd1gq9DCgDJEBKy6cc1nVnFyQXlX0xHFE8TixP0KQ4j9EQ1W8ZVDoU24TUcdEZ9q0boXFsEsbp
qx4dH5awBqja1EYwa3PK5+W4TfRhF2MPQbl0owtN5Pp7Xg76bZy1+miDSF8+1Jzr7lSar/pkj9Qm
5+rO8mFnOEUJuNNNS6dE5hUWSEEXH9ycTw5PXj/cG07HI2nW4GpHDASkJWONJmiVhk+Y5xCbs1rE
vNDS+hMBCpPtFIEi3NR2Qrm9g6NPOuZ0zw0nfTFLX12mOdHWMfMC5FIqY9PRyoliKtJBJbB5j99h
95/j4t8fF23SAf/6uPi/6qH9P/+7+CBH8o1b9J+/8K/TUPMvyLNioQr9mXgu+eu/jkMF5YmuEDYG
qz8diX+XiTDEXwxQEVRbkYfAqLTEsv92WLT4OtM1fZvTJwoi3M1/IxNhOpxI/x5nJSBYmcgiJMBt
QzdZBf7R4eVwccx5FzF6cn07pF0u6Ba0LPVQkz/nlGWlRCfDLIK5ZrPivYepMbzXkg3E/9Or54cd
yHECnPJF2c14ly8VfK4ezk8gGwYSvBT0tUtV3yyYjpZLfR/jG/nY/On0W8Bqjzp1wC+YzLoTdjjO
Mw3B81enWToBi04XT75ZeVeWzWFfWEt7YNW2NcO2yJTvntvJn0wNubNRtlF8RgRNsKQZc0ZfX+y+
8AXFvWlr5TaDqws2zi0ltqiUwSJG7cb7Xai4v5Jaqs1d6UibrV6IzzDq9UDv0rTcOKg8n1g5YYP3
LubvlNbhduXVuTwbOhv4XBf6i2k29qmV3vALwU98utbgbW18FA4yb0lJMeNYtTH1AmwkAbT+PHFH
B/dQULelCf2rzJwICEQsw26D7EG3gtcR28XW9NPZJuVIfqjUHT7ycIP7vfqZWl3sNL2ilCnzBiK6
YcNqkGg/SlfJV5KPwERbPdVPTdS4/C+ixIHw2bVWUT165TZSyjjHvda+elQIkjIxil3BMfcOSbin
RYlkvU7q8DAiZ28nXeZpAFqPrKQ1015Y5l78WBja8NOOk7fNUtKfKgq1J+EW+VvpTcm1rY36iq/Q
22qmIT8i4Tr7vOudO9eirA3Vrz6aaVbsZdeUZ10RFQaIAf97aNW276BZg8Kui4vt098GYWqGGoTy
FOIbk86L1Oji1kw6CRv63xg5maRIcEM736NeQUKHR3Xqstjdc6euXyOgxh7U9b64mwhvuyuhNyNx
urSV32UqrBO4xPLJiMPiFJOK3zlNkf2Uk8F8mwYL0J1Np+97rzPOXa3kYbRmGOx5JZLdQNvtxV9q
/+apDxmz6hhRFPen54RfZu0mSXtyEvLmAW2S4yaZJrXjxjZv3aW4GnTojG+ostPiKTLqeC9MqggT
5c630mzdC7u3tjYllYVQabN1XVBjmBDA3Y6wu9BdXK89eUvhYcNb+qjxbK78pQ4RHzezrqUiMfb0
cd8OXkSBr+1812Nl7UYE28B2tfYTCxdtTVFN8AGT+KNZOuTmSFAc02jkhXcxaaAKtVQ2RpPlMftM
PX9edTSUvab5QL+jb6nI2rWW5R56zOBUJpdI44EGEvWBlSPejLgjDhl1g5tiKZA0+xlvEiiD17kS
jM0xISwmqRYIpBF5zCU7xDrGhONP99/dlH96KpM/nZVjKOivhIVivHPrNZ5SwAyv0VJ0mdMm+Nrq
S/vlgB5KoIeKV7hAfhlv4ASK78RZGjOLuSCZoRCUT3FYAVmIuir99BWkAq6l6bYddUL1soekq3GM
Pyo7snf5UtM5ESnwVj4p2pPsffOS2GXyq+xKcShtLBtBX+KNc7se0BS1Fc2trykE7UubGzNlmV8D
6Y1fcLD8H/5WS0GrFq2qqfPwVwwNZr3/bMn/sLOyD/7rLfk2lP9DQtHma/6/cOP6eI8cy0bFs8U/
ka4NtkHQf57NZRKX0d+EG3Zj9m9c1Yg3hOR0gaXob7sxziWfNRgeCylFfEr/lt/aAA31z9sxFmVi
g3wvmNqO7+CE+nt7EoVugIJ6VNC2jChSmXtVbZM+KX9Jq+4e5o5wr83ysYuniLdJzvI0SOnSm1Dl
PNZNkguuO5SiYKWsrLml5QNcBEtg9IvclZYGnum251k6ID/7XM4J5OWOFkpsefkbDGW11koCXEuL
dwSahKDtsOFJlTF0W6PEpFgDb6BbiVC+B7h/T55svFZs0nhGqycjA9McWRoYCXNy8p1nzmLFMAa4
lqkbzwiv1dbHinDfSam+xkkvWa+wN3PUNS8unY+7qLehHo8m62kXgaCCQ2Nu1DyW69moTPLhlYkB
k+oUYX/2xXgC9sZ90+b+IVL9NUNPWnFrFBuoeEBk8x8nR5eq6ovQ+CWRguhosfp75mU+FhkdWaZx
80cnNhFRZtofwF6j/TdWBJLGeo+HkYhj7GNkGAAWpF42bTlVX9RQ/sbeGfNfpnlQck/fjKiA186o
jMBXKAjC67eq4krDz5sztnAxP1FUQw5TX5VF8TEjxxmoDGgwalhVCsW5oh+R7XATG/IqQUfT7YHs
rRU7ou10n1pltUlMAflGV3zEeN/dimYOLSLOpGKXX0cnXObO7zifo6BsqxG5yl6sStGxwCYaGGLu
T7iUIaaGcRRUbZdTwmJfuim7d6V3GfCeDF32rc8mep4/KlKB6pXCtOlGBcV3Oy5FKPn4rCz72Si0
W0N8lF1ZJdQOa9lGZ928D3vv9/SnvFZrnlp3HG5m63cbh1UwKLjxrZI50x5xTSVvRmJN2ynP3JdF
reek0j/ijwbh0sZvZdK9N2b/5i6quCyLnzD2L1PcPlAo29A7WaVrbGTaCngbDQkdvBUEek9uShmV
9BaVuE9tWdCL6t8opXk0lPcuqUlbx/E4BMxz+4DbGyxD+jDYVMCSy86hYDdkCtfZQ8OFzKHu2asf
a1+le+6SKuAbvfkatr0oTD5Bgdn7nDLWFl4dm6WfF23HBsfRFWfEEFAwF1E5Xs78Mav5HJGwCnCF
UfCaSaQzBLRAlHFyklM8XkIVsVdmRf2IcJMg/TcKVl6j35mpkliO5jdGy7QmZeFBxc58rZ0KKczo
rs3Y/Z7ryTnPvfOUubyiDC5ukTX7p2oYtl1HQ1JaVMAKZcPlGIYQWLSNNiaYyXoy81L8sh18G3Zt
YvoYsx0jbkWSbsktW2a8y6EfbDC8W6smYwKFo52P2k23k6R+qQ/hkTtIEhfN0s/s4+HGGRm9ct8B
AS+HY5Eu7SCOX7+AmEJhDBkkAitJ3pni26/ZpBlbtHWq2LS2AvZdLcc/Bx5HNXsOM5GlyaiRrrfO
M3zYQNVrwMya67ybmbYgFCz7GEnf2ia+20E28CJv1WijsR7L5FGJ/GYr79uICTwIj8MRqtJU1/YR
HQU7FjahIWaXbsfmO88YreAIlXCgGkYrfZqvu1JuBSiCoGgR2kQCKqp024JGlejKBLxgSRDhoUnC
33rYvSa1C7F8GL6UbH5Gs4OOXEngOaLO1oiD6XmgzXrJVqeXzI4OpNdMLCB6HejcDLZ6E6evC6Jt
O/Q17iFqNFZ8s47ol11dtDl5BZ8jUDwA4vDoLcWfBlRvesxsFeXBCDEwEJMTP9gdCmSdq1YPEIyB
dbUeRdeUzAO0imTQDTj6cy+zGE4xjYYGWJy1smeEWETyxyy14QAPxVxPBSxVfVDfzpAdNT+7lRkd
ciFBCZxn44YWN4GDK9+ykPDQALMEEMu5DdxlRkuwidBs2+8UmlJNRCwFioUwQVcYNxrOqGghaUaq
vEW2nvxnWbNY5OOjPittx6NU7xn8AvYgz7aquf8Gfe/kKEGYZRQEb98ihay7wyrXqmMYVv2a7DYJ
96xm/i66o0zVcbDU0XM5w+oVWq6KfuVQ+gJ8kuwcC7Dd0LB6VVV3Fn1fb60WjdHCf4QLuP72mE/T
Ym4fMRjyF6J1D6Y6LfAWbCo+peZgmgzshZq4E5BVXLVJit8mfcZncU5yynMS7PLYSFkmc48ZOAjG
oAqNa24Oz2QGb4aXd5sZl9qq1ZKnecy3niGupTadZeFdPF8D49W13gqvcLEp/PFDJ6OyknF6qGsh
eSXlsQiXKUgCCiet0mYVd70Fg9Z5KXrtw63Se8NMTpgNyiOYpGVdjJAnIdn6kXh1rPmBJDf3wnJ8
sPA2B9gacWCwWQahnpHX0mwsw379URakjTtBuZ4Oq1+Iq54XH1Y8fvk0T6ybRoN7WttnMhj1ijhI
g4dk/BjN6N0r+90wt/2mn+aXskx3gC33oWj4SZxBX5P72Rnd+FB62feYuTeKpD8ymJCczeut56VX
EpBfc+hmu8lQi/+pZlw6d1dD0eAE1vyVa2FKdwQuUlWG6anC6L+vYy6Q1HLRcCZt4xRNKt161oxF
iEzJUcCruPrZ6G4ampMxKxHRXfu2ey4BnGy6ns7wlYU1Ga2aXXcZRRifhjEWa1fPfxP1bl9EWTwY
wN1WBorvehi4HkeDiq/wv7AQ264CwJbdmzODW5V3X/XIf6pVmVrqDsqNnbHOthB013Iysltti/TI
fo1ZTc9fXHzDUCH0bkeZVHYZZePSEVlmh0oN2d4p/HpvqtH4djORg+8Z8KoTrd27kIPWkw3zvZBZ
ufFl8lQ309bLQjYquS3KKTpHSSqCOex+cHLxrAB84yyAE47Cn9+tLsd1grREWMSnUssM31rHfrCt
flMb4GyK8kTABSknuc9HRBIz0t5aq3qwG3wuuefdOZlzrVTyG2MosGI73HvSuQvD5lUZtbWqBzJ0
IzgIE+ywOfWvAugpblm8UAVGWEiWmlhNenuynfSdjoX7ZE534GF5n0qu1HZ7lZOFl1DpF0Haddsm
Meggs/yNQTAK9NrwVp0GvJ8MIvV6JnHdJkrfGPcMNGgDv2R0B6lsmil7sFu1Vlz2+KlZq5pWvhdj
odbE/rY6RC7cz5i9BmvDTOGcdemBz5MPC4PiSvXlm4SXhQm8+AXHe+d3Sq4GqyXvV6bzhuzylmqq
TTlNt64LjbU72jdg3SVHRPcrd4cDSL9fvfDfGQmOgUbQn3bS+ZxyJV6Vsdh7RPGi0t/b8fSOlecg
jPgd+9QT5Xc15I7oYrrR2saSSuFkdNSoMFFl9VvAFdpgNL70Eto9J1KJPEYBn+9NlEaKbsMEjIXE
urY4WIey20exxb/Q5LV1QOEiWBM4KI27UJv9IOymd3uqv+Ked1Nr8WDSwsfOHQrc1Ra92OGuMZNt
wRkMAlHzM/WjxfteXDHfwdxT8c1Jyn3jZ9+znB/6Eb8RB+hXjHivxqw+3Ky4s8R0Mqzpm9vubm7b
w+yU94kqT71V2oGMwlOaaRcPAxu74RpfEz5Funmw03DIq0zzuVQepkJmPWn7wfWmg8PnGAfVYXmp
l2nioCWIB42kKkdZ8g7INUMZdI31mPubrmCO482jXBdhf0PU2FV5+la74kpU6Ajhlb4xm7oVtg12
4sF+NTjerxJb1KTXMIT3LmbksbF7TN40kUO95s0OUaaGRjU/bsfa2kzl6wjckqGHeSk1CtC8OnoK
HfXK887pyLSnOyaTgCjyJy2dw0vcxleMQOZWr1j3psyYMA0DMLeldp5q21klMi9JYbGj+SlG4LDo
OK6a73GFwRDzv7WSde5va4Y0fH7GB/8Q7lkaZ36o/oSZ7VS1/TuD53TVGTzzbmc8YdjBOCP9lvfJ
lpBe6mIdTs6Rf/faUawEP8+BEYnJDD/avea3W81P0wejcYl2qVPCYk75YvSd8cmsqIvF3uj3PQfW
5lBkSzsgYlSdGfOV92Qb98p4yURivdR6Ru8pI/bAE+ZXTKQkmDSOt5HrPxNr3VVp+IilZ8+jWgQV
hkhaStD6GE9xTGgMMDeVsZTnkC+OsHgNhENWYw+cMTIsAIa4KC1wb+ue09A8T4dUeEVggiALBsVy
Piv312gU/oopfr9xK//i0CJn9oxkON9CxRhqBkX9TW/y5UTFqSjJ50MPECzx7YdU5B3WCZPDsLT2
toeXudaRe0X0wFn1RpHvvVYC22YDKC8jDTdB7473/swtvHaN/K0o7POorIETquttVOd22zivItpZ
1H7meVu1czNfTCrQToAf1GkCtH6zMDCvDIb7X8zh6wej4KLEphXfJXQEbFsT94VGdGmjRYLHP5vp
3xmT/qhoNOIyYaknN4s8e0ORNpJvxcVlW0Q0Eg9N1V2HgfaNVVgOkRXE1UOmvUYA2cHipdG1s/Xq
GQJTQo09evYmasrSWOXFIF4cDmabbhngChAFdzxRxqMro2qfRVn2hGFB3aaEP5rM8YcXU8GBCVvW
mtjtszbW1XmerORU+IS5LVPdC4KSQWM38anQpfXAgfRLD+2XPMnqX87AWNERzVcsjA/PGbkAGyFL
mGet8jDfExF+0pbETWfmv5Me3Gva9797Dfj1/2XuzJrayJIo/Fcc816O2peJmY5olYSEALEYg+2X
CgFy7ftev36+EuBBwoOZVsdM6wkJKavuUvfmzTx5Tt9cCbXaTPy+P2tD6CdhlKHyVBROqbG9CET9
CA1keA7BBIt1sOo73BGtKq/NRrxxSBXPPMfZhL2ycnxy0Zak3BheNO8F4VOSEQAHh7cEHJJQl9nd
U/V4lwTwjHjVyMgvX/thcg5zFFtQ6l71EnFGF81FsYdLUxyASw9ua9plHC84J4VTQ5KTmeyIiJMV
Q3PGIZFDuyXidMaEJZpQgsFJixB+mAxUhc4812q/B8R+j4xeXoSZfBnJuXGieQX7o4zmzwkhWcXW
qH9d+MQsj/U687920hAvi7w2J6oI8LKCyHVSEPdcKIZiIv/qcko2q+ouzwzoXpSCSLmqLDK5RfmS
4uM56X+8/LwFWaNB8uSLQ8ouCUWvrufWHG5cNi3RkKZOVGo2acXbwTDKGUKVWzFcYR5UAJZ7uPo4
HDrmNEtD4jUwKZ6Rp+1nWgKJC9QjcOeLJjHzckjkJTi3eJUCG2QFhylAa3GQxMRDi52zOQf7FDUb
TW3xZwt/Fbb9eeTr64xiD7uOI/G68pA5kCSfyImYqnDLVUhG6wG5WE8+pcdy3PWm5CROibLkqPC6
F+aGbDO+CgkBDvyKYItdhVyO2gWlNC2sULmUNAhEWs5lQIUdI1skID+nshqS/Qj08MQdatS5w8yr
LgBW9Db55eQUsp5ZneHMIaSbQCbDH3pUJkekBaJFqVjhbeFG7UwMVFhEPAYgmPi1Jd9RLpx+jfQ4
XlrAE20pd7JjKeibZtJQNEwFBEzMA4VlEBs4onAUC5l83JeCdqXoMERpWQeqhNKJi9BxWBodwLEL
nOf8M+XQVWKrjgQeWEuKz7WSFDMJVtyFi6LFpCxCF9XyyroMAGOfFPghZxo1HFciBDEzFVKAie8V
zcJ0IgS/Uq28wR9LjtVMdq7gpHCOxCAc7KoZjwphMky7dMxeiQxe3jMRhTAm5VcIABxj4Ys/6Oce
CYCjwcoQfyzlfOVpqDG3g22NyCeqoUwQ0FJpy3XnfXLFwT3mocpJaOfhvKiH9ggqM9cOkX4CU2zK
hKIGxrlOmHcSlFq52rDfIOk691w/XIoFeueF1rh3lkyCJhFL5ciMhfqc9J8y1fMe4VBQrTZoTdVO
LIixNAqgp6mfWCeGmGdHgwCtoKp1+cxM9d4OBNU7tkqj+5yEXjYtmsGfRz1Sfz6iJlc+wBXq9SJq
KkpYelxPohIzV4SLSFfLqWlSswUHBdCwJFaP3bb1TwvKhL52A89qoNXOLCrkzhZiE6roRoZ0scRT
S0rfuwh86tUsP4sXnD8qm7r6bgrrA1ETn3DeJJEDUAjwDaUSqco8L+ueaKnBKlzb4RYAwOkzn6pe
CaXviA+opWRYQd8a3DQjeiBFqOW6SiVj4ztifauD9Z9T+5Ww/cBBO5Fijx0zjKJuTtgoWbUqYdOO
rfak8sr+RIiZS5nSx+u8yStywIQtVxl1fGsFvIzd5aYKWZESKWcAo7xZF3ghNRRl76F9GIvVveaE
Avy3gnTFkVZxZ61v+YTbhFxYOnKUX2imIH9p4WblfJaW1llMmdFJ1eqI12YJ4uS+YVCC0OvWppH7
it3TKHX0SApAGRPdqjmwualEwSzCObNOtC4aLcweRKto52LcwDCGCku+rCULqYJyqJe6nhlLKcql
WVOFcgmpT5UFE90JKZxXO8bbFaxjB6zfhqKXfuWqxPfSODQXAMLrlYM0DCQ+lv5FpZhpgcZd81Us
8u4bdXLdHUef6Bgsmjpvm9aaG3HjHAcs9Ze1Vct3rpN6C88USs6JljJjvWrXIE2CbzrdfGR0RCNh
81NFuL396qwF0Q9KplJOVehXbNWSncwO+yr9Rg+DKuo6ZLBjBYz/hJI0IPFqqnzRJZKVqZUP30pG
6UJtUT/PjTZbmnGaLM3EgEMOL4FB0eVsqUNCi1I3PvmkF3JjLnS9Ik8L1twF8cWcZa6yvgbNUCIz
yeF1RsFwea73cPo18LmsHBjgjgOlMY5Iz8tL6F7rdZ3KYmlD2qJDLkXF8MqpBz2bEO+KYkSC1fYU
4j//O2lrbkRxSoj+PM07c6iVdsANNuo1gYPkrnL7ZK66cnzSshCuqG9Rv+O5iwWFrCaHmFSp1K9I
QND5WpKcw2UmLBSpl04D9polLIec82Mvg7i6KH3CVaFSUOssGNDNTHSphFwhKrszOKXq9dBrhg2o
auRccYOCbGzV1Q8o5SBEX3fRKXl2jplB4rprxUyCaw19GID+5ZAvIgXCcCXLkAIUCAsoppmtfdh6
ZfhgOkLAIg7BmQPuA35dQj5+6YQImniqe5MOuUiavqGTxThGlVIi8amXpXA2WMNwjghJ8SBCLvkZ
5BRn4b4Im3tTzPVbeHwMKE8Uqbjs3SCaZ8zKGwuNvWXmwcFld5WkzgWe8vskRUY0adLgumi06pPh
U7xZQtF6nmStea+bFV5KkYxhLtBdD7mSUZZrnZCDueaZon7AgJ9YjfWlWGewYxm1MpdNozgOXXxB
KCgVAglhDUUdBY3pWMGowwhZFhzAWei0RMJ7T6DtjnKQZuiPUL5pNa4dWbhJjUHsNxMT66zL2/xT
0SbOTSQrta1oLWHOJi6nFbWTtt81/pQDaYwaXwVZfUdeS6HK+U7KfO2ToKfDqgrTbipBVXSig306
DqjYXw2lIh41saPYlkqmAZ+BNCyUEuG21h2gsBnAcNTVy1oDA4OqDZEAKCUqG5HAdJ6XiXOkRWF/
YzJbgX6FbVUSVg9KkNNF9UVO0acdPE6jPuBqfRKoSGtNKvAlycSD+vY2h2D6WILl45OiFNoXWUra
E3xTtAFR5gT2EFZUsxFuT+yaaPx5m4xn+wyuIt1uO82/DQsdXs+gAsz9mDa+7/7ubtIL+D3cNHkp
abcnBa0Y5BzHhCMMrZqGI0jG9GXOMegSgThpH8wqRwLyow9xP4/1DInrF+nY910HGJTJ9URZJByz
RyaFGAqbWObCjh/kygw+ymHFWdO6ePsqrwBNMogpFQIKhVgnVTV7GdTUqkIz9KRwlnplsnaktrYL
mQW7iXTptutz//Pb1wPClT326Shch8KxTP7XIFogStB0qfvXq6j28KpWgG7HjD5TSH3EiggOk5jq
29d51S4N84pomiMRBg0bqbpeoPrLVkPBCUqJmQXGYYqCb3Jmpd0ALrkZS2NA2/9iuMbheNEw1MdF
gGnQZRAzgoUM1budC4qUHNe9UoYzw5ezo9Zy2EKozfdPWgmaoNtUczrEKVrTvdw29L8ijzvPNsmn
qthsqrN19o/xp/fs04XvetVvu2/Lx/fM9Om6Wu+8mW2BeZf1puivNmUdPf306auv/oulx0dmNHSB
r1ddp3/sS28begIMXvfZ5p9/Wz/EfjL1y6rw76tXWEJF51ndQTxs72vbpLfMRGsgifUD9gXrIxOW
Gik278cPDGRn+AirTyPyVnPfbslzr77VbTu3eZ/WSTWOBnVXu7o542LwnobuWXjRUP2jqeNf8RAA
txxfdN1Ou7WPoqqZGocT5HN4PXbt/74T/uOQAyAxWLve1xF7Vl50hCR/hP4P9h2VJWKnB/SPJLDg
BRTpqPHF0vh/mQZ79775AaAdITQguA7tAf2jsn2xzTy+9qbCCHL9yzXcoujh0IbDDLn/tP+/HvU3
xpjIt8xm8p7Hfc/Ky1mOhZ3Jzaz/C7ZVg4zi4DWcJ3p/WLef/LXm8JMiwOHrl8rjizuF9tneECOM
RmmlrCngZMcX69t7u+Ady/yP/d/2/Ohhu/P7m/KF+/DLLzzvlq8NPO2CW6ljtrqdL46OwKPpx4Vw
fP/bzsTf7tQv/vm8c2+v8/Tzpwa+vvTOtZ5b9fzhwt8USCp7/fYf/dNtrtYxrsMFDF7rly4Jq7Mk
6lSb/vtWXjkwPx7qNy2vy10xCSzLksIcP9QyGa5NtYMCxTRwrBEEut1lfup1veumTyEEe7YyjiOG
H3frgw2v47t1v8nrzZ75x63wcPMfTv27TVGtH17ZH3ecQ+0v62RPBJGeedzMDjUNTdv+PHlaTw+2
nCbl6CJX+KHr6MMFeEg/ud98SL9/sNdRtN6bQrpoKH/CvP+9X9/X996+cVnSWMkObdLvBVPIz/bm
6NNee7BxCK1L7/kmfyi2b88nh9q+ruO7TfnKNhGJ58/++EP7O1haRvhn1v+EJeFXivQHrji/1hg9
8AK/0PU50PrbdKEHGn8PXcOBl3gHjfuBVzj+KT88DtShj9SvqhMPvO83Ki0OtAwRcr1x651F7NGv
1P6E9fd6fZ/8zDQHzrd7/GfO1Y/4yWuX6zku8rOf7fqT4zfuo826+O1fAAAA//8=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14/relationships/chartEx" Target="../charts/chartEx2.xml"/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12" Type="http://schemas.microsoft.com/office/2014/relationships/chartEx" Target="../charts/chartEx1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chart" Target="../charts/chart3.xml"/><Relationship Id="rId5" Type="http://schemas.openxmlformats.org/officeDocument/2006/relationships/image" Target="../media/image4.svg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15242</xdr:rowOff>
    </xdr:from>
    <xdr:to>
      <xdr:col>2</xdr:col>
      <xdr:colOff>243840</xdr:colOff>
      <xdr:row>13</xdr:row>
      <xdr:rowOff>163754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echa (mes) 1">
              <a:extLst>
                <a:ext uri="{FF2B5EF4-FFF2-40B4-BE49-F238E27FC236}">
                  <a16:creationId xmlns:a16="http://schemas.microsoft.com/office/drawing/2014/main" id="{6B1977B7-2267-4F2C-937F-2B743D3C38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echa (mes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505375"/>
              <a:ext cx="1835573" cy="10798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</xdr:row>
      <xdr:rowOff>148513</xdr:rowOff>
    </xdr:from>
    <xdr:to>
      <xdr:col>2</xdr:col>
      <xdr:colOff>243840</xdr:colOff>
      <xdr:row>7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echa (año) 1">
              <a:extLst>
                <a:ext uri="{FF2B5EF4-FFF2-40B4-BE49-F238E27FC236}">
                  <a16:creationId xmlns:a16="http://schemas.microsoft.com/office/drawing/2014/main" id="{446220E6-BA51-4979-965A-7042C21CB2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echa (añ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07313"/>
              <a:ext cx="1835573" cy="6498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3</xdr:row>
      <xdr:rowOff>118033</xdr:rowOff>
    </xdr:from>
    <xdr:to>
      <xdr:col>1</xdr:col>
      <xdr:colOff>419100</xdr:colOff>
      <xdr:row>4</xdr:row>
      <xdr:rowOff>178993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27C4BA0-F487-4C28-81F7-BA0C16E95A07}"/>
            </a:ext>
          </a:extLst>
        </xdr:cNvPr>
        <xdr:cNvSpPr txBox="1"/>
      </xdr:nvSpPr>
      <xdr:spPr>
        <a:xfrm>
          <a:off x="0" y="677870"/>
          <a:ext cx="1212202" cy="247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>
              <a:solidFill>
                <a:srgbClr val="00FFFF"/>
              </a:solidFill>
            </a:rPr>
            <a:t>●</a:t>
          </a:r>
          <a:r>
            <a:rPr lang="es-PE" sz="1200">
              <a:solidFill>
                <a:schemeClr val="bg1"/>
              </a:solidFill>
            </a:rPr>
            <a:t> Filtro</a:t>
          </a:r>
          <a:r>
            <a:rPr lang="es-PE" sz="1200" baseline="0">
              <a:solidFill>
                <a:schemeClr val="bg1"/>
              </a:solidFill>
            </a:rPr>
            <a:t> por Año</a:t>
          </a:r>
          <a:endParaRPr lang="es-PE" sz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8</xdr:row>
      <xdr:rowOff>7621</xdr:rowOff>
    </xdr:from>
    <xdr:to>
      <xdr:col>1</xdr:col>
      <xdr:colOff>419100</xdr:colOff>
      <xdr:row>9</xdr:row>
      <xdr:rowOff>68581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220925E-7DEE-402C-B7BE-E37259AE9E9D}"/>
            </a:ext>
          </a:extLst>
        </xdr:cNvPr>
        <xdr:cNvSpPr txBox="1"/>
      </xdr:nvSpPr>
      <xdr:spPr>
        <a:xfrm>
          <a:off x="0" y="1500519"/>
          <a:ext cx="1212202" cy="247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>
              <a:solidFill>
                <a:srgbClr val="00FFFF"/>
              </a:solidFill>
            </a:rPr>
            <a:t>●</a:t>
          </a:r>
          <a:r>
            <a:rPr lang="es-PE" sz="1200">
              <a:solidFill>
                <a:schemeClr val="bg1"/>
              </a:solidFill>
            </a:rPr>
            <a:t> Filtro</a:t>
          </a:r>
          <a:r>
            <a:rPr lang="es-PE" sz="1200" baseline="0">
              <a:solidFill>
                <a:schemeClr val="bg1"/>
              </a:solidFill>
            </a:rPr>
            <a:t> por Mes</a:t>
          </a:r>
          <a:endParaRPr lang="es-PE" sz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234702</xdr:colOff>
      <xdr:row>31</xdr:row>
      <xdr:rowOff>26590</xdr:rowOff>
    </xdr:from>
    <xdr:to>
      <xdr:col>5</xdr:col>
      <xdr:colOff>90369</xdr:colOff>
      <xdr:row>32</xdr:row>
      <xdr:rowOff>58903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FFF7A448-0051-4455-B92E-39E9437432C1}"/>
            </a:ext>
          </a:extLst>
        </xdr:cNvPr>
        <xdr:cNvSpPr txBox="1"/>
      </xdr:nvSpPr>
      <xdr:spPr>
        <a:xfrm>
          <a:off x="2622302" y="5800857"/>
          <a:ext cx="1447400" cy="218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Incidencias Totales</a:t>
          </a:r>
        </a:p>
      </xdr:txBody>
    </xdr:sp>
    <xdr:clientData/>
  </xdr:twoCellAnchor>
  <xdr:twoCellAnchor>
    <xdr:from>
      <xdr:col>2</xdr:col>
      <xdr:colOff>335280</xdr:colOff>
      <xdr:row>9</xdr:row>
      <xdr:rowOff>142604</xdr:rowOff>
    </xdr:from>
    <xdr:to>
      <xdr:col>5</xdr:col>
      <xdr:colOff>0</xdr:colOff>
      <xdr:row>15</xdr:row>
      <xdr:rowOff>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68183FC4-A546-4205-BFBA-340B816E504F}"/>
            </a:ext>
          </a:extLst>
        </xdr:cNvPr>
        <xdr:cNvSpPr/>
      </xdr:nvSpPr>
      <xdr:spPr>
        <a:xfrm>
          <a:off x="1921484" y="1822114"/>
          <a:ext cx="2044026" cy="97707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518774</xdr:colOff>
      <xdr:row>9</xdr:row>
      <xdr:rowOff>173084</xdr:rowOff>
    </xdr:from>
    <xdr:to>
      <xdr:col>5</xdr:col>
      <xdr:colOff>38100</xdr:colOff>
      <xdr:row>13</xdr:row>
      <xdr:rowOff>144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DC837639-0FE9-4175-B5E6-765046B97537}"/>
            </a:ext>
          </a:extLst>
        </xdr:cNvPr>
        <xdr:cNvSpPr txBox="1"/>
      </xdr:nvSpPr>
      <xdr:spPr>
        <a:xfrm>
          <a:off x="2898080" y="1852594"/>
          <a:ext cx="1105530" cy="57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4400" b="1">
              <a:solidFill>
                <a:srgbClr val="002060"/>
              </a:solidFill>
            </a:rPr>
            <a:t>411</a:t>
          </a:r>
        </a:p>
      </xdr:txBody>
    </xdr:sp>
    <xdr:clientData/>
  </xdr:twoCellAnchor>
  <xdr:twoCellAnchor>
    <xdr:from>
      <xdr:col>3</xdr:col>
      <xdr:colOff>444900</xdr:colOff>
      <xdr:row>12</xdr:row>
      <xdr:rowOff>109583</xdr:rowOff>
    </xdr:from>
    <xdr:to>
      <xdr:col>5</xdr:col>
      <xdr:colOff>42334</xdr:colOff>
      <xdr:row>13</xdr:row>
      <xdr:rowOff>152400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388C3CAC-FE7C-4023-8BA6-0EAF5E9D66BB}"/>
            </a:ext>
          </a:extLst>
        </xdr:cNvPr>
        <xdr:cNvSpPr txBox="1"/>
      </xdr:nvSpPr>
      <xdr:spPr>
        <a:xfrm>
          <a:off x="2832500" y="2344783"/>
          <a:ext cx="1189167" cy="229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Usuarios portal</a:t>
          </a:r>
        </a:p>
      </xdr:txBody>
    </xdr:sp>
    <xdr:clientData/>
  </xdr:twoCellAnchor>
  <xdr:twoCellAnchor>
    <xdr:from>
      <xdr:col>2</xdr:col>
      <xdr:colOff>335280</xdr:colOff>
      <xdr:row>3</xdr:row>
      <xdr:rowOff>114923</xdr:rowOff>
    </xdr:from>
    <xdr:to>
      <xdr:col>5</xdr:col>
      <xdr:colOff>0</xdr:colOff>
      <xdr:row>8</xdr:row>
      <xdr:rowOff>154538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49283ACB-3923-45DC-9057-010666806B24}"/>
            </a:ext>
          </a:extLst>
        </xdr:cNvPr>
        <xdr:cNvSpPr/>
      </xdr:nvSpPr>
      <xdr:spPr>
        <a:xfrm>
          <a:off x="1925541" y="661575"/>
          <a:ext cx="2050111" cy="950702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285730</xdr:colOff>
      <xdr:row>4</xdr:row>
      <xdr:rowOff>50951</xdr:rowOff>
    </xdr:from>
    <xdr:to>
      <xdr:col>5</xdr:col>
      <xdr:colOff>95250</xdr:colOff>
      <xdr:row>7</xdr:row>
      <xdr:rowOff>60891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26266B3E-BC7A-415A-B8F2-865232B4C826}"/>
            </a:ext>
          </a:extLst>
        </xdr:cNvPr>
        <xdr:cNvSpPr txBox="1"/>
      </xdr:nvSpPr>
      <xdr:spPr>
        <a:xfrm>
          <a:off x="2571730" y="784376"/>
          <a:ext cx="1333520" cy="581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3100" b="1">
              <a:solidFill>
                <a:srgbClr val="002060"/>
              </a:solidFill>
            </a:rPr>
            <a:t>10</a:t>
          </a:r>
          <a:r>
            <a:rPr lang="en-US" sz="3100" b="1" baseline="0">
              <a:solidFill>
                <a:srgbClr val="002060"/>
              </a:solidFill>
            </a:rPr>
            <a:t> </a:t>
          </a:r>
          <a:r>
            <a:rPr lang="en-US" sz="3100" b="1">
              <a:solidFill>
                <a:srgbClr val="002060"/>
              </a:solidFill>
            </a:rPr>
            <a:t>690</a:t>
          </a:r>
        </a:p>
      </xdr:txBody>
    </xdr:sp>
    <xdr:clientData/>
  </xdr:twoCellAnchor>
  <xdr:twoCellAnchor>
    <xdr:from>
      <xdr:col>3</xdr:col>
      <xdr:colOff>494006</xdr:colOff>
      <xdr:row>6</xdr:row>
      <xdr:rowOff>134983</xdr:rowOff>
    </xdr:from>
    <xdr:to>
      <xdr:col>5</xdr:col>
      <xdr:colOff>67734</xdr:colOff>
      <xdr:row>7</xdr:row>
      <xdr:rowOff>177800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C939EDD0-182C-403F-8721-FEB783D276E5}"/>
            </a:ext>
          </a:extLst>
        </xdr:cNvPr>
        <xdr:cNvSpPr txBox="1"/>
      </xdr:nvSpPr>
      <xdr:spPr>
        <a:xfrm>
          <a:off x="2881606" y="1252583"/>
          <a:ext cx="1165461" cy="229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Clientes</a:t>
          </a:r>
          <a:r>
            <a:rPr lang="es-PE" sz="1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activos </a:t>
          </a:r>
          <a:endParaRPr lang="es-PE" sz="1000" b="1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318969</xdr:colOff>
      <xdr:row>21</xdr:row>
      <xdr:rowOff>176470</xdr:rowOff>
    </xdr:from>
    <xdr:to>
      <xdr:col>4</xdr:col>
      <xdr:colOff>778933</xdr:colOff>
      <xdr:row>27</xdr:row>
      <xdr:rowOff>33867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E9D884C3-BDE6-48B4-A772-E7CC94207F80}"/>
            </a:ext>
          </a:extLst>
        </xdr:cNvPr>
        <xdr:cNvSpPr/>
      </xdr:nvSpPr>
      <xdr:spPr>
        <a:xfrm>
          <a:off x="1910702" y="4088070"/>
          <a:ext cx="2051698" cy="97499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700583</xdr:colOff>
      <xdr:row>22</xdr:row>
      <xdr:rowOff>39310</xdr:rowOff>
    </xdr:from>
    <xdr:to>
      <xdr:col>4</xdr:col>
      <xdr:colOff>745689</xdr:colOff>
      <xdr:row>25</xdr:row>
      <xdr:rowOff>49250</xdr:rowOff>
    </xdr:to>
    <xdr:sp macro="" textlink="Tabla!E15">
      <xdr:nvSpPr>
        <xdr:cNvPr id="18" name="CuadroTexto 17">
          <a:extLst>
            <a:ext uri="{FF2B5EF4-FFF2-40B4-BE49-F238E27FC236}">
              <a16:creationId xmlns:a16="http://schemas.microsoft.com/office/drawing/2014/main" id="{F3870691-62A2-4C76-82C5-712B6538609D}"/>
            </a:ext>
          </a:extLst>
        </xdr:cNvPr>
        <xdr:cNvSpPr txBox="1"/>
      </xdr:nvSpPr>
      <xdr:spPr>
        <a:xfrm>
          <a:off x="3088183" y="4137177"/>
          <a:ext cx="840973" cy="568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054BEEC3-7DA9-4B6E-9EEE-1A0E87307553}" type="TxLink">
            <a:rPr lang="en-US" sz="44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38</a:t>
          </a:fld>
          <a:endParaRPr lang="es-PE" sz="13800" b="1">
            <a:solidFill>
              <a:srgbClr val="002060"/>
            </a:solidFill>
          </a:endParaRPr>
        </a:p>
      </xdr:txBody>
    </xdr:sp>
    <xdr:clientData/>
  </xdr:twoCellAnchor>
  <xdr:twoCellAnchor>
    <xdr:from>
      <xdr:col>3</xdr:col>
      <xdr:colOff>493782</xdr:colOff>
      <xdr:row>24</xdr:row>
      <xdr:rowOff>145989</xdr:rowOff>
    </xdr:from>
    <xdr:to>
      <xdr:col>5</xdr:col>
      <xdr:colOff>21789</xdr:colOff>
      <xdr:row>26</xdr:row>
      <xdr:rowOff>178647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00209E3-1982-49A5-AE85-9F76A1EACC6C}"/>
            </a:ext>
          </a:extLst>
        </xdr:cNvPr>
        <xdr:cNvSpPr txBox="1"/>
      </xdr:nvSpPr>
      <xdr:spPr>
        <a:xfrm>
          <a:off x="2881382" y="4616389"/>
          <a:ext cx="1119740" cy="4051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Pagos</a:t>
          </a:r>
          <a:r>
            <a:rPr lang="es-PE" sz="1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por pasarela </a:t>
          </a:r>
          <a:endParaRPr lang="es-PE" sz="1000" b="1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140893</xdr:rowOff>
    </xdr:from>
    <xdr:to>
      <xdr:col>2</xdr:col>
      <xdr:colOff>243840</xdr:colOff>
      <xdr:row>31</xdr:row>
      <xdr:rowOff>1065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Sede 1">
              <a:extLst>
                <a:ext uri="{FF2B5EF4-FFF2-40B4-BE49-F238E27FC236}">
                  <a16:creationId xmlns:a16="http://schemas.microsoft.com/office/drawing/2014/main" id="{9E0585E7-8F3A-4C6F-9AE2-FEFD912E1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376093"/>
              <a:ext cx="1835573" cy="33992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12</xdr:row>
      <xdr:rowOff>156133</xdr:rowOff>
    </xdr:from>
    <xdr:to>
      <xdr:col>1</xdr:col>
      <xdr:colOff>487680</xdr:colOff>
      <xdr:row>14</xdr:row>
      <xdr:rowOff>38101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0590F9F-8376-42C3-8B41-9612D2C3ED29}"/>
            </a:ext>
          </a:extLst>
        </xdr:cNvPr>
        <xdr:cNvSpPr txBox="1"/>
      </xdr:nvSpPr>
      <xdr:spPr>
        <a:xfrm>
          <a:off x="0" y="2395480"/>
          <a:ext cx="1280782" cy="255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>
              <a:solidFill>
                <a:srgbClr val="00FFFF"/>
              </a:solidFill>
            </a:rPr>
            <a:t>●</a:t>
          </a:r>
          <a:r>
            <a:rPr lang="es-PE" sz="1200">
              <a:solidFill>
                <a:schemeClr val="bg1"/>
              </a:solidFill>
            </a:rPr>
            <a:t> Filtro</a:t>
          </a:r>
          <a:r>
            <a:rPr lang="es-PE" sz="1200" baseline="0">
              <a:solidFill>
                <a:schemeClr val="bg1"/>
              </a:solidFill>
            </a:rPr>
            <a:t> por Sede</a:t>
          </a:r>
          <a:endParaRPr lang="es-PE" sz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515127</xdr:colOff>
      <xdr:row>14</xdr:row>
      <xdr:rowOff>60961</xdr:rowOff>
    </xdr:from>
    <xdr:to>
      <xdr:col>30</xdr:col>
      <xdr:colOff>461787</xdr:colOff>
      <xdr:row>27</xdr:row>
      <xdr:rowOff>163752</xdr:rowOff>
    </xdr:to>
    <xdr:sp macro="" textlink="">
      <xdr:nvSpPr>
        <xdr:cNvPr id="31" name="Hexágono 30">
          <a:extLst>
            <a:ext uri="{FF2B5EF4-FFF2-40B4-BE49-F238E27FC236}">
              <a16:creationId xmlns:a16="http://schemas.microsoft.com/office/drawing/2014/main" id="{4C6FF7C5-774E-4431-882C-E2E00952C256}"/>
            </a:ext>
          </a:extLst>
        </xdr:cNvPr>
        <xdr:cNvSpPr/>
      </xdr:nvSpPr>
      <xdr:spPr>
        <a:xfrm>
          <a:off x="19806168" y="2673532"/>
          <a:ext cx="3912170" cy="2528751"/>
        </a:xfrm>
        <a:prstGeom prst="hexagon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208105</xdr:colOff>
      <xdr:row>3</xdr:row>
      <xdr:rowOff>114924</xdr:rowOff>
    </xdr:from>
    <xdr:to>
      <xdr:col>14</xdr:col>
      <xdr:colOff>115339</xdr:colOff>
      <xdr:row>15</xdr:row>
      <xdr:rowOff>142352</xdr:rowOff>
    </xdr:to>
    <xdr:sp macro="" textlink="">
      <xdr:nvSpPr>
        <xdr:cNvPr id="32" name="Rectángulo: esquinas redondeadas 31">
          <a:extLst>
            <a:ext uri="{FF2B5EF4-FFF2-40B4-BE49-F238E27FC236}">
              <a16:creationId xmlns:a16="http://schemas.microsoft.com/office/drawing/2014/main" id="{B6D86B97-461D-4365-89A5-754E8ADA84B7}"/>
            </a:ext>
          </a:extLst>
        </xdr:cNvPr>
        <xdr:cNvSpPr/>
      </xdr:nvSpPr>
      <xdr:spPr>
        <a:xfrm>
          <a:off x="8163050" y="667583"/>
          <a:ext cx="3901454" cy="2238066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196380</xdr:colOff>
      <xdr:row>16</xdr:row>
      <xdr:rowOff>38829</xdr:rowOff>
    </xdr:from>
    <xdr:to>
      <xdr:col>14</xdr:col>
      <xdr:colOff>103615</xdr:colOff>
      <xdr:row>29</xdr:row>
      <xdr:rowOff>136004</xdr:rowOff>
    </xdr:to>
    <xdr:sp macro="" textlink="">
      <xdr:nvSpPr>
        <xdr:cNvPr id="33" name="Rectángulo: esquinas redondeadas 32">
          <a:extLst>
            <a:ext uri="{FF2B5EF4-FFF2-40B4-BE49-F238E27FC236}">
              <a16:creationId xmlns:a16="http://schemas.microsoft.com/office/drawing/2014/main" id="{0E63E18E-1B08-4082-B793-4210769E9044}"/>
            </a:ext>
          </a:extLst>
        </xdr:cNvPr>
        <xdr:cNvSpPr/>
      </xdr:nvSpPr>
      <xdr:spPr>
        <a:xfrm>
          <a:off x="8151325" y="2986345"/>
          <a:ext cx="3901455" cy="2492033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258347</xdr:colOff>
      <xdr:row>4</xdr:row>
      <xdr:rowOff>40864</xdr:rowOff>
    </xdr:from>
    <xdr:to>
      <xdr:col>14</xdr:col>
      <xdr:colOff>99206</xdr:colOff>
      <xdr:row>15</xdr:row>
      <xdr:rowOff>151292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76953CB-7E17-47E2-A461-60F477E21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429707</xdr:colOff>
      <xdr:row>3</xdr:row>
      <xdr:rowOff>82553</xdr:rowOff>
    </xdr:from>
    <xdr:to>
      <xdr:col>13</xdr:col>
      <xdr:colOff>835595</xdr:colOff>
      <xdr:row>5</xdr:row>
      <xdr:rowOff>81188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D68C8210-3986-49FE-8927-FBD2A5FEEF7F}"/>
            </a:ext>
          </a:extLst>
        </xdr:cNvPr>
        <xdr:cNvSpPr txBox="1"/>
      </xdr:nvSpPr>
      <xdr:spPr>
        <a:xfrm>
          <a:off x="8384652" y="635212"/>
          <a:ext cx="2792372" cy="367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Cantidad por tipo de Trámite 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 editAs="oneCell">
    <xdr:from>
      <xdr:col>2</xdr:col>
      <xdr:colOff>608528</xdr:colOff>
      <xdr:row>28</xdr:row>
      <xdr:rowOff>169316</xdr:rowOff>
    </xdr:from>
    <xdr:to>
      <xdr:col>3</xdr:col>
      <xdr:colOff>204669</xdr:colOff>
      <xdr:row>31</xdr:row>
      <xdr:rowOff>5908</xdr:rowOff>
    </xdr:to>
    <xdr:pic>
      <xdr:nvPicPr>
        <xdr:cNvPr id="38" name="Gráfico 37" descr="Signo de exclamación">
          <a:extLst>
            <a:ext uri="{FF2B5EF4-FFF2-40B4-BE49-F238E27FC236}">
              <a16:creationId xmlns:a16="http://schemas.microsoft.com/office/drawing/2014/main" id="{3E4061B7-037C-795E-3CB4-75204937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00261" y="5384783"/>
          <a:ext cx="392008" cy="395392"/>
        </a:xfrm>
        <a:prstGeom prst="rect">
          <a:avLst/>
        </a:prstGeom>
      </xdr:spPr>
    </xdr:pic>
    <xdr:clientData/>
  </xdr:twoCellAnchor>
  <xdr:twoCellAnchor editAs="oneCell">
    <xdr:from>
      <xdr:col>2</xdr:col>
      <xdr:colOff>358140</xdr:colOff>
      <xdr:row>9</xdr:row>
      <xdr:rowOff>152401</xdr:rowOff>
    </xdr:from>
    <xdr:to>
      <xdr:col>3</xdr:col>
      <xdr:colOff>426720</xdr:colOff>
      <xdr:row>14</xdr:row>
      <xdr:rowOff>99061</xdr:rowOff>
    </xdr:to>
    <xdr:pic>
      <xdr:nvPicPr>
        <xdr:cNvPr id="40" name="Gráfico 39" descr="Documento">
          <a:extLst>
            <a:ext uri="{FF2B5EF4-FFF2-40B4-BE49-F238E27FC236}">
              <a16:creationId xmlns:a16="http://schemas.microsoft.com/office/drawing/2014/main" id="{ACC390BC-8879-3456-D3B0-6785FA9D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944344" y="1831911"/>
          <a:ext cx="861682" cy="879721"/>
        </a:xfrm>
        <a:prstGeom prst="rect">
          <a:avLst/>
        </a:prstGeom>
      </xdr:spPr>
    </xdr:pic>
    <xdr:clientData/>
  </xdr:twoCellAnchor>
  <xdr:twoCellAnchor>
    <xdr:from>
      <xdr:col>2</xdr:col>
      <xdr:colOff>395169</xdr:colOff>
      <xdr:row>22</xdr:row>
      <xdr:rowOff>12840</xdr:rowOff>
    </xdr:from>
    <xdr:to>
      <xdr:col>3</xdr:col>
      <xdr:colOff>412809</xdr:colOff>
      <xdr:row>26</xdr:row>
      <xdr:rowOff>94827</xdr:rowOff>
    </xdr:to>
    <xdr:pic>
      <xdr:nvPicPr>
        <xdr:cNvPr id="42" name="Gráfico 41" descr="Dinero">
          <a:extLst>
            <a:ext uri="{FF2B5EF4-FFF2-40B4-BE49-F238E27FC236}">
              <a16:creationId xmlns:a16="http://schemas.microsoft.com/office/drawing/2014/main" id="{B8978D69-F161-25D3-E1DC-89D8BC67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986902" y="4110707"/>
          <a:ext cx="813507" cy="827053"/>
        </a:xfrm>
        <a:prstGeom prst="rect">
          <a:avLst/>
        </a:prstGeom>
      </xdr:spPr>
    </xdr:pic>
    <xdr:clientData/>
  </xdr:twoCellAnchor>
  <xdr:twoCellAnchor>
    <xdr:from>
      <xdr:col>2</xdr:col>
      <xdr:colOff>355740</xdr:colOff>
      <xdr:row>3</xdr:row>
      <xdr:rowOff>157620</xdr:rowOff>
    </xdr:from>
    <xdr:to>
      <xdr:col>3</xdr:col>
      <xdr:colOff>434340</xdr:colOff>
      <xdr:row>8</xdr:row>
      <xdr:rowOff>114300</xdr:rowOff>
    </xdr:to>
    <xdr:pic>
      <xdr:nvPicPr>
        <xdr:cNvPr id="44" name="Gráfico 43" descr="Internet">
          <a:extLst>
            <a:ext uri="{FF2B5EF4-FFF2-40B4-BE49-F238E27FC236}">
              <a16:creationId xmlns:a16="http://schemas.microsoft.com/office/drawing/2014/main" id="{0105939F-257A-6717-FD35-9268D299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941944" y="717457"/>
          <a:ext cx="871702" cy="889741"/>
        </a:xfrm>
        <a:prstGeom prst="rect">
          <a:avLst/>
        </a:prstGeom>
      </xdr:spPr>
    </xdr:pic>
    <xdr:clientData/>
  </xdr:twoCellAnchor>
  <xdr:twoCellAnchor>
    <xdr:from>
      <xdr:col>14</xdr:col>
      <xdr:colOff>171220</xdr:colOff>
      <xdr:row>16</xdr:row>
      <xdr:rowOff>42391</xdr:rowOff>
    </xdr:from>
    <xdr:to>
      <xdr:col>18</xdr:col>
      <xdr:colOff>174161</xdr:colOff>
      <xdr:row>29</xdr:row>
      <xdr:rowOff>151568</xdr:rowOff>
    </xdr:to>
    <xdr:sp macro="" textlink="">
      <xdr:nvSpPr>
        <xdr:cNvPr id="47" name="Rectángulo: esquinas redondeadas 46">
          <a:extLst>
            <a:ext uri="{FF2B5EF4-FFF2-40B4-BE49-F238E27FC236}">
              <a16:creationId xmlns:a16="http://schemas.microsoft.com/office/drawing/2014/main" id="{8D7133DC-D5F6-4805-8AF0-4AA76B048902}"/>
            </a:ext>
          </a:extLst>
        </xdr:cNvPr>
        <xdr:cNvSpPr/>
      </xdr:nvSpPr>
      <xdr:spPr>
        <a:xfrm>
          <a:off x="11639320" y="3061816"/>
          <a:ext cx="3336691" cy="258567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14</xdr:col>
      <xdr:colOff>351300</xdr:colOff>
      <xdr:row>16</xdr:row>
      <xdr:rowOff>42549</xdr:rowOff>
    </xdr:from>
    <xdr:to>
      <xdr:col>17</xdr:col>
      <xdr:colOff>152526</xdr:colOff>
      <xdr:row>18</xdr:row>
      <xdr:rowOff>35131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E3859B9A-22C8-4BAA-85C8-DF55339E0744}"/>
            </a:ext>
          </a:extLst>
        </xdr:cNvPr>
        <xdr:cNvSpPr txBox="1"/>
      </xdr:nvSpPr>
      <xdr:spPr>
        <a:xfrm>
          <a:off x="11819400" y="3061974"/>
          <a:ext cx="2372976" cy="373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Pagos por Pasarela 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12</xdr:col>
      <xdr:colOff>776803</xdr:colOff>
      <xdr:row>7</xdr:row>
      <xdr:rowOff>70683</xdr:rowOff>
    </xdr:from>
    <xdr:to>
      <xdr:col>14</xdr:col>
      <xdr:colOff>215830</xdr:colOff>
      <xdr:row>15</xdr:row>
      <xdr:rowOff>32583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7062C39-4E51-4F1A-8CB1-0C3FBE31DF4F}"/>
            </a:ext>
          </a:extLst>
        </xdr:cNvPr>
        <xdr:cNvSpPr txBox="1"/>
      </xdr:nvSpPr>
      <xdr:spPr>
        <a:xfrm>
          <a:off x="10327203" y="1374550"/>
          <a:ext cx="1843560" cy="1452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100" b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PE" sz="9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CERTIFICADO DE USO</a:t>
          </a:r>
          <a:endParaRPr lang="es-PE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PE" sz="900" b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rPr>
            <a:t>CONSTANCIA DE INHUMACIÓN</a:t>
          </a:r>
        </a:p>
        <a:p>
          <a:r>
            <a:rPr lang="es-PE" sz="1100" b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PE" sz="9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CRONOGRAMA DE PAGO</a:t>
          </a:r>
          <a:endParaRPr lang="es-PE" sz="900" b="0" baseline="0">
            <a:solidFill>
              <a:schemeClr val="accent1">
                <a:lumMod val="50000"/>
              </a:schemeClr>
            </a:solidFill>
            <a:latin typeface="+mn-lt"/>
            <a:ea typeface="+mn-ea"/>
            <a:cs typeface="+mn-cs"/>
          </a:endParaRPr>
        </a:p>
        <a:p>
          <a:r>
            <a:rPr lang="es-PE" sz="1100" b="0">
              <a:solidFill>
                <a:schemeClr val="accent4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PE" sz="9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DESCARGA DE COMPROBANTE</a:t>
          </a:r>
        </a:p>
        <a:p>
          <a:r>
            <a:rPr lang="es-PE" sz="1100" b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100" b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PE" sz="9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PAGO CON TARJETA</a:t>
          </a:r>
        </a:p>
      </xdr:txBody>
    </xdr:sp>
    <xdr:clientData/>
  </xdr:twoCellAnchor>
  <xdr:twoCellAnchor>
    <xdr:from>
      <xdr:col>14</xdr:col>
      <xdr:colOff>148360</xdr:colOff>
      <xdr:row>17</xdr:row>
      <xdr:rowOff>95732</xdr:rowOff>
    </xdr:from>
    <xdr:to>
      <xdr:col>19</xdr:col>
      <xdr:colOff>0</xdr:colOff>
      <xdr:row>29</xdr:row>
      <xdr:rowOff>85725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D8D1DD3-950E-4F03-8FB6-C1D0DC992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429707</xdr:colOff>
      <xdr:row>16</xdr:row>
      <xdr:rowOff>38571</xdr:rowOff>
    </xdr:from>
    <xdr:to>
      <xdr:col>13</xdr:col>
      <xdr:colOff>835594</xdr:colOff>
      <xdr:row>18</xdr:row>
      <xdr:rowOff>32811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FF61545E-C32C-4ACB-BC5B-DB66E316F851}"/>
            </a:ext>
          </a:extLst>
        </xdr:cNvPr>
        <xdr:cNvSpPr txBox="1"/>
      </xdr:nvSpPr>
      <xdr:spPr>
        <a:xfrm>
          <a:off x="8384652" y="2986087"/>
          <a:ext cx="2792371" cy="362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Cantidad de trámites por sede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3</xdr:col>
      <xdr:colOff>275913</xdr:colOff>
      <xdr:row>37</xdr:row>
      <xdr:rowOff>44595</xdr:rowOff>
    </xdr:from>
    <xdr:to>
      <xdr:col>5</xdr:col>
      <xdr:colOff>130958</xdr:colOff>
      <xdr:row>39</xdr:row>
      <xdr:rowOff>84874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AE2CFDD6-E41D-4A5C-880A-DDD9ABBBB45C}"/>
            </a:ext>
          </a:extLst>
        </xdr:cNvPr>
        <xdr:cNvSpPr txBox="1"/>
      </xdr:nvSpPr>
      <xdr:spPr>
        <a:xfrm>
          <a:off x="2663513" y="6936462"/>
          <a:ext cx="1446778" cy="4128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Caída</a:t>
          </a:r>
          <a:r>
            <a:rPr lang="es-PE" sz="1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del sistema por mes</a:t>
          </a:r>
          <a:endParaRPr lang="es-PE" sz="1000" b="1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89700</xdr:colOff>
      <xdr:row>17</xdr:row>
      <xdr:rowOff>78895</xdr:rowOff>
    </xdr:from>
    <xdr:to>
      <xdr:col>14</xdr:col>
      <xdr:colOff>88375</xdr:colOff>
      <xdr:row>29</xdr:row>
      <xdr:rowOff>132234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F7AC8C47-7A8F-4CB1-84C3-D3033114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137782</xdr:colOff>
      <xdr:row>12</xdr:row>
      <xdr:rowOff>154001</xdr:rowOff>
    </xdr:from>
    <xdr:to>
      <xdr:col>10</xdr:col>
      <xdr:colOff>139960</xdr:colOff>
      <xdr:row>34</xdr:row>
      <xdr:rowOff>108414</xdr:rowOff>
    </xdr:to>
    <xdr:sp macro="" textlink="">
      <xdr:nvSpPr>
        <xdr:cNvPr id="26" name="Rectángulo: esquinas redondeadas 25">
          <a:extLst>
            <a:ext uri="{FF2B5EF4-FFF2-40B4-BE49-F238E27FC236}">
              <a16:creationId xmlns:a16="http://schemas.microsoft.com/office/drawing/2014/main" id="{8E3436CB-5433-42AC-97B0-0C3FE0679409}"/>
            </a:ext>
          </a:extLst>
        </xdr:cNvPr>
        <xdr:cNvSpPr/>
      </xdr:nvSpPr>
      <xdr:spPr>
        <a:xfrm>
          <a:off x="3932294" y="2430708"/>
          <a:ext cx="3796690" cy="421356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116629</xdr:colOff>
      <xdr:row>15</xdr:row>
      <xdr:rowOff>53823</xdr:rowOff>
    </xdr:from>
    <xdr:to>
      <xdr:col>9</xdr:col>
      <xdr:colOff>46650</xdr:colOff>
      <xdr:row>32</xdr:row>
      <xdr:rowOff>37962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5" name="Gráfico 54">
              <a:extLst>
                <a:ext uri="{FF2B5EF4-FFF2-40B4-BE49-F238E27FC236}">
                  <a16:creationId xmlns:a16="http://schemas.microsoft.com/office/drawing/2014/main" id="{3288DE4A-A33F-4F50-8BAD-FCCEAE712C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629" y="2882748"/>
              <a:ext cx="2216021" cy="32226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5</xdr:col>
      <xdr:colOff>519869</xdr:colOff>
      <xdr:row>12</xdr:row>
      <xdr:rowOff>154073</xdr:rowOff>
    </xdr:from>
    <xdr:to>
      <xdr:col>7</xdr:col>
      <xdr:colOff>730897</xdr:colOff>
      <xdr:row>14</xdr:row>
      <xdr:rowOff>148314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8D5DF07C-965A-406A-92E7-1CF5A6D6FC36}"/>
            </a:ext>
          </a:extLst>
        </xdr:cNvPr>
        <xdr:cNvSpPr txBox="1"/>
      </xdr:nvSpPr>
      <xdr:spPr>
        <a:xfrm>
          <a:off x="4338450" y="2393735"/>
          <a:ext cx="1738461" cy="371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Usuarios por sede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69070</xdr:colOff>
      <xdr:row>32</xdr:row>
      <xdr:rowOff>154681</xdr:rowOff>
    </xdr:from>
    <xdr:to>
      <xdr:col>8</xdr:col>
      <xdr:colOff>66675</xdr:colOff>
      <xdr:row>34</xdr:row>
      <xdr:rowOff>27756</xdr:rowOff>
    </xdr:to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id="{45BF52DD-3744-0CD8-C2E5-CB169B1B074B}"/>
            </a:ext>
          </a:extLst>
        </xdr:cNvPr>
        <xdr:cNvSpPr txBox="1"/>
      </xdr:nvSpPr>
      <xdr:spPr>
        <a:xfrm>
          <a:off x="4651367" y="6170019"/>
          <a:ext cx="1525038" cy="250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AREQUIPA</a:t>
          </a:r>
        </a:p>
      </xdr:txBody>
    </xdr:sp>
    <xdr:clientData/>
  </xdr:twoCellAnchor>
  <xdr:twoCellAnchor>
    <xdr:from>
      <xdr:col>5</xdr:col>
      <xdr:colOff>322728</xdr:colOff>
      <xdr:row>26</xdr:row>
      <xdr:rowOff>105321</xdr:rowOff>
    </xdr:from>
    <xdr:to>
      <xdr:col>6</xdr:col>
      <xdr:colOff>474452</xdr:colOff>
      <xdr:row>27</xdr:row>
      <xdr:rowOff>165542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ED242556-2C37-4CBC-8226-DDDB42F96A47}"/>
            </a:ext>
          </a:extLst>
        </xdr:cNvPr>
        <xdr:cNvSpPr txBox="1"/>
      </xdr:nvSpPr>
      <xdr:spPr>
        <a:xfrm>
          <a:off x="4141309" y="4987956"/>
          <a:ext cx="915440" cy="249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CAÑETE</a:t>
          </a:r>
        </a:p>
      </xdr:txBody>
    </xdr:sp>
    <xdr:clientData/>
  </xdr:twoCellAnchor>
  <xdr:twoCellAnchor>
    <xdr:from>
      <xdr:col>5</xdr:col>
      <xdr:colOff>123866</xdr:colOff>
      <xdr:row>20</xdr:row>
      <xdr:rowOff>167761</xdr:rowOff>
    </xdr:from>
    <xdr:to>
      <xdr:col>6</xdr:col>
      <xdr:colOff>276226</xdr:colOff>
      <xdr:row>23</xdr:row>
      <xdr:rowOff>79115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FBA3B447-79DD-4125-996B-6AB8882BC996}"/>
            </a:ext>
          </a:extLst>
        </xdr:cNvPr>
        <xdr:cNvSpPr txBox="1"/>
      </xdr:nvSpPr>
      <xdr:spPr>
        <a:xfrm>
          <a:off x="3942447" y="3917693"/>
          <a:ext cx="916076" cy="477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CHICLAYO</a:t>
          </a:r>
        </a:p>
      </xdr:txBody>
    </xdr:sp>
    <xdr:clientData/>
  </xdr:twoCellAnchor>
  <xdr:twoCellAnchor>
    <xdr:from>
      <xdr:col>5</xdr:col>
      <xdr:colOff>194607</xdr:colOff>
      <xdr:row>24</xdr:row>
      <xdr:rowOff>57086</xdr:rowOff>
    </xdr:from>
    <xdr:to>
      <xdr:col>6</xdr:col>
      <xdr:colOff>637811</xdr:colOff>
      <xdr:row>25</xdr:row>
      <xdr:rowOff>121805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3D34C9FB-2864-4D99-A438-42F8F0FD60D4}"/>
            </a:ext>
          </a:extLst>
        </xdr:cNvPr>
        <xdr:cNvSpPr txBox="1"/>
      </xdr:nvSpPr>
      <xdr:spPr>
        <a:xfrm>
          <a:off x="4013188" y="4562154"/>
          <a:ext cx="1206920" cy="2535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CHIMBOTE</a:t>
          </a:r>
        </a:p>
      </xdr:txBody>
    </xdr:sp>
    <xdr:clientData/>
  </xdr:twoCellAnchor>
  <xdr:twoCellAnchor>
    <xdr:from>
      <xdr:col>7</xdr:col>
      <xdr:colOff>712430</xdr:colOff>
      <xdr:row>20</xdr:row>
      <xdr:rowOff>64702</xdr:rowOff>
    </xdr:from>
    <xdr:to>
      <xdr:col>9</xdr:col>
      <xdr:colOff>729615</xdr:colOff>
      <xdr:row>22</xdr:row>
      <xdr:rowOff>105725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8785A1D6-32C5-467F-BECB-8A61D4C1F05C}"/>
            </a:ext>
          </a:extLst>
        </xdr:cNvPr>
        <xdr:cNvSpPr txBox="1"/>
      </xdr:nvSpPr>
      <xdr:spPr>
        <a:xfrm>
          <a:off x="6058444" y="3814634"/>
          <a:ext cx="1544617" cy="418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CORONA</a:t>
          </a:r>
          <a:r>
            <a:rPr lang="es-PE" sz="1000" b="1" baseline="0">
              <a:solidFill>
                <a:srgbClr val="002060"/>
              </a:solidFill>
            </a:rPr>
            <a:t> DEL FRAILE</a:t>
          </a:r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8</xdr:col>
      <xdr:colOff>549766</xdr:colOff>
      <xdr:row>24</xdr:row>
      <xdr:rowOff>79872</xdr:rowOff>
    </xdr:from>
    <xdr:to>
      <xdr:col>9</xdr:col>
      <xdr:colOff>457199</xdr:colOff>
      <xdr:row>26</xdr:row>
      <xdr:rowOff>120135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7588FEB5-D798-43C4-9BEE-DE70D3AA9AEB}"/>
            </a:ext>
          </a:extLst>
        </xdr:cNvPr>
        <xdr:cNvSpPr txBox="1"/>
      </xdr:nvSpPr>
      <xdr:spPr>
        <a:xfrm>
          <a:off x="6659496" y="4584940"/>
          <a:ext cx="671149" cy="417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CUSCO</a:t>
          </a:r>
          <a:r>
            <a:rPr lang="es-PE" sz="1000" b="1" baseline="0">
              <a:solidFill>
                <a:srgbClr val="002060"/>
              </a:solidFill>
            </a:rPr>
            <a:t> I</a:t>
          </a:r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8</xdr:col>
      <xdr:colOff>602020</xdr:colOff>
      <xdr:row>27</xdr:row>
      <xdr:rowOff>26602</xdr:rowOff>
    </xdr:from>
    <xdr:to>
      <xdr:col>9</xdr:col>
      <xdr:colOff>581025</xdr:colOff>
      <xdr:row>29</xdr:row>
      <xdr:rowOff>86211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B2469904-A72F-4B4A-AD24-81B357DC729C}"/>
            </a:ext>
          </a:extLst>
        </xdr:cNvPr>
        <xdr:cNvSpPr txBox="1"/>
      </xdr:nvSpPr>
      <xdr:spPr>
        <a:xfrm>
          <a:off x="6711750" y="5098021"/>
          <a:ext cx="742721" cy="43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 CUSCO</a:t>
          </a:r>
          <a:r>
            <a:rPr lang="es-PE" sz="1000" b="1" baseline="0">
              <a:solidFill>
                <a:srgbClr val="002060"/>
              </a:solidFill>
            </a:rPr>
            <a:t> II</a:t>
          </a:r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133311</xdr:colOff>
      <xdr:row>15</xdr:row>
      <xdr:rowOff>181410</xdr:rowOff>
    </xdr:from>
    <xdr:to>
      <xdr:col>6</xdr:col>
      <xdr:colOff>582931</xdr:colOff>
      <xdr:row>18</xdr:row>
      <xdr:rowOff>45651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877AB87B-A1F3-4855-8FC5-FEAB5F392AF0}"/>
            </a:ext>
          </a:extLst>
        </xdr:cNvPr>
        <xdr:cNvSpPr txBox="1"/>
      </xdr:nvSpPr>
      <xdr:spPr>
        <a:xfrm>
          <a:off x="3951892" y="2987424"/>
          <a:ext cx="1213336" cy="430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</a:t>
          </a:r>
          <a:r>
            <a:rPr lang="es-PE" sz="1000" b="1" baseline="0">
              <a:solidFill>
                <a:srgbClr val="002060"/>
              </a:solidFill>
            </a:rPr>
            <a:t> LAMBAYEQUE</a:t>
          </a:r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450001</xdr:colOff>
      <xdr:row>30</xdr:row>
      <xdr:rowOff>43930</xdr:rowOff>
    </xdr:from>
    <xdr:to>
      <xdr:col>7</xdr:col>
      <xdr:colOff>47625</xdr:colOff>
      <xdr:row>31</xdr:row>
      <xdr:rowOff>106133</xdr:rowOff>
    </xdr:to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A53A7F9E-083B-4D3B-AB63-082712995F3F}"/>
            </a:ext>
          </a:extLst>
        </xdr:cNvPr>
        <xdr:cNvSpPr txBox="1"/>
      </xdr:nvSpPr>
      <xdr:spPr>
        <a:xfrm>
          <a:off x="4268582" y="5681700"/>
          <a:ext cx="1125057" cy="250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</a:t>
          </a:r>
          <a:r>
            <a:rPr lang="es-PE" sz="1000" b="1" baseline="0">
              <a:solidFill>
                <a:srgbClr val="002060"/>
              </a:solidFill>
            </a:rPr>
            <a:t> </a:t>
          </a:r>
          <a:r>
            <a:rPr lang="es-PE" sz="1000" b="1">
              <a:solidFill>
                <a:srgbClr val="002060"/>
              </a:solidFill>
            </a:rPr>
            <a:t>PISCO</a:t>
          </a:r>
        </a:p>
      </xdr:txBody>
    </xdr:sp>
    <xdr:clientData/>
  </xdr:twoCellAnchor>
  <xdr:twoCellAnchor>
    <xdr:from>
      <xdr:col>8</xdr:col>
      <xdr:colOff>33083</xdr:colOff>
      <xdr:row>22</xdr:row>
      <xdr:rowOff>154897</xdr:rowOff>
    </xdr:from>
    <xdr:to>
      <xdr:col>9</xdr:col>
      <xdr:colOff>510540</xdr:colOff>
      <xdr:row>24</xdr:row>
      <xdr:rowOff>82400</xdr:rowOff>
    </xdr:to>
    <xdr:sp macro="" textlink="">
      <xdr:nvSpPr>
        <xdr:cNvPr id="67" name="CuadroTexto 66">
          <a:extLst>
            <a:ext uri="{FF2B5EF4-FFF2-40B4-BE49-F238E27FC236}">
              <a16:creationId xmlns:a16="http://schemas.microsoft.com/office/drawing/2014/main" id="{31D16D03-34BD-45A8-B849-EAEA20F1C18D}"/>
            </a:ext>
          </a:extLst>
        </xdr:cNvPr>
        <xdr:cNvSpPr txBox="1"/>
      </xdr:nvSpPr>
      <xdr:spPr>
        <a:xfrm>
          <a:off x="6142813" y="4282397"/>
          <a:ext cx="1241173" cy="305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</a:rPr>
            <a:t>SEDE</a:t>
          </a:r>
          <a:r>
            <a:rPr lang="es-PE" sz="1000" b="1" baseline="0">
              <a:solidFill>
                <a:srgbClr val="002060"/>
              </a:solidFill>
            </a:rPr>
            <a:t> SAN ANTONIO</a:t>
          </a:r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552062</xdr:colOff>
      <xdr:row>29</xdr:row>
      <xdr:rowOff>187871</xdr:rowOff>
    </xdr:from>
    <xdr:to>
      <xdr:col>8</xdr:col>
      <xdr:colOff>108857</xdr:colOff>
      <xdr:row>33</xdr:row>
      <xdr:rowOff>164889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0E0DFEC8-EDE1-9AFC-EB44-D7C63BF2FC80}"/>
            </a:ext>
          </a:extLst>
        </xdr:cNvPr>
        <xdr:cNvCxnSpPr/>
      </xdr:nvCxnSpPr>
      <xdr:spPr>
        <a:xfrm flipH="1">
          <a:off x="5898076" y="5636857"/>
          <a:ext cx="320511" cy="732154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150803</xdr:colOff>
      <xdr:row>33</xdr:row>
      <xdr:rowOff>162148</xdr:rowOff>
    </xdr:from>
    <xdr:to>
      <xdr:col>7</xdr:col>
      <xdr:colOff>542766</xdr:colOff>
      <xdr:row>33</xdr:row>
      <xdr:rowOff>165689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BD660034-C009-45DC-B7F0-4D9B56E603AB}"/>
            </a:ext>
          </a:extLst>
        </xdr:cNvPr>
        <xdr:cNvCxnSpPr/>
      </xdr:nvCxnSpPr>
      <xdr:spPr>
        <a:xfrm flipH="1" flipV="1">
          <a:off x="4733100" y="6366270"/>
          <a:ext cx="1155680" cy="3541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247142</xdr:colOff>
      <xdr:row>32</xdr:row>
      <xdr:rowOff>136896</xdr:rowOff>
    </xdr:from>
    <xdr:to>
      <xdr:col>7</xdr:col>
      <xdr:colOff>634998</xdr:colOff>
      <xdr:row>33</xdr:row>
      <xdr:rowOff>187869</xdr:rowOff>
    </xdr:to>
    <xdr:sp macro="" textlink="Tabla!K26">
      <xdr:nvSpPr>
        <xdr:cNvPr id="78" name="CuadroTexto 77">
          <a:extLst>
            <a:ext uri="{FF2B5EF4-FFF2-40B4-BE49-F238E27FC236}">
              <a16:creationId xmlns:a16="http://schemas.microsoft.com/office/drawing/2014/main" id="{9A5A1120-DDA1-415F-810D-8A1764B2D050}"/>
            </a:ext>
          </a:extLst>
        </xdr:cNvPr>
        <xdr:cNvSpPr txBox="1"/>
      </xdr:nvSpPr>
      <xdr:spPr>
        <a:xfrm>
          <a:off x="5593156" y="6152234"/>
          <a:ext cx="387856" cy="239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59252A7-FFBC-478F-9ADB-A17E949EC1EF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2%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81471</xdr:colOff>
      <xdr:row>28</xdr:row>
      <xdr:rowOff>35762</xdr:rowOff>
    </xdr:from>
    <xdr:to>
      <xdr:col>7</xdr:col>
      <xdr:colOff>358065</xdr:colOff>
      <xdr:row>31</xdr:row>
      <xdr:rowOff>51801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A0375ED4-CA6E-4103-A061-AB687E329F9A}"/>
            </a:ext>
          </a:extLst>
        </xdr:cNvPr>
        <xdr:cNvCxnSpPr/>
      </xdr:nvCxnSpPr>
      <xdr:spPr>
        <a:xfrm flipH="1">
          <a:off x="5427485" y="5295965"/>
          <a:ext cx="276594" cy="58239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552410</xdr:colOff>
      <xdr:row>31</xdr:row>
      <xdr:rowOff>49406</xdr:rowOff>
    </xdr:from>
    <xdr:to>
      <xdr:col>7</xdr:col>
      <xdr:colOff>91317</xdr:colOff>
      <xdr:row>31</xdr:row>
      <xdr:rowOff>51283</xdr:rowOff>
    </xdr:to>
    <xdr:cxnSp macro="">
      <xdr:nvCxnSpPr>
        <xdr:cNvPr id="81" name="Conector recto 80">
          <a:extLst>
            <a:ext uri="{FF2B5EF4-FFF2-40B4-BE49-F238E27FC236}">
              <a16:creationId xmlns:a16="http://schemas.microsoft.com/office/drawing/2014/main" id="{E98F4B9F-53DC-4C61-88C9-9AA8CDB91008}"/>
            </a:ext>
          </a:extLst>
        </xdr:cNvPr>
        <xdr:cNvCxnSpPr/>
      </xdr:nvCxnSpPr>
      <xdr:spPr>
        <a:xfrm flipH="1" flipV="1">
          <a:off x="4370991" y="5875960"/>
          <a:ext cx="1066340" cy="1877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750019</xdr:colOff>
      <xdr:row>25</xdr:row>
      <xdr:rowOff>178698</xdr:rowOff>
    </xdr:from>
    <xdr:to>
      <xdr:col>7</xdr:col>
      <xdr:colOff>186974</xdr:colOff>
      <xdr:row>27</xdr:row>
      <xdr:rowOff>116500</xdr:rowOff>
    </xdr:to>
    <xdr:cxnSp macro="">
      <xdr:nvCxnSpPr>
        <xdr:cNvPr id="90" name="Conector recto 89">
          <a:extLst>
            <a:ext uri="{FF2B5EF4-FFF2-40B4-BE49-F238E27FC236}">
              <a16:creationId xmlns:a16="http://schemas.microsoft.com/office/drawing/2014/main" id="{B190DB5E-D624-4EF0-9B2B-D5FCD08668F0}"/>
            </a:ext>
          </a:extLst>
        </xdr:cNvPr>
        <xdr:cNvCxnSpPr/>
      </xdr:nvCxnSpPr>
      <xdr:spPr>
        <a:xfrm flipH="1">
          <a:off x="5332316" y="4872549"/>
          <a:ext cx="200672" cy="31537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288984</xdr:colOff>
      <xdr:row>25</xdr:row>
      <xdr:rowOff>68417</xdr:rowOff>
    </xdr:from>
    <xdr:to>
      <xdr:col>6</xdr:col>
      <xdr:colOff>621042</xdr:colOff>
      <xdr:row>25</xdr:row>
      <xdr:rowOff>70294</xdr:rowOff>
    </xdr:to>
    <xdr:cxnSp macro="">
      <xdr:nvCxnSpPr>
        <xdr:cNvPr id="91" name="Conector recto 90">
          <a:extLst>
            <a:ext uri="{FF2B5EF4-FFF2-40B4-BE49-F238E27FC236}">
              <a16:creationId xmlns:a16="http://schemas.microsoft.com/office/drawing/2014/main" id="{B33B531C-E276-4A68-B69E-0C4A84DDA0DC}"/>
            </a:ext>
          </a:extLst>
        </xdr:cNvPr>
        <xdr:cNvCxnSpPr/>
      </xdr:nvCxnSpPr>
      <xdr:spPr>
        <a:xfrm flipH="1" flipV="1">
          <a:off x="4107565" y="4762268"/>
          <a:ext cx="1095774" cy="1877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617266</xdr:colOff>
      <xdr:row>23</xdr:row>
      <xdr:rowOff>183715</xdr:rowOff>
    </xdr:from>
    <xdr:to>
      <xdr:col>7</xdr:col>
      <xdr:colOff>21566</xdr:colOff>
      <xdr:row>25</xdr:row>
      <xdr:rowOff>70013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3F3FF2E4-4C41-4784-A5D0-6E06FEC9FDB8}"/>
            </a:ext>
          </a:extLst>
        </xdr:cNvPr>
        <xdr:cNvCxnSpPr/>
      </xdr:nvCxnSpPr>
      <xdr:spPr>
        <a:xfrm flipH="1">
          <a:off x="5199563" y="4499999"/>
          <a:ext cx="168017" cy="263865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422054</xdr:colOff>
      <xdr:row>27</xdr:row>
      <xdr:rowOff>109951</xdr:rowOff>
    </xdr:from>
    <xdr:to>
      <xdr:col>6</xdr:col>
      <xdr:colOff>754112</xdr:colOff>
      <xdr:row>27</xdr:row>
      <xdr:rowOff>111828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6E976E3A-6B97-4C2D-8839-940351603A0A}"/>
            </a:ext>
          </a:extLst>
        </xdr:cNvPr>
        <xdr:cNvCxnSpPr/>
      </xdr:nvCxnSpPr>
      <xdr:spPr>
        <a:xfrm flipH="1" flipV="1">
          <a:off x="4240635" y="5181370"/>
          <a:ext cx="1095774" cy="1877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194310</xdr:colOff>
      <xdr:row>22</xdr:row>
      <xdr:rowOff>130670</xdr:rowOff>
    </xdr:from>
    <xdr:to>
      <xdr:col>6</xdr:col>
      <xdr:colOff>464150</xdr:colOff>
      <xdr:row>22</xdr:row>
      <xdr:rowOff>134952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3C90B8-2DDF-42AF-924B-92ECBC978424}"/>
            </a:ext>
          </a:extLst>
        </xdr:cNvPr>
        <xdr:cNvCxnSpPr/>
      </xdr:nvCxnSpPr>
      <xdr:spPr>
        <a:xfrm flipH="1">
          <a:off x="4012891" y="4258170"/>
          <a:ext cx="1033556" cy="4282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397274</xdr:colOff>
      <xdr:row>17</xdr:row>
      <xdr:rowOff>138117</xdr:rowOff>
    </xdr:from>
    <xdr:to>
      <xdr:col>6</xdr:col>
      <xdr:colOff>714840</xdr:colOff>
      <xdr:row>21</xdr:row>
      <xdr:rowOff>23933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CFCFC966-BC7E-40AC-BB53-EFA5E892E399}"/>
            </a:ext>
          </a:extLst>
        </xdr:cNvPr>
        <xdr:cNvCxnSpPr/>
      </xdr:nvCxnSpPr>
      <xdr:spPr>
        <a:xfrm flipV="1">
          <a:off x="4963530" y="3364172"/>
          <a:ext cx="317566" cy="651645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207645</xdr:colOff>
      <xdr:row>17</xdr:row>
      <xdr:rowOff>138117</xdr:rowOff>
    </xdr:from>
    <xdr:to>
      <xdr:col>6</xdr:col>
      <xdr:colOff>717323</xdr:colOff>
      <xdr:row>17</xdr:row>
      <xdr:rowOff>140667</xdr:rowOff>
    </xdr:to>
    <xdr:cxnSp macro="">
      <xdr:nvCxnSpPr>
        <xdr:cNvPr id="104" name="Conector recto 103">
          <a:extLst>
            <a:ext uri="{FF2B5EF4-FFF2-40B4-BE49-F238E27FC236}">
              <a16:creationId xmlns:a16="http://schemas.microsoft.com/office/drawing/2014/main" id="{A4DC34C8-3946-4221-9D74-D4845A679D14}"/>
            </a:ext>
          </a:extLst>
        </xdr:cNvPr>
        <xdr:cNvCxnSpPr/>
      </xdr:nvCxnSpPr>
      <xdr:spPr>
        <a:xfrm flipH="1">
          <a:off x="4026226" y="3321698"/>
          <a:ext cx="1273394" cy="255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240030</xdr:colOff>
      <xdr:row>27</xdr:row>
      <xdr:rowOff>176862</xdr:rowOff>
    </xdr:from>
    <xdr:to>
      <xdr:col>8</xdr:col>
      <xdr:colOff>451485</xdr:colOff>
      <xdr:row>29</xdr:row>
      <xdr:rowOff>23851</xdr:rowOff>
    </xdr:to>
    <xdr:cxnSp macro="">
      <xdr:nvCxnSpPr>
        <xdr:cNvPr id="112" name="Conector recto 111">
          <a:extLst>
            <a:ext uri="{FF2B5EF4-FFF2-40B4-BE49-F238E27FC236}">
              <a16:creationId xmlns:a16="http://schemas.microsoft.com/office/drawing/2014/main" id="{EB7A634F-A0C3-4A2A-A0AD-06455712BF7A}"/>
            </a:ext>
          </a:extLst>
        </xdr:cNvPr>
        <xdr:cNvCxnSpPr/>
      </xdr:nvCxnSpPr>
      <xdr:spPr>
        <a:xfrm>
          <a:off x="6349760" y="5248281"/>
          <a:ext cx="211455" cy="224556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447675</xdr:colOff>
      <xdr:row>29</xdr:row>
      <xdr:rowOff>20041</xdr:rowOff>
    </xdr:from>
    <xdr:to>
      <xdr:col>10</xdr:col>
      <xdr:colOff>40005</xdr:colOff>
      <xdr:row>29</xdr:row>
      <xdr:rowOff>23851</xdr:rowOff>
    </xdr:to>
    <xdr:cxnSp macro="">
      <xdr:nvCxnSpPr>
        <xdr:cNvPr id="113" name="Conector recto 112">
          <a:extLst>
            <a:ext uri="{FF2B5EF4-FFF2-40B4-BE49-F238E27FC236}">
              <a16:creationId xmlns:a16="http://schemas.microsoft.com/office/drawing/2014/main" id="{F587B591-6DB9-4028-A0AF-62455C930CD6}"/>
            </a:ext>
          </a:extLst>
        </xdr:cNvPr>
        <xdr:cNvCxnSpPr/>
      </xdr:nvCxnSpPr>
      <xdr:spPr>
        <a:xfrm flipV="1">
          <a:off x="6557405" y="5469027"/>
          <a:ext cx="1119762" cy="381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226695</xdr:colOff>
      <xdr:row>26</xdr:row>
      <xdr:rowOff>39090</xdr:rowOff>
    </xdr:from>
    <xdr:to>
      <xdr:col>8</xdr:col>
      <xdr:colOff>430530</xdr:colOff>
      <xdr:row>27</xdr:row>
      <xdr:rowOff>111480</xdr:rowOff>
    </xdr:to>
    <xdr:cxnSp macro="">
      <xdr:nvCxnSpPr>
        <xdr:cNvPr id="126" name="Conector recto 125">
          <a:extLst>
            <a:ext uri="{FF2B5EF4-FFF2-40B4-BE49-F238E27FC236}">
              <a16:creationId xmlns:a16="http://schemas.microsoft.com/office/drawing/2014/main" id="{918FF90A-7DD2-4E55-8867-6C6E0F72CB93}"/>
            </a:ext>
          </a:extLst>
        </xdr:cNvPr>
        <xdr:cNvCxnSpPr/>
      </xdr:nvCxnSpPr>
      <xdr:spPr>
        <a:xfrm flipV="1">
          <a:off x="6336425" y="4921725"/>
          <a:ext cx="203835" cy="261174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426720</xdr:colOff>
      <xdr:row>26</xdr:row>
      <xdr:rowOff>39090</xdr:rowOff>
    </xdr:from>
    <xdr:to>
      <xdr:col>10</xdr:col>
      <xdr:colOff>45720</xdr:colOff>
      <xdr:row>26</xdr:row>
      <xdr:rowOff>44805</xdr:rowOff>
    </xdr:to>
    <xdr:cxnSp macro="">
      <xdr:nvCxnSpPr>
        <xdr:cNvPr id="127" name="Conector recto 126">
          <a:extLst>
            <a:ext uri="{FF2B5EF4-FFF2-40B4-BE49-F238E27FC236}">
              <a16:creationId xmlns:a16="http://schemas.microsoft.com/office/drawing/2014/main" id="{81A95FDD-55FF-4D01-A9B2-353D9E7408BA}"/>
            </a:ext>
          </a:extLst>
        </xdr:cNvPr>
        <xdr:cNvCxnSpPr/>
      </xdr:nvCxnSpPr>
      <xdr:spPr>
        <a:xfrm>
          <a:off x="6536450" y="4921725"/>
          <a:ext cx="1146432" cy="5715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638175</xdr:colOff>
      <xdr:row>23</xdr:row>
      <xdr:rowOff>148287</xdr:rowOff>
    </xdr:from>
    <xdr:to>
      <xdr:col>8</xdr:col>
      <xdr:colOff>129540</xdr:colOff>
      <xdr:row>25</xdr:row>
      <xdr:rowOff>148287</xdr:rowOff>
    </xdr:to>
    <xdr:cxnSp macro="">
      <xdr:nvCxnSpPr>
        <xdr:cNvPr id="130" name="Conector recto 129">
          <a:extLst>
            <a:ext uri="{FF2B5EF4-FFF2-40B4-BE49-F238E27FC236}">
              <a16:creationId xmlns:a16="http://schemas.microsoft.com/office/drawing/2014/main" id="{8F403DA2-D360-44D2-ADFB-63F698E0B8DE}"/>
            </a:ext>
          </a:extLst>
        </xdr:cNvPr>
        <xdr:cNvCxnSpPr/>
      </xdr:nvCxnSpPr>
      <xdr:spPr>
        <a:xfrm flipV="1">
          <a:off x="5984189" y="4464571"/>
          <a:ext cx="255081" cy="377567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127635</xdr:colOff>
      <xdr:row>23</xdr:row>
      <xdr:rowOff>148287</xdr:rowOff>
    </xdr:from>
    <xdr:to>
      <xdr:col>10</xdr:col>
      <xdr:colOff>40005</xdr:colOff>
      <xdr:row>23</xdr:row>
      <xdr:rowOff>163527</xdr:rowOff>
    </xdr:to>
    <xdr:cxnSp macro="">
      <xdr:nvCxnSpPr>
        <xdr:cNvPr id="131" name="Conector recto 130">
          <a:extLst>
            <a:ext uri="{FF2B5EF4-FFF2-40B4-BE49-F238E27FC236}">
              <a16:creationId xmlns:a16="http://schemas.microsoft.com/office/drawing/2014/main" id="{33D94FCD-3F9C-4431-88DB-0A9563A5B781}"/>
            </a:ext>
          </a:extLst>
        </xdr:cNvPr>
        <xdr:cNvCxnSpPr/>
      </xdr:nvCxnSpPr>
      <xdr:spPr>
        <a:xfrm>
          <a:off x="6237365" y="4464571"/>
          <a:ext cx="1439802" cy="1524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487680</xdr:colOff>
      <xdr:row>22</xdr:row>
      <xdr:rowOff>44804</xdr:rowOff>
    </xdr:from>
    <xdr:to>
      <xdr:col>8</xdr:col>
      <xdr:colOff>17145</xdr:colOff>
      <xdr:row>25</xdr:row>
      <xdr:rowOff>117195</xdr:rowOff>
    </xdr:to>
    <xdr:cxnSp macro="">
      <xdr:nvCxnSpPr>
        <xdr:cNvPr id="138" name="Conector recto 137">
          <a:extLst>
            <a:ext uri="{FF2B5EF4-FFF2-40B4-BE49-F238E27FC236}">
              <a16:creationId xmlns:a16="http://schemas.microsoft.com/office/drawing/2014/main" id="{03219E7E-6BD4-41BF-93E7-633323F927DB}"/>
            </a:ext>
          </a:extLst>
        </xdr:cNvPr>
        <xdr:cNvCxnSpPr/>
      </xdr:nvCxnSpPr>
      <xdr:spPr>
        <a:xfrm flipV="1">
          <a:off x="5833694" y="4172304"/>
          <a:ext cx="293181" cy="638742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</xdr:colOff>
      <xdr:row>22</xdr:row>
      <xdr:rowOff>44803</xdr:rowOff>
    </xdr:from>
    <xdr:to>
      <xdr:col>10</xdr:col>
      <xdr:colOff>70485</xdr:colOff>
      <xdr:row>22</xdr:row>
      <xdr:rowOff>48613</xdr:rowOff>
    </xdr:to>
    <xdr:cxnSp macro="">
      <xdr:nvCxnSpPr>
        <xdr:cNvPr id="139" name="Conector recto 138">
          <a:extLst>
            <a:ext uri="{FF2B5EF4-FFF2-40B4-BE49-F238E27FC236}">
              <a16:creationId xmlns:a16="http://schemas.microsoft.com/office/drawing/2014/main" id="{1FE98E5B-F18E-41CE-A341-510191EFBFBC}"/>
            </a:ext>
          </a:extLst>
        </xdr:cNvPr>
        <xdr:cNvCxnSpPr/>
      </xdr:nvCxnSpPr>
      <xdr:spPr>
        <a:xfrm>
          <a:off x="6126875" y="4172303"/>
          <a:ext cx="1580772" cy="3810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495592</xdr:colOff>
      <xdr:row>30</xdr:row>
      <xdr:rowOff>30156</xdr:rowOff>
    </xdr:from>
    <xdr:to>
      <xdr:col>7</xdr:col>
      <xdr:colOff>133350</xdr:colOff>
      <xdr:row>31</xdr:row>
      <xdr:rowOff>100683</xdr:rowOff>
    </xdr:to>
    <xdr:sp macro="" textlink="Tabla!K34">
      <xdr:nvSpPr>
        <xdr:cNvPr id="145" name="CuadroTexto 144">
          <a:extLst>
            <a:ext uri="{FF2B5EF4-FFF2-40B4-BE49-F238E27FC236}">
              <a16:creationId xmlns:a16="http://schemas.microsoft.com/office/drawing/2014/main" id="{57A3A6AF-6600-4814-8968-30364B949CA1}"/>
            </a:ext>
          </a:extLst>
        </xdr:cNvPr>
        <xdr:cNvSpPr txBox="1"/>
      </xdr:nvSpPr>
      <xdr:spPr>
        <a:xfrm>
          <a:off x="5077889" y="5667926"/>
          <a:ext cx="401475" cy="2593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44E97B5-9EED-4CC6-8A44-A6C36583CFD4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3%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376389</xdr:colOff>
      <xdr:row>26</xdr:row>
      <xdr:rowOff>92021</xdr:rowOff>
    </xdr:from>
    <xdr:to>
      <xdr:col>7</xdr:col>
      <xdr:colOff>50800</xdr:colOff>
      <xdr:row>28</xdr:row>
      <xdr:rowOff>41417</xdr:rowOff>
    </xdr:to>
    <xdr:sp macro="" textlink="Tabla!K27">
      <xdr:nvSpPr>
        <xdr:cNvPr id="146" name="CuadroTexto 145">
          <a:extLst>
            <a:ext uri="{FF2B5EF4-FFF2-40B4-BE49-F238E27FC236}">
              <a16:creationId xmlns:a16="http://schemas.microsoft.com/office/drawing/2014/main" id="{C8861A9B-C2E3-483C-9D03-4D2F7C99EE8D}"/>
            </a:ext>
          </a:extLst>
        </xdr:cNvPr>
        <xdr:cNvSpPr txBox="1"/>
      </xdr:nvSpPr>
      <xdr:spPr>
        <a:xfrm>
          <a:off x="4958686" y="4974656"/>
          <a:ext cx="438128" cy="326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B721834-7E50-4D1B-A794-3DD7A789D593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11%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355264</xdr:colOff>
      <xdr:row>24</xdr:row>
      <xdr:rowOff>33174</xdr:rowOff>
    </xdr:from>
    <xdr:to>
      <xdr:col>6</xdr:col>
      <xdr:colOff>731822</xdr:colOff>
      <xdr:row>25</xdr:row>
      <xdr:rowOff>97164</xdr:rowOff>
    </xdr:to>
    <xdr:sp macro="" textlink="Tabla!K29">
      <xdr:nvSpPr>
        <xdr:cNvPr id="147" name="CuadroTexto 146">
          <a:extLst>
            <a:ext uri="{FF2B5EF4-FFF2-40B4-BE49-F238E27FC236}">
              <a16:creationId xmlns:a16="http://schemas.microsoft.com/office/drawing/2014/main" id="{9398113C-AD46-4CC5-8349-FB419D49EE9F}"/>
            </a:ext>
          </a:extLst>
        </xdr:cNvPr>
        <xdr:cNvSpPr txBox="1"/>
      </xdr:nvSpPr>
      <xdr:spPr>
        <a:xfrm>
          <a:off x="4937561" y="4538242"/>
          <a:ext cx="376558" cy="2527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7037DB1-2A99-4D09-BF65-E13366A2AA28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5%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125440</xdr:colOff>
      <xdr:row>21</xdr:row>
      <xdr:rowOff>122476</xdr:rowOff>
    </xdr:from>
    <xdr:to>
      <xdr:col>6</xdr:col>
      <xdr:colOff>567263</xdr:colOff>
      <xdr:row>23</xdr:row>
      <xdr:rowOff>31548</xdr:rowOff>
    </xdr:to>
    <xdr:sp macro="" textlink="Tabla!K28">
      <xdr:nvSpPr>
        <xdr:cNvPr id="148" name="CuadroTexto 147">
          <a:extLst>
            <a:ext uri="{FF2B5EF4-FFF2-40B4-BE49-F238E27FC236}">
              <a16:creationId xmlns:a16="http://schemas.microsoft.com/office/drawing/2014/main" id="{FC26F495-8661-4026-9864-E8C015705A60}"/>
            </a:ext>
          </a:extLst>
        </xdr:cNvPr>
        <xdr:cNvSpPr txBox="1"/>
      </xdr:nvSpPr>
      <xdr:spPr>
        <a:xfrm>
          <a:off x="4707737" y="4061192"/>
          <a:ext cx="441823" cy="286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C61805C-9C9F-43C6-97CF-F96FE2DB33D2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12%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433629</xdr:colOff>
      <xdr:row>16</xdr:row>
      <xdr:rowOff>131726</xdr:rowOff>
    </xdr:from>
    <xdr:to>
      <xdr:col>7</xdr:col>
      <xdr:colOff>85725</xdr:colOff>
      <xdr:row>18</xdr:row>
      <xdr:rowOff>1567</xdr:rowOff>
    </xdr:to>
    <xdr:sp macro="" textlink="Tabla!K33">
      <xdr:nvSpPr>
        <xdr:cNvPr id="149" name="CuadroTexto 148">
          <a:extLst>
            <a:ext uri="{FF2B5EF4-FFF2-40B4-BE49-F238E27FC236}">
              <a16:creationId xmlns:a16="http://schemas.microsoft.com/office/drawing/2014/main" id="{A0CEA00A-996A-4CF1-B9F4-180FBC6D2162}"/>
            </a:ext>
          </a:extLst>
        </xdr:cNvPr>
        <xdr:cNvSpPr txBox="1"/>
      </xdr:nvSpPr>
      <xdr:spPr>
        <a:xfrm>
          <a:off x="5015926" y="3126523"/>
          <a:ext cx="415813" cy="247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CC76FF5-AD7D-4A0D-838D-98618E482A56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3%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9</xdr:col>
      <xdr:colOff>466640</xdr:colOff>
      <xdr:row>21</xdr:row>
      <xdr:rowOff>30157</xdr:rowOff>
    </xdr:from>
    <xdr:to>
      <xdr:col>10</xdr:col>
      <xdr:colOff>161925</xdr:colOff>
      <xdr:row>22</xdr:row>
      <xdr:rowOff>74529</xdr:rowOff>
    </xdr:to>
    <xdr:sp macro="" textlink="Tabla!K30">
      <xdr:nvSpPr>
        <xdr:cNvPr id="150" name="CuadroTexto 149">
          <a:extLst>
            <a:ext uri="{FF2B5EF4-FFF2-40B4-BE49-F238E27FC236}">
              <a16:creationId xmlns:a16="http://schemas.microsoft.com/office/drawing/2014/main" id="{6225A4C7-CE7D-49CB-8621-ADC516CEAEB8}"/>
            </a:ext>
          </a:extLst>
        </xdr:cNvPr>
        <xdr:cNvSpPr txBox="1"/>
      </xdr:nvSpPr>
      <xdr:spPr>
        <a:xfrm>
          <a:off x="7340086" y="3968873"/>
          <a:ext cx="459001" cy="233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20FC548-990F-468A-BC3B-054E3460E6AE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24%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9</xdr:col>
      <xdr:colOff>470882</xdr:colOff>
      <xdr:row>22</xdr:row>
      <xdr:rowOff>139806</xdr:rowOff>
    </xdr:from>
    <xdr:to>
      <xdr:col>10</xdr:col>
      <xdr:colOff>162982</xdr:colOff>
      <xdr:row>24</xdr:row>
      <xdr:rowOff>16018</xdr:rowOff>
    </xdr:to>
    <xdr:sp macro="" textlink="Tabla!K35">
      <xdr:nvSpPr>
        <xdr:cNvPr id="151" name="CuadroTexto 150">
          <a:extLst>
            <a:ext uri="{FF2B5EF4-FFF2-40B4-BE49-F238E27FC236}">
              <a16:creationId xmlns:a16="http://schemas.microsoft.com/office/drawing/2014/main" id="{C07CD73F-1E51-4FDC-8B25-0E9920113AAC}"/>
            </a:ext>
          </a:extLst>
        </xdr:cNvPr>
        <xdr:cNvSpPr txBox="1"/>
      </xdr:nvSpPr>
      <xdr:spPr>
        <a:xfrm>
          <a:off x="7344328" y="4267306"/>
          <a:ext cx="455816" cy="253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8F31069-4BC3-4326-BC1C-AC49345AC566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23%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9</xdr:col>
      <xdr:colOff>558966</xdr:colOff>
      <xdr:row>25</xdr:row>
      <xdr:rowOff>10542</xdr:rowOff>
    </xdr:from>
    <xdr:to>
      <xdr:col>10</xdr:col>
      <xdr:colOff>171450</xdr:colOff>
      <xdr:row>26</xdr:row>
      <xdr:rowOff>74531</xdr:rowOff>
    </xdr:to>
    <xdr:sp macro="" textlink="Tabla!K31">
      <xdr:nvSpPr>
        <xdr:cNvPr id="152" name="CuadroTexto 151">
          <a:extLst>
            <a:ext uri="{FF2B5EF4-FFF2-40B4-BE49-F238E27FC236}">
              <a16:creationId xmlns:a16="http://schemas.microsoft.com/office/drawing/2014/main" id="{F61DD3A2-3ADD-410A-B2D0-E4B0BE128C08}"/>
            </a:ext>
          </a:extLst>
        </xdr:cNvPr>
        <xdr:cNvSpPr txBox="1"/>
      </xdr:nvSpPr>
      <xdr:spPr>
        <a:xfrm>
          <a:off x="7432412" y="4704393"/>
          <a:ext cx="376200" cy="2527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04BE33F-7BC4-4C16-88DC-6E7B6E44B89C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9%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9</xdr:col>
      <xdr:colOff>558493</xdr:colOff>
      <xdr:row>28</xdr:row>
      <xdr:rowOff>4505</xdr:rowOff>
    </xdr:from>
    <xdr:to>
      <xdr:col>10</xdr:col>
      <xdr:colOff>209550</xdr:colOff>
      <xdr:row>29</xdr:row>
      <xdr:rowOff>89621</xdr:rowOff>
    </xdr:to>
    <xdr:sp macro="" textlink="Tabla!K32">
      <xdr:nvSpPr>
        <xdr:cNvPr id="153" name="CuadroTexto 152">
          <a:extLst>
            <a:ext uri="{FF2B5EF4-FFF2-40B4-BE49-F238E27FC236}">
              <a16:creationId xmlns:a16="http://schemas.microsoft.com/office/drawing/2014/main" id="{E122D22E-36AC-4D29-B3D8-51D0D2AAEA07}"/>
            </a:ext>
          </a:extLst>
        </xdr:cNvPr>
        <xdr:cNvSpPr txBox="1"/>
      </xdr:nvSpPr>
      <xdr:spPr>
        <a:xfrm>
          <a:off x="7431939" y="5264708"/>
          <a:ext cx="414773" cy="27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FFF238A-EFE4-462E-AE2D-B964B1C9E03D}" type="TxLink">
            <a:rPr lang="en-US" sz="11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8%</a:t>
          </a:fld>
          <a:endParaRPr lang="es-PE" sz="10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66820</xdr:colOff>
      <xdr:row>25</xdr:row>
      <xdr:rowOff>82877</xdr:rowOff>
    </xdr:from>
    <xdr:to>
      <xdr:col>7</xdr:col>
      <xdr:colOff>310952</xdr:colOff>
      <xdr:row>26</xdr:row>
      <xdr:rowOff>32792</xdr:rowOff>
    </xdr:to>
    <xdr:sp macro="" textlink="">
      <xdr:nvSpPr>
        <xdr:cNvPr id="159" name="CuadroTexto 158">
          <a:extLst>
            <a:ext uri="{FF2B5EF4-FFF2-40B4-BE49-F238E27FC236}">
              <a16:creationId xmlns:a16="http://schemas.microsoft.com/office/drawing/2014/main" id="{70126D82-EF21-4662-8A6C-C1DF6D8A6190}"/>
            </a:ext>
          </a:extLst>
        </xdr:cNvPr>
        <xdr:cNvSpPr txBox="1"/>
      </xdr:nvSpPr>
      <xdr:spPr>
        <a:xfrm>
          <a:off x="5412834" y="4776728"/>
          <a:ext cx="244132" cy="138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7</xdr:col>
      <xdr:colOff>487951</xdr:colOff>
      <xdr:row>25</xdr:row>
      <xdr:rowOff>89522</xdr:rowOff>
    </xdr:from>
    <xdr:to>
      <xdr:col>7</xdr:col>
      <xdr:colOff>732083</xdr:colOff>
      <xdr:row>26</xdr:row>
      <xdr:rowOff>37690</xdr:rowOff>
    </xdr:to>
    <xdr:sp macro="" textlink="">
      <xdr:nvSpPr>
        <xdr:cNvPr id="160" name="CuadroTexto 159">
          <a:extLst>
            <a:ext uri="{FF2B5EF4-FFF2-40B4-BE49-F238E27FC236}">
              <a16:creationId xmlns:a16="http://schemas.microsoft.com/office/drawing/2014/main" id="{0D50AF06-2585-4FDD-9D6A-1FFAC45E5C1E}"/>
            </a:ext>
          </a:extLst>
        </xdr:cNvPr>
        <xdr:cNvSpPr txBox="1"/>
      </xdr:nvSpPr>
      <xdr:spPr>
        <a:xfrm>
          <a:off x="5833965" y="4783373"/>
          <a:ext cx="244132" cy="136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7</xdr:col>
      <xdr:colOff>235585</xdr:colOff>
      <xdr:row>27</xdr:row>
      <xdr:rowOff>157076</xdr:rowOff>
    </xdr:from>
    <xdr:to>
      <xdr:col>7</xdr:col>
      <xdr:colOff>479717</xdr:colOff>
      <xdr:row>28</xdr:row>
      <xdr:rowOff>104474</xdr:rowOff>
    </xdr:to>
    <xdr:sp macro="" textlink="">
      <xdr:nvSpPr>
        <xdr:cNvPr id="161" name="CuadroTexto 160">
          <a:extLst>
            <a:ext uri="{FF2B5EF4-FFF2-40B4-BE49-F238E27FC236}">
              <a16:creationId xmlns:a16="http://schemas.microsoft.com/office/drawing/2014/main" id="{78626ACC-6446-461A-B5F1-0C4FE353E88A}"/>
            </a:ext>
          </a:extLst>
        </xdr:cNvPr>
        <xdr:cNvSpPr txBox="1"/>
      </xdr:nvSpPr>
      <xdr:spPr>
        <a:xfrm>
          <a:off x="5581599" y="5228495"/>
          <a:ext cx="244132" cy="136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7</xdr:col>
      <xdr:colOff>759496</xdr:colOff>
      <xdr:row>29</xdr:row>
      <xdr:rowOff>90056</xdr:rowOff>
    </xdr:from>
    <xdr:to>
      <xdr:col>8</xdr:col>
      <xdr:colOff>217287</xdr:colOff>
      <xdr:row>30</xdr:row>
      <xdr:rowOff>38224</xdr:rowOff>
    </xdr:to>
    <xdr:sp macro="" textlink="">
      <xdr:nvSpPr>
        <xdr:cNvPr id="162" name="CuadroTexto 161">
          <a:extLst>
            <a:ext uri="{FF2B5EF4-FFF2-40B4-BE49-F238E27FC236}">
              <a16:creationId xmlns:a16="http://schemas.microsoft.com/office/drawing/2014/main" id="{D0856D0E-B908-4589-8710-9EF89671CB6F}"/>
            </a:ext>
          </a:extLst>
        </xdr:cNvPr>
        <xdr:cNvSpPr txBox="1"/>
      </xdr:nvSpPr>
      <xdr:spPr>
        <a:xfrm>
          <a:off x="6105510" y="5539042"/>
          <a:ext cx="221507" cy="136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8</xdr:col>
      <xdr:colOff>126124</xdr:colOff>
      <xdr:row>27</xdr:row>
      <xdr:rowOff>116479</xdr:rowOff>
    </xdr:from>
    <xdr:to>
      <xdr:col>8</xdr:col>
      <xdr:colOff>370256</xdr:colOff>
      <xdr:row>28</xdr:row>
      <xdr:rowOff>66392</xdr:rowOff>
    </xdr:to>
    <xdr:sp macro="" textlink="">
      <xdr:nvSpPr>
        <xdr:cNvPr id="163" name="CuadroTexto 162">
          <a:extLst>
            <a:ext uri="{FF2B5EF4-FFF2-40B4-BE49-F238E27FC236}">
              <a16:creationId xmlns:a16="http://schemas.microsoft.com/office/drawing/2014/main" id="{5A45DD09-787A-462A-A774-E26EF87F0DB9}"/>
            </a:ext>
          </a:extLst>
        </xdr:cNvPr>
        <xdr:cNvSpPr txBox="1"/>
      </xdr:nvSpPr>
      <xdr:spPr>
        <a:xfrm>
          <a:off x="6235854" y="5187898"/>
          <a:ext cx="244132" cy="138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8</xdr:col>
      <xdr:colOff>105281</xdr:colOff>
      <xdr:row>27</xdr:row>
      <xdr:rowOff>21827</xdr:rowOff>
    </xdr:from>
    <xdr:to>
      <xdr:col>8</xdr:col>
      <xdr:colOff>352526</xdr:colOff>
      <xdr:row>27</xdr:row>
      <xdr:rowOff>160526</xdr:rowOff>
    </xdr:to>
    <xdr:sp macro="" textlink="">
      <xdr:nvSpPr>
        <xdr:cNvPr id="164" name="CuadroTexto 163">
          <a:extLst>
            <a:ext uri="{FF2B5EF4-FFF2-40B4-BE49-F238E27FC236}">
              <a16:creationId xmlns:a16="http://schemas.microsoft.com/office/drawing/2014/main" id="{129BEF2B-1EF1-46E6-9D81-CF747FC7FDFC}"/>
            </a:ext>
          </a:extLst>
        </xdr:cNvPr>
        <xdr:cNvSpPr txBox="1"/>
      </xdr:nvSpPr>
      <xdr:spPr>
        <a:xfrm>
          <a:off x="6215011" y="5093246"/>
          <a:ext cx="247245" cy="138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7</xdr:col>
      <xdr:colOff>342954</xdr:colOff>
      <xdr:row>25</xdr:row>
      <xdr:rowOff>51367</xdr:rowOff>
    </xdr:from>
    <xdr:to>
      <xdr:col>7</xdr:col>
      <xdr:colOff>587086</xdr:colOff>
      <xdr:row>26</xdr:row>
      <xdr:rowOff>1280</xdr:rowOff>
    </xdr:to>
    <xdr:sp macro="" textlink="">
      <xdr:nvSpPr>
        <xdr:cNvPr id="165" name="CuadroTexto 164">
          <a:extLst>
            <a:ext uri="{FF2B5EF4-FFF2-40B4-BE49-F238E27FC236}">
              <a16:creationId xmlns:a16="http://schemas.microsoft.com/office/drawing/2014/main" id="{FD262ABC-4FE7-42BB-8041-7FB34310EBA9}"/>
            </a:ext>
          </a:extLst>
        </xdr:cNvPr>
        <xdr:cNvSpPr txBox="1"/>
      </xdr:nvSpPr>
      <xdr:spPr>
        <a:xfrm>
          <a:off x="5688968" y="4745218"/>
          <a:ext cx="244132" cy="138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6</xdr:col>
      <xdr:colOff>258443</xdr:colOff>
      <xdr:row>20</xdr:row>
      <xdr:rowOff>140503</xdr:rowOff>
    </xdr:from>
    <xdr:to>
      <xdr:col>6</xdr:col>
      <xdr:colOff>505688</xdr:colOff>
      <xdr:row>21</xdr:row>
      <xdr:rowOff>90418</xdr:rowOff>
    </xdr:to>
    <xdr:sp macro="" textlink="">
      <xdr:nvSpPr>
        <xdr:cNvPr id="166" name="CuadroTexto 165">
          <a:extLst>
            <a:ext uri="{FF2B5EF4-FFF2-40B4-BE49-F238E27FC236}">
              <a16:creationId xmlns:a16="http://schemas.microsoft.com/office/drawing/2014/main" id="{05E403C7-3897-4975-9179-33D9974D5617}"/>
            </a:ext>
          </a:extLst>
        </xdr:cNvPr>
        <xdr:cNvSpPr txBox="1"/>
      </xdr:nvSpPr>
      <xdr:spPr>
        <a:xfrm>
          <a:off x="4824699" y="3940930"/>
          <a:ext cx="247245" cy="14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6</xdr:col>
      <xdr:colOff>329405</xdr:colOff>
      <xdr:row>21</xdr:row>
      <xdr:rowOff>29882</xdr:rowOff>
    </xdr:from>
    <xdr:to>
      <xdr:col>6</xdr:col>
      <xdr:colOff>573537</xdr:colOff>
      <xdr:row>21</xdr:row>
      <xdr:rowOff>171253</xdr:rowOff>
    </xdr:to>
    <xdr:sp macro="" textlink="">
      <xdr:nvSpPr>
        <xdr:cNvPr id="167" name="CuadroTexto 166">
          <a:extLst>
            <a:ext uri="{FF2B5EF4-FFF2-40B4-BE49-F238E27FC236}">
              <a16:creationId xmlns:a16="http://schemas.microsoft.com/office/drawing/2014/main" id="{7EDD3329-7BF4-4B74-BBB0-BC588AC9536E}"/>
            </a:ext>
          </a:extLst>
        </xdr:cNvPr>
        <xdr:cNvSpPr txBox="1"/>
      </xdr:nvSpPr>
      <xdr:spPr>
        <a:xfrm>
          <a:off x="4895661" y="4021766"/>
          <a:ext cx="244132" cy="1413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6</xdr:col>
      <xdr:colOff>656272</xdr:colOff>
      <xdr:row>23</xdr:row>
      <xdr:rowOff>89628</xdr:rowOff>
    </xdr:from>
    <xdr:to>
      <xdr:col>7</xdr:col>
      <xdr:colOff>104537</xdr:colOff>
      <xdr:row>24</xdr:row>
      <xdr:rowOff>39543</xdr:rowOff>
    </xdr:to>
    <xdr:sp macro="" textlink="">
      <xdr:nvSpPr>
        <xdr:cNvPr id="168" name="CuadroTexto 167">
          <a:extLst>
            <a:ext uri="{FF2B5EF4-FFF2-40B4-BE49-F238E27FC236}">
              <a16:creationId xmlns:a16="http://schemas.microsoft.com/office/drawing/2014/main" id="{91A5645A-3F6F-4A8B-8C90-AB5564434BC1}"/>
            </a:ext>
          </a:extLst>
        </xdr:cNvPr>
        <xdr:cNvSpPr txBox="1"/>
      </xdr:nvSpPr>
      <xdr:spPr>
        <a:xfrm>
          <a:off x="5222528" y="4464427"/>
          <a:ext cx="209308" cy="14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>
              <a:solidFill>
                <a:srgbClr val="002060"/>
              </a:solidFill>
            </a:rPr>
            <a:t>●</a:t>
          </a:r>
        </a:p>
      </xdr:txBody>
    </xdr:sp>
    <xdr:clientData/>
  </xdr:twoCellAnchor>
  <xdr:twoCellAnchor>
    <xdr:from>
      <xdr:col>14</xdr:col>
      <xdr:colOff>167912</xdr:colOff>
      <xdr:row>3</xdr:row>
      <xdr:rowOff>124967</xdr:rowOff>
    </xdr:from>
    <xdr:to>
      <xdr:col>18</xdr:col>
      <xdr:colOff>184217</xdr:colOff>
      <xdr:row>15</xdr:row>
      <xdr:rowOff>152395</xdr:rowOff>
    </xdr:to>
    <xdr:sp macro="" textlink="">
      <xdr:nvSpPr>
        <xdr:cNvPr id="170" name="Rectángulo: esquinas redondeadas 169">
          <a:extLst>
            <a:ext uri="{FF2B5EF4-FFF2-40B4-BE49-F238E27FC236}">
              <a16:creationId xmlns:a16="http://schemas.microsoft.com/office/drawing/2014/main" id="{CE202DED-B391-4A9B-9ACF-10335AC052E5}"/>
            </a:ext>
          </a:extLst>
        </xdr:cNvPr>
        <xdr:cNvSpPr/>
      </xdr:nvSpPr>
      <xdr:spPr>
        <a:xfrm>
          <a:off x="12117077" y="677626"/>
          <a:ext cx="3482986" cy="2238066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14</xdr:col>
      <xdr:colOff>316937</xdr:colOff>
      <xdr:row>3</xdr:row>
      <xdr:rowOff>82230</xdr:rowOff>
    </xdr:from>
    <xdr:to>
      <xdr:col>17</xdr:col>
      <xdr:colOff>726536</xdr:colOff>
      <xdr:row>5</xdr:row>
      <xdr:rowOff>76468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5D2A3C27-D541-40E5-8B91-3F6EB13E7A25}"/>
            </a:ext>
          </a:extLst>
        </xdr:cNvPr>
        <xdr:cNvSpPr txBox="1"/>
      </xdr:nvSpPr>
      <xdr:spPr>
        <a:xfrm>
          <a:off x="12266102" y="634889"/>
          <a:ext cx="3080786" cy="362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Concurrencia de trámites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14</xdr:col>
      <xdr:colOff>568251</xdr:colOff>
      <xdr:row>4</xdr:row>
      <xdr:rowOff>133976</xdr:rowOff>
    </xdr:from>
    <xdr:to>
      <xdr:col>18</xdr:col>
      <xdr:colOff>221395</xdr:colOff>
      <xdr:row>15</xdr:row>
      <xdr:rowOff>162912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8" name="Gráfico 27">
              <a:extLst>
                <a:ext uri="{FF2B5EF4-FFF2-40B4-BE49-F238E27FC236}">
                  <a16:creationId xmlns:a16="http://schemas.microsoft.com/office/drawing/2014/main" id="{2BB22594-7497-466C-868C-555803C6D6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36351" y="867401"/>
              <a:ext cx="2986894" cy="21244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13</xdr:col>
      <xdr:colOff>1535152</xdr:colOff>
      <xdr:row>5</xdr:row>
      <xdr:rowOff>101284</xdr:rowOff>
    </xdr:from>
    <xdr:to>
      <xdr:col>15</xdr:col>
      <xdr:colOff>47976</xdr:colOff>
      <xdr:row>15</xdr:row>
      <xdr:rowOff>133978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22120B4-DC87-49DF-9240-43A90234A735}"/>
            </a:ext>
          </a:extLst>
        </xdr:cNvPr>
        <xdr:cNvSpPr txBox="1"/>
      </xdr:nvSpPr>
      <xdr:spPr>
        <a:xfrm>
          <a:off x="11876581" y="1022383"/>
          <a:ext cx="1200758" cy="1874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PE" sz="12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1-5 am</a:t>
          </a:r>
        </a:p>
        <a:p>
          <a:pPr algn="r"/>
          <a:endParaRPr lang="es-PE" sz="1200" b="0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r"/>
          <a:r>
            <a:rPr lang="es-PE" sz="12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6-10 am</a:t>
          </a:r>
        </a:p>
        <a:p>
          <a:pPr algn="r"/>
          <a:endParaRPr lang="es-PE" sz="1200" b="0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r"/>
          <a:r>
            <a:rPr lang="es-PE" sz="12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11 am-15 pm</a:t>
          </a:r>
        </a:p>
        <a:p>
          <a:pPr algn="r"/>
          <a:endParaRPr lang="es-PE" sz="1200" b="0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r"/>
          <a:r>
            <a:rPr lang="es-PE" sz="12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16-20 pm</a:t>
          </a:r>
        </a:p>
        <a:p>
          <a:pPr algn="r"/>
          <a:endParaRPr lang="es-PE" sz="1200" b="0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r"/>
          <a:r>
            <a:rPr lang="es-PE" sz="12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21-24 pm</a:t>
          </a:r>
        </a:p>
      </xdr:txBody>
    </xdr:sp>
    <xdr:clientData/>
  </xdr:twoCellAnchor>
  <xdr:twoCellAnchor>
    <xdr:from>
      <xdr:col>6</xdr:col>
      <xdr:colOff>456400</xdr:colOff>
      <xdr:row>21</xdr:row>
      <xdr:rowOff>126841</xdr:rowOff>
    </xdr:from>
    <xdr:to>
      <xdr:col>6</xdr:col>
      <xdr:colOff>466677</xdr:colOff>
      <xdr:row>22</xdr:row>
      <xdr:rowOff>131796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97EABFB2-296A-4E0E-964B-0B32556B3990}"/>
            </a:ext>
          </a:extLst>
        </xdr:cNvPr>
        <xdr:cNvCxnSpPr/>
      </xdr:nvCxnSpPr>
      <xdr:spPr>
        <a:xfrm flipH="1">
          <a:off x="5022656" y="4118725"/>
          <a:ext cx="10277" cy="196413"/>
        </a:xfrm>
        <a:prstGeom prst="line">
          <a:avLst/>
        </a:prstGeom>
        <a:ln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170516</xdr:colOff>
      <xdr:row>3</xdr:row>
      <xdr:rowOff>117249</xdr:rowOff>
    </xdr:from>
    <xdr:to>
      <xdr:col>7</xdr:col>
      <xdr:colOff>440266</xdr:colOff>
      <xdr:row>12</xdr:row>
      <xdr:rowOff>85725</xdr:rowOff>
    </xdr:to>
    <xdr:sp macro="" textlink="">
      <xdr:nvSpPr>
        <xdr:cNvPr id="35" name="Rectángulo: esquinas redondeadas 34">
          <a:extLst>
            <a:ext uri="{FF2B5EF4-FFF2-40B4-BE49-F238E27FC236}">
              <a16:creationId xmlns:a16="http://schemas.microsoft.com/office/drawing/2014/main" id="{2ED21E82-2A0D-43D4-9AEF-2FFF42B6DCED}"/>
            </a:ext>
          </a:extLst>
        </xdr:cNvPr>
        <xdr:cNvSpPr/>
      </xdr:nvSpPr>
      <xdr:spPr>
        <a:xfrm>
          <a:off x="3980516" y="660174"/>
          <a:ext cx="1793750" cy="1682976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239719</xdr:colOff>
      <xdr:row>3</xdr:row>
      <xdr:rowOff>101812</xdr:rowOff>
    </xdr:from>
    <xdr:to>
      <xdr:col>7</xdr:col>
      <xdr:colOff>295275</xdr:colOff>
      <xdr:row>6</xdr:row>
      <xdr:rowOff>142875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85EE3E6B-40C2-466A-9B28-0E3D0BAC37D5}"/>
            </a:ext>
          </a:extLst>
        </xdr:cNvPr>
        <xdr:cNvSpPr txBox="1"/>
      </xdr:nvSpPr>
      <xdr:spPr>
        <a:xfrm>
          <a:off x="4049719" y="644737"/>
          <a:ext cx="1579556" cy="612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Clientes registrados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329751</xdr:colOff>
      <xdr:row>15</xdr:row>
      <xdr:rowOff>171114</xdr:rowOff>
    </xdr:from>
    <xdr:to>
      <xdr:col>4</xdr:col>
      <xdr:colOff>790337</xdr:colOff>
      <xdr:row>21</xdr:row>
      <xdr:rowOff>28510</xdr:rowOff>
    </xdr:to>
    <xdr:sp macro="" textlink="">
      <xdr:nvSpPr>
        <xdr:cNvPr id="68" name="Rectángulo: esquinas redondeadas 67">
          <a:extLst>
            <a:ext uri="{FF2B5EF4-FFF2-40B4-BE49-F238E27FC236}">
              <a16:creationId xmlns:a16="http://schemas.microsoft.com/office/drawing/2014/main" id="{2F573320-C79C-471E-B4F6-038A76F42105}"/>
            </a:ext>
          </a:extLst>
        </xdr:cNvPr>
        <xdr:cNvSpPr/>
      </xdr:nvSpPr>
      <xdr:spPr>
        <a:xfrm>
          <a:off x="1921484" y="2965114"/>
          <a:ext cx="2052320" cy="974996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513245</xdr:colOff>
      <xdr:row>16</xdr:row>
      <xdr:rowOff>15327</xdr:rowOff>
    </xdr:from>
    <xdr:to>
      <xdr:col>5</xdr:col>
      <xdr:colOff>32571</xdr:colOff>
      <xdr:row>19</xdr:row>
      <xdr:rowOff>28654</xdr:rowOff>
    </xdr:to>
    <xdr:sp macro="" textlink="Tabla!B19">
      <xdr:nvSpPr>
        <xdr:cNvPr id="71" name="CuadroTexto 70">
          <a:extLst>
            <a:ext uri="{FF2B5EF4-FFF2-40B4-BE49-F238E27FC236}">
              <a16:creationId xmlns:a16="http://schemas.microsoft.com/office/drawing/2014/main" id="{EC9FDF50-628B-4AF3-A94B-AF03B059982C}"/>
            </a:ext>
          </a:extLst>
        </xdr:cNvPr>
        <xdr:cNvSpPr txBox="1"/>
      </xdr:nvSpPr>
      <xdr:spPr>
        <a:xfrm>
          <a:off x="2900845" y="2995594"/>
          <a:ext cx="1111059" cy="5721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F005010-327A-4499-B1D3-0FF648BD9BAF}" type="TxLink">
            <a:rPr lang="en-US" sz="4400" b="1" i="0" u="none" strike="noStrike">
              <a:solidFill>
                <a:srgbClr val="002060"/>
              </a:solidFill>
              <a:latin typeface="Calibri"/>
              <a:cs typeface="Calibri"/>
            </a:rPr>
            <a:pPr/>
            <a:t>497</a:t>
          </a:fld>
          <a:endParaRPr lang="es-PE" sz="13800" b="1">
            <a:solidFill>
              <a:srgbClr val="002060"/>
            </a:solidFill>
          </a:endParaRPr>
        </a:p>
      </xdr:txBody>
    </xdr:sp>
    <xdr:clientData/>
  </xdr:twoCellAnchor>
  <xdr:twoCellAnchor>
    <xdr:from>
      <xdr:col>3</xdr:col>
      <xdr:colOff>329304</xdr:colOff>
      <xdr:row>18</xdr:row>
      <xdr:rowOff>163493</xdr:rowOff>
    </xdr:from>
    <xdr:to>
      <xdr:col>5</xdr:col>
      <xdr:colOff>85911</xdr:colOff>
      <xdr:row>19</xdr:row>
      <xdr:rowOff>179104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C53C2F64-C43E-4FFD-A69A-BAC1B2725A36}"/>
            </a:ext>
          </a:extLst>
        </xdr:cNvPr>
        <xdr:cNvSpPr txBox="1"/>
      </xdr:nvSpPr>
      <xdr:spPr>
        <a:xfrm>
          <a:off x="2716904" y="3516293"/>
          <a:ext cx="1348340" cy="2018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Trámites</a:t>
          </a:r>
          <a:r>
            <a:rPr lang="es-PE" sz="1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Totales</a:t>
          </a:r>
        </a:p>
      </xdr:txBody>
    </xdr:sp>
    <xdr:clientData/>
  </xdr:twoCellAnchor>
  <xdr:twoCellAnchor editAs="oneCell">
    <xdr:from>
      <xdr:col>2</xdr:col>
      <xdr:colOff>352611</xdr:colOff>
      <xdr:row>15</xdr:row>
      <xdr:rowOff>180911</xdr:rowOff>
    </xdr:from>
    <xdr:to>
      <xdr:col>3</xdr:col>
      <xdr:colOff>421191</xdr:colOff>
      <xdr:row>20</xdr:row>
      <xdr:rowOff>127571</xdr:rowOff>
    </xdr:to>
    <xdr:pic>
      <xdr:nvPicPr>
        <xdr:cNvPr id="73" name="Gráfico 72" descr="Documento">
          <a:extLst>
            <a:ext uri="{FF2B5EF4-FFF2-40B4-BE49-F238E27FC236}">
              <a16:creationId xmlns:a16="http://schemas.microsoft.com/office/drawing/2014/main" id="{4E95C4A8-7FC4-42BD-B696-85E6F91F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944344" y="2974911"/>
          <a:ext cx="864447" cy="877993"/>
        </a:xfrm>
        <a:prstGeom prst="rect">
          <a:avLst/>
        </a:prstGeom>
      </xdr:spPr>
    </xdr:pic>
    <xdr:clientData/>
  </xdr:twoCellAnchor>
  <xdr:twoCellAnchor>
    <xdr:from>
      <xdr:col>7</xdr:col>
      <xdr:colOff>559982</xdr:colOff>
      <xdr:row>3</xdr:row>
      <xdr:rowOff>108782</xdr:rowOff>
    </xdr:from>
    <xdr:to>
      <xdr:col>10</xdr:col>
      <xdr:colOff>33866</xdr:colOff>
      <xdr:row>12</xdr:row>
      <xdr:rowOff>104775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EBCBDBEB-2553-49F7-AB82-0067BD9E0EE8}"/>
            </a:ext>
          </a:extLst>
        </xdr:cNvPr>
        <xdr:cNvSpPr/>
      </xdr:nvSpPr>
      <xdr:spPr>
        <a:xfrm>
          <a:off x="5893982" y="651707"/>
          <a:ext cx="1759884" cy="1710493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586852</xdr:colOff>
      <xdr:row>3</xdr:row>
      <xdr:rowOff>110277</xdr:rowOff>
    </xdr:from>
    <xdr:to>
      <xdr:col>9</xdr:col>
      <xdr:colOff>609600</xdr:colOff>
      <xdr:row>7</xdr:row>
      <xdr:rowOff>8466</xdr:rowOff>
    </xdr:to>
    <xdr:sp macro="" textlink="">
      <xdr:nvSpPr>
        <xdr:cNvPr id="76" name="CuadroTexto 75">
          <a:extLst>
            <a:ext uri="{FF2B5EF4-FFF2-40B4-BE49-F238E27FC236}">
              <a16:creationId xmlns:a16="http://schemas.microsoft.com/office/drawing/2014/main" id="{E6B2F05F-29FD-46BB-8DDD-A691B05C7DCD}"/>
            </a:ext>
          </a:extLst>
        </xdr:cNvPr>
        <xdr:cNvSpPr txBox="1"/>
      </xdr:nvSpPr>
      <xdr:spPr>
        <a:xfrm>
          <a:off x="6157919" y="669077"/>
          <a:ext cx="1614481" cy="6432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 baseline="0">
              <a:solidFill>
                <a:srgbClr val="002060"/>
              </a:solidFill>
            </a:rPr>
            <a:t>Clientes abril registrados</a:t>
          </a:r>
          <a:endParaRPr lang="es-PE" sz="16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628650</xdr:colOff>
      <xdr:row>6</xdr:row>
      <xdr:rowOff>180975</xdr:rowOff>
    </xdr:from>
    <xdr:to>
      <xdr:col>9</xdr:col>
      <xdr:colOff>733425</xdr:colOff>
      <xdr:row>10</xdr:row>
      <xdr:rowOff>76200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C80B117E-19F1-B840-A7D7-17CD9AB0AFA2}"/>
            </a:ext>
          </a:extLst>
        </xdr:cNvPr>
        <xdr:cNvSpPr txBox="1"/>
      </xdr:nvSpPr>
      <xdr:spPr>
        <a:xfrm>
          <a:off x="5962650" y="1295400"/>
          <a:ext cx="1628775" cy="657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s-PE" sz="4400" b="1" i="0" u="none" strike="noStrike">
              <a:ln>
                <a:noFill/>
              </a:ln>
              <a:solidFill>
                <a:srgbClr val="002060"/>
              </a:solidFill>
              <a:latin typeface="Calibri"/>
              <a:ea typeface="Calibri"/>
              <a:cs typeface="Calibri"/>
            </a:rPr>
            <a:t>5.26%</a:t>
          </a:r>
        </a:p>
      </xdr:txBody>
    </xdr:sp>
    <xdr:clientData/>
  </xdr:twoCellAnchor>
  <xdr:twoCellAnchor>
    <xdr:from>
      <xdr:col>5</xdr:col>
      <xdr:colOff>257175</xdr:colOff>
      <xdr:row>7</xdr:row>
      <xdr:rowOff>0</xdr:rowOff>
    </xdr:from>
    <xdr:to>
      <xdr:col>7</xdr:col>
      <xdr:colOff>361950</xdr:colOff>
      <xdr:row>10</xdr:row>
      <xdr:rowOff>85725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65CB9A87-9DA1-44BD-9E37-216ED6DDF49C}"/>
            </a:ext>
          </a:extLst>
        </xdr:cNvPr>
        <xdr:cNvSpPr txBox="1"/>
      </xdr:nvSpPr>
      <xdr:spPr>
        <a:xfrm>
          <a:off x="4067175" y="1304925"/>
          <a:ext cx="1628775" cy="657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s-PE" sz="4400" b="1" i="0" u="none" strike="noStrike">
              <a:ln>
                <a:noFill/>
              </a:ln>
              <a:solidFill>
                <a:srgbClr val="002060"/>
              </a:solidFill>
              <a:latin typeface="Calibri"/>
              <a:ea typeface="Calibri"/>
              <a:cs typeface="Calibri"/>
            </a:rPr>
            <a:t>3.84%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137160</xdr:colOff>
      <xdr:row>2</xdr:row>
      <xdr:rowOff>83820</xdr:rowOff>
    </xdr:from>
    <xdr:to>
      <xdr:col>15</xdr:col>
      <xdr:colOff>701040</xdr:colOff>
      <xdr:row>30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21A922-29B7-9E1E-3906-AB7B19E4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2660" y="449580"/>
          <a:ext cx="7696200" cy="577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121920</xdr:colOff>
      <xdr:row>38</xdr:row>
      <xdr:rowOff>45720</xdr:rowOff>
    </xdr:from>
    <xdr:to>
      <xdr:col>18</xdr:col>
      <xdr:colOff>350520</xdr:colOff>
      <xdr:row>53</xdr:row>
      <xdr:rowOff>45720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DE1BC911-F149-5C30-BA9E-EEE13F0424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523470" y="7284720"/>
              <a:ext cx="27146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06250003" backgroundQuery="1" createdVersion="8" refreshedVersion="8" minRefreshableVersion="3" recordCount="0" supportSubquery="1" supportAdvancedDrill="1" xr:uid="{87B7D777-91C9-4366-A88B-E2AE22CCD83E}">
  <cacheSource type="external" connectionId="2"/>
  <cacheFields count="3">
    <cacheField name="[Measures].[Recuento de Usuario]" caption="Recuento de Usuario" numFmtId="0" hierarchy="71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1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0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20486113" backgroundQuery="1" createdVersion="8" refreshedVersion="8" minRefreshableVersion="3" recordCount="0" supportSubquery="1" supportAdvancedDrill="1" xr:uid="{40A4648E-9C07-48B9-B576-606F771016C8}">
  <cacheSource type="external" connectionId="2"/>
  <cacheFields count="5">
    <cacheField name="[DataTrámites].[Trámite].[Trámite]" caption="Trámite" numFmtId="0" hierarchy="18" level="1">
      <sharedItems count="5">
        <s v=" CERTIFICADO DE DERECHO DE USO"/>
        <s v=" CONSTANCIA DE INHUMACIÓN"/>
        <s v=" CRONOGRAMA DE PAGO"/>
        <s v=" DESCARGA DE COMPROBANTE"/>
        <s v=" PAGO CON TARJETA"/>
      </sharedItems>
    </cacheField>
    <cacheField name="[Measures].[Recuento de Trámite]" caption="Recuento de Trámite" numFmtId="0" hierarchy="70" level="32767"/>
    <cacheField name="[DataTrámites].[Fecha (año)].[Fecha (año)]" caption="Fecha (año)" numFmtId="0" hierarchy="22" level="1">
      <sharedItems count="1">
        <s v="2024"/>
      </sharedItems>
    </cacheField>
    <cacheField name="[DataTrámites].[Fecha (mes)].[Fecha (mes)]" caption="Fecha (mes)" numFmtId="0" hierarchy="21" level="1">
      <sharedItems containsSemiMixedTypes="0" containsNonDate="0" containsString="0"/>
    </cacheField>
    <cacheField name="[Registros].[Sede].[Sede]" caption="Sede" numFmtId="0" hierarchy="59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2" memberValueDatatype="130" unbalanced="0">
      <fieldsUsage count="2">
        <fieldUsage x="-1"/>
        <fieldUsage x="0"/>
      </fieldsUsage>
    </cacheHierarchy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4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25" backgroundQuery="1" createdVersion="8" refreshedVersion="8" minRefreshableVersion="3" recordCount="0" supportSubquery="1" supportAdvancedDrill="1" xr:uid="{5D1934C2-3629-485F-A266-B0A7871A1A4B}">
  <cacheSource type="external" connectionId="2"/>
  <cacheFields count="2">
    <cacheField name="[DataIncidencias].[Tipo].[Tipo]" caption="Tipo" numFmtId="0" hierarchy="13" level="1">
      <sharedItems count="4">
        <s v="Descargar documentos"/>
        <s v="Falla de ingreso"/>
        <s v="Falla de registro"/>
        <s v="Pasarela de pago"/>
      </sharedItems>
    </cacheField>
    <cacheField name="[Measures].[Recuento de Incidente]" caption="Recuento de Incidente" numFmtId="0" hierarchy="78" level="32767"/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2" memberValueDatatype="130" unbalanced="0">
      <fieldsUsage count="2">
        <fieldUsage x="-1"/>
        <fieldUsage x="0"/>
      </fieldsUsage>
    </cacheHierarchy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0" memberValueDatatype="130" unbalanced="0"/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0" memberValueDatatype="130" unbalanced="0"/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0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2604167" backgroundQuery="1" createdVersion="8" refreshedVersion="8" minRefreshableVersion="3" recordCount="0" supportSubquery="1" supportAdvancedDrill="1" xr:uid="{F063B413-5A37-40D6-A2B5-7EA27AD188FC}">
  <cacheSource type="external" connectionId="2"/>
  <cacheFields count="3">
    <cacheField name="[Registros].[Sede].[Sede]" caption="Sede" numFmtId="0" hierarchy="59" level="1">
      <sharedItems containsBlank="1" count="11">
        <s v="SEDE AREQUIPA"/>
        <s v="SEDE CAÑETE"/>
        <s v="SEDE CHICLAYO"/>
        <s v="SEDE CHIMBOTE"/>
        <s v="SEDE CORONA DEL FRAILE"/>
        <s v="SEDE CUSCO I"/>
        <s v="SEDE CUSCO II"/>
        <s v="SEDE LAMBAYEQUE"/>
        <s v="SEDE PISCO"/>
        <s v="SEDE SAN ANTONIO"/>
        <m/>
      </sharedItems>
    </cacheField>
    <cacheField name="[Measures].[Recuento de Trámite]" caption="Recuento de Trámite" numFmtId="0" hierarchy="70" level="32767"/>
    <cacheField name="[DataTrámites].[Trámite].[Trámite]" caption="Trámite" numFmtId="0" hierarchy="18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0" memberValueDatatype="130" unbalanced="0"/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0" memberValueDatatype="130" unbalanced="0"/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0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04976849" backgroundQuery="1" createdVersion="3" refreshedVersion="8" minRefreshableVersion="3" recordCount="0" supportSubquery="1" supportAdvancedDrill="1" xr:uid="{9E2A3098-1DE1-430D-AC54-688131C5B2F4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/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/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20083602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07754628" backgroundQuery="1" createdVersion="8" refreshedVersion="8" minRefreshableVersion="3" recordCount="0" supportSubquery="1" supportAdvancedDrill="1" xr:uid="{67319852-658F-42FF-AEAA-B7C333730F6F}">
  <cacheSource type="external" connectionId="2"/>
  <cacheFields count="4">
    <cacheField name="[Measures].[Recuento de Usuario 2]" caption="Recuento de Usuario 2" numFmtId="0" hierarchy="72" level="32767"/>
    <cacheField name="[DataTrámites].[Trámite].[Trámite]" caption="Trámite" numFmtId="0" hierarchy="18" level="1">
      <sharedItems containsSemiMixedTypes="0" containsNonDate="0" containsString="0"/>
    </cacheField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2" memberValueDatatype="130" unbalanced="0">
      <fieldsUsage count="2">
        <fieldUsage x="-1"/>
        <fieldUsage x="1"/>
      </fieldsUsage>
    </cacheHierarchy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0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09259259" backgroundQuery="1" createdVersion="8" refreshedVersion="8" minRefreshableVersion="3" recordCount="0" supportSubquery="1" supportAdvancedDrill="1" xr:uid="{6131B5F3-E10E-4D22-8167-32C2968DD51A}">
  <cacheSource type="external" connectionId="2"/>
  <cacheFields count="4">
    <cacheField name="[Measures].[Recuento de DNI]" caption="Recuento de DNI" numFmtId="0" hierarchy="73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  <cacheField name="[Registros].[Sede].[Sede]" caption="Sede" numFmtId="0" hierarchy="59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1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3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1111114" backgroundQuery="1" createdVersion="8" refreshedVersion="8" minRefreshableVersion="3" recordCount="0" supportSubquery="1" supportAdvancedDrill="1" xr:uid="{499D0ED9-D517-43A1-8B07-560D6B01BC4F}">
  <cacheSource type="external" connectionId="2"/>
  <cacheFields count="5">
    <cacheField name="[Measures].[Recuento de Usuario]" caption="Recuento de Usuario" numFmtId="0" hierarchy="71" level="32767"/>
    <cacheField name="[DataIncidencias].[Sede].[Sede]" caption="Sede" numFmtId="0" hierarchy="10" level="1">
      <sharedItems count="7">
        <s v="SEDE AREQUIPA"/>
        <s v="SEDE CAÑETE"/>
        <s v="SEDE CHICLAYO"/>
        <s v="SEDE CORONA DEL FRAILE"/>
        <s v="SEDE SAN ANTONIO"/>
        <s v="sin"/>
        <s v="sn"/>
      </sharedItems>
    </cacheField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  <cacheField name="[Registros].[Sede].[Sede]" caption="Sede" numFmtId="0" hierarchy="59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2" memberValueDatatype="130" unbalanced="0">
      <fieldsUsage count="2">
        <fieldUsage x="-1"/>
        <fieldUsage x="1"/>
      </fieldsUsage>
    </cacheHierarchy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4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2731484" backgroundQuery="1" createdVersion="8" refreshedVersion="8" minRefreshableVersion="3" recordCount="0" supportSubquery="1" supportAdvancedDrill="1" xr:uid="{1A25E29D-952D-4244-95FF-D636EEABEBF7}">
  <cacheSource type="external" connectionId="2"/>
  <cacheFields count="4">
    <cacheField name="[Registros].[Sede].[Sede]" caption="Sede" numFmtId="0" hierarchy="59" level="1">
      <sharedItems count="10">
        <s v="SEDE AREQUIPA"/>
        <s v="SEDE CAÑETE"/>
        <s v="SEDE CHICLAYO"/>
        <s v="SEDE CHIMBOTE"/>
        <s v="SEDE CORONA DEL FRAILE"/>
        <s v="SEDE CUSCO I"/>
        <s v="SEDE CUSCO II"/>
        <s v="SEDE LAMBAYEQUE"/>
        <s v="SEDE PISCO"/>
        <s v="SEDE SAN ANTONIO"/>
      </sharedItems>
    </cacheField>
    <cacheField name="[Measures].[Recuento de DNI]" caption="Recuento de DNI" numFmtId="0" hierarchy="73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0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4351855" backgroundQuery="1" createdVersion="8" refreshedVersion="8" minRefreshableVersion="3" recordCount="0" supportSubquery="1" supportAdvancedDrill="1" xr:uid="{DEB3423B-452B-4BFF-B068-A959B06EA296}">
  <cacheSource type="external" connectionId="2"/>
  <cacheFields count="5">
    <cacheField name="[DataTrámites].[Hora (hora)].[Hora (hora)]" caption="Hora (hora)" numFmtId="0" hierarchy="24" level="1">
      <sharedItems count="22">
        <s v="0"/>
        <s v="1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3"/>
        <s v="4"/>
        <s v="5"/>
        <s v="7"/>
        <s v="8"/>
        <s v="9"/>
      </sharedItems>
    </cacheField>
    <cacheField name="[Measures].[Recuento de Hora (hora)]" caption="Recuento de Hora (hora)" numFmtId="0" hierarchy="74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  <cacheField name="[Registros].[Sede].[Sede]" caption="Sede" numFmtId="0" hierarchy="59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2" memberValueDatatype="130" unbalanced="0">
      <fieldsUsage count="2">
        <fieldUsage x="-1"/>
        <fieldUsage x="0"/>
      </fieldsUsage>
    </cacheHierarchy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4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5856479" backgroundQuery="1" createdVersion="8" refreshedVersion="8" minRefreshableVersion="3" recordCount="0" supportSubquery="1" supportAdvancedDrill="1" xr:uid="{24B84DAF-4294-4C0C-A08D-7319CD2F50A8}">
  <cacheSource type="external" connectionId="2"/>
  <cacheFields count="3">
    <cacheField name="[Measures].[Recuento de Monto]" caption="Recuento de Monto" numFmtId="0" hierarchy="76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1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0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7361111" backgroundQuery="1" createdVersion="8" refreshedVersion="8" minRefreshableVersion="3" recordCount="0" supportSubquery="1" supportAdvancedDrill="1" xr:uid="{E37C21E1-9391-4819-BA7B-854EAEB12DAE}">
  <cacheSource type="external" connectionId="2"/>
  <cacheFields count="3">
    <cacheField name="[Measures].[Suma de Comisión]" caption="Suma de Comisión" numFmtId="0" hierarchy="77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1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2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0" memberValueDatatype="130" unbalanced="0"/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0" memberValueDatatype="130" unbalanced="0"/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425.44791909722" backgroundQuery="1" createdVersion="8" refreshedVersion="8" minRefreshableVersion="3" recordCount="0" supportSubquery="1" supportAdvancedDrill="1" xr:uid="{D723CB08-88BD-4559-9F64-B406CC8C889F}">
  <cacheSource type="external" connectionId="2"/>
  <cacheFields count="6">
    <cacheField name="[Measures].[Suma de Monto]" caption="Suma de Monto" numFmtId="0" hierarchy="75" level="32767"/>
    <cacheField name="[Pasarela pago].[Fecha (mes)].[Fecha (mes)]" caption="Fecha (mes)" numFmtId="0" hierarchy="51" level="1">
      <sharedItems count="2">
        <s v="Mar"/>
        <s v="Abr"/>
      </sharedItems>
    </cacheField>
    <cacheField name="[Measures].[Recuento de Monto]" caption="Recuento de Monto" numFmtId="0" hierarchy="76" level="32767"/>
    <cacheField name="[DataTrámites].[Fecha (mes)].[Fecha (mes)]" caption="Fecha (mes)" numFmtId="0" hierarchy="21" level="1">
      <sharedItems containsSemiMixedTypes="0" containsNonDate="0" containsString="0"/>
    </cacheField>
    <cacheField name="[DataTrámites].[Fecha (año)].[Fecha (año)]" caption="Fecha (año)" numFmtId="0" hierarchy="22" level="1">
      <sharedItems containsSemiMixedTypes="0" containsNonDate="0" containsString="0"/>
    </cacheField>
    <cacheField name="[Registros].[Sede].[Sede]" caption="Sede" numFmtId="0" hierarchy="59" level="1">
      <sharedItems containsSemiMixedTypes="0" containsNonDate="0" containsString="0"/>
    </cacheField>
  </cacheFields>
  <cacheHierarchies count="79">
    <cacheHierarchy uniqueName="[DataIncidencias].[Usuario]" caption="Usuario" attribute="1" defaultMemberUniqueName="[DataIncidencias].[Usuario].[All]" allUniqueName="[DataIncidencias].[Usuario].[All]" dimensionUniqueName="[DataIncidencias]" displayFolder="" count="0" memberValueDatatype="130" unbalanced="0"/>
    <cacheHierarchy uniqueName="[DataIncidencias].[Fecha]" caption="Fecha" attribute="1" time="1" defaultMemberUniqueName="[DataIncidencias].[Fecha].[All]" allUniqueName="[DataIncidencias].[Fecha].[All]" dimensionUniqueName="[DataIncidencias]" displayFolder="" count="0" memberValueDatatype="7" unbalanced="0"/>
    <cacheHierarchy uniqueName="[DataIncidencias].[Hora]" caption="Hora" attribute="1" time="1" defaultMemberUniqueName="[DataIncidencias].[Hora].[All]" allUniqueName="[DataIncidencias].[Hora].[All]" dimensionUniqueName="[DataIncidencias]" displayFolder="" count="0" memberValueDatatype="7" unbalanced="0"/>
    <cacheHierarchy uniqueName="[DataIncidencias].[Cliente]" caption="Cliente" attribute="1" defaultMemberUniqueName="[DataIncidencias].[Cliente].[All]" allUniqueName="[DataIncidencias].[Cliente].[All]" dimensionUniqueName="[DataIncidencias]" displayFolder="" count="0" memberValueDatatype="130" unbalanced="0"/>
    <cacheHierarchy uniqueName="[DataIncidencias].[Correo]" caption="Correo" attribute="1" defaultMemberUniqueName="[DataIncidencias].[Correo].[All]" allUniqueName="[DataIncidencias].[Correo].[All]" dimensionUniqueName="[DataIncidencias]" displayFolder="" count="0" memberValueDatatype="130" unbalanced="0"/>
    <cacheHierarchy uniqueName="[DataIncidencias].[Celular]" caption="Celular" attribute="1" defaultMemberUniqueName="[DataIncidencias].[Celular].[All]" allUniqueName="[DataIncidencias].[Celular].[All]" dimensionUniqueName="[DataIncidencias]" displayFolder="" count="0" memberValueDatatype="130" unbalanced="0"/>
    <cacheHierarchy uniqueName="[DataIncidencias].[Incidente]" caption="Incidente" attribute="1" defaultMemberUniqueName="[DataIncidencias].[Incidente].[All]" allUniqueName="[DataIncidencias].[Incidente].[All]" dimensionUniqueName="[DataIncidencias]" displayFolder="" count="0" memberValueDatatype="130" unbalanced="0"/>
    <cacheHierarchy uniqueName="[DataIncidencias].[Fecha Respuesta]" caption="Fecha Respuesta" attribute="1" time="1" defaultMemberUniqueName="[DataIncidencias].[Fecha Respuesta].[All]" allUniqueName="[DataIncidencias].[Fecha Respuesta].[All]" dimensionUniqueName="[DataIncidencias]" displayFolder="" count="0" memberValueDatatype="7" unbalanced="0"/>
    <cacheHierarchy uniqueName="[DataIncidencias].[Hora Respuesta]" caption="Hora Respuesta" attribute="1" time="1" defaultMemberUniqueName="[DataIncidencias].[Hora Respuesta].[All]" allUniqueName="[DataIncidencias].[Hora Respuesta].[All]" dimensionUniqueName="[DataIncidencias]" displayFolder="" count="0" memberValueDatatype="7" unbalanced="0"/>
    <cacheHierarchy uniqueName="[DataIncidencias].[Observaciones]" caption="Observaciones" attribute="1" defaultMemberUniqueName="[DataIncidencias].[Observaciones].[All]" allUniqueName="[DataIncidencias].[Observaciones].[All]" dimensionUniqueName="[DataIncidencias]" displayFolder="" count="0" memberValueDatatype="130" unbalanced="0"/>
    <cacheHierarchy uniqueName="[DataIncidencias].[Sede]" caption="Sede" attribute="1" defaultMemberUniqueName="[DataIncidencias].[Sede].[All]" allUniqueName="[DataIncidencias].[Sede].[All]" dimensionUniqueName="[DataIncidencias]" displayFolder="" count="0" memberValueDatatype="130" unbalanced="0"/>
    <cacheHierarchy uniqueName="[DataIncidencias].[Origen]" caption="Origen" attribute="1" defaultMemberUniqueName="[DataIncidencias].[Origen].[All]" allUniqueName="[DataIncidencias].[Origen].[All]" dimensionUniqueName="[DataIncidencias]" displayFolder="" count="0" memberValueDatatype="130" unbalanced="0"/>
    <cacheHierarchy uniqueName="[DataIncidencias].[Solución]" caption="Solución" attribute="1" defaultMemberUniqueName="[DataIncidencias].[Solución].[All]" allUniqueName="[DataIncidencias].[Solución].[All]" dimensionUniqueName="[DataIncidencias]" displayFolder="" count="0" memberValueDatatype="130" unbalanced="0"/>
    <cacheHierarchy uniqueName="[DataIncidencias].[Tipo]" caption="Tipo" attribute="1" defaultMemberUniqueName="[DataIncidencias].[Tipo].[All]" allUniqueName="[DataIncidencias].[Tipo].[All]" dimensionUniqueName="[DataIncidencias]" displayFolder="" count="0" memberValueDatatype="130" unbalanced="0"/>
    <cacheHierarchy uniqueName="[DataTrámites].[Cliente]" caption="Cliente" attribute="1" defaultMemberUniqueName="[DataTrámites].[Cliente].[All]" allUniqueName="[DataTrámites].[Cliente].[All]" dimensionUniqueName="[DataTrámites]" displayFolder="" count="0" memberValueDatatype="130" unbalanced="0"/>
    <cacheHierarchy uniqueName="[DataTrámites].[Usuario]" caption="Usuario" attribute="1" defaultMemberUniqueName="[DataTrámites].[Usuario].[All]" allUniqueName="[DataTrámites].[Usuario].[All]" dimensionUniqueName="[DataTrámites]" displayFolder="" count="0" memberValueDatatype="130" unbalanced="0"/>
    <cacheHierarchy uniqueName="[DataTrámites].[Tipo]" caption="Tipo" attribute="1" defaultMemberUniqueName="[DataTrámites].[Tipo].[All]" allUniqueName="[DataTrámites].[Tipo].[All]" dimensionUniqueName="[DataTrámites]" displayFolder="" count="0" memberValueDatatype="130" unbalanced="0"/>
    <cacheHierarchy uniqueName="[DataTrámites].[Código]" caption="Código" attribute="1" defaultMemberUniqueName="[DataTrámites].[Código].[All]" allUniqueName="[DataTrámites].[Código].[All]" dimensionUniqueName="[DataTrámites]" displayFolder="" count="0" memberValueDatatype="20" unbalanced="0"/>
    <cacheHierarchy uniqueName="[DataTrámites].[Trámite]" caption="Trámite" attribute="1" defaultMemberUniqueName="[DataTrámites].[Trámite].[All]" allUniqueName="[DataTrámites].[Trámite].[All]" dimensionUniqueName="[DataTrámites]" displayFolder="" count="0" memberValueDatatype="130" unbalanced="0"/>
    <cacheHierarchy uniqueName="[DataTrámites].[Fecha]" caption="Fecha" attribute="1" time="1" defaultMemberUniqueName="[DataTrámites].[Fecha].[All]" allUniqueName="[DataTrámites].[Fecha].[All]" dimensionUniqueName="[DataTrámites]" displayFolder="" count="0" memberValueDatatype="7" unbalanced="0"/>
    <cacheHierarchy uniqueName="[DataTrámites].[Hora]" caption="Hora" attribute="1" time="1" defaultMemberUniqueName="[DataTrámites].[Hora].[All]" allUniqueName="[DataTrámites].[Hora].[All]" dimensionUniqueName="[DataTrámites]" displayFolder="" count="0" memberValueDatatype="7" unbalanced="0"/>
    <cacheHierarchy uniqueName="[DataTrámites].[Fecha (mes)]" caption="Fecha (mes)" attribute="1" defaultMemberUniqueName="[DataTrámites].[Fecha (mes)].[All]" allUniqueName="[DataTrámites].[Fecha (mes)].[All]" dimensionUniqueName="[DataTrámites]" displayFolder="" count="2" memberValueDatatype="130" unbalanced="0">
      <fieldsUsage count="2">
        <fieldUsage x="-1"/>
        <fieldUsage x="3"/>
      </fieldsUsage>
    </cacheHierarchy>
    <cacheHierarchy uniqueName="[DataTrámites].[Fecha (año)]" caption="Fecha (año)" attribute="1" defaultMemberUniqueName="[DataTrámites].[Fecha (año)].[All]" allUniqueName="[DataTrámites].[Fecha (año)].[All]" dimensionUniqueName="[DataTrámites]" displayFolder="" count="2" memberValueDatatype="130" unbalanced="0">
      <fieldsUsage count="2">
        <fieldUsage x="-1"/>
        <fieldUsage x="4"/>
      </fieldsUsage>
    </cacheHierarchy>
    <cacheHierarchy uniqueName="[DataTrámites].[Fecha (trimestre)]" caption="Fecha (trimestre)" attribute="1" defaultMemberUniqueName="[DataTrámites].[Fecha (trimestre)].[All]" allUniqueName="[DataTrámites].[Fecha (trimestre)].[All]" dimensionUniqueName="[DataTrámites]" displayFolder="" count="0" memberValueDatatype="130" unbalanced="0"/>
    <cacheHierarchy uniqueName="[DataTrámites].[Hora (hora)]" caption="Hora (hora)" attribute="1" defaultMemberUniqueName="[DataTrámites].[Hora (hora)].[All]" allUniqueName="[DataTrámites].[Hora (hora)].[All]" dimensionUniqueName="[DataTrámites]" displayFolder="" count="0" memberValueDatatype="130" unbalanced="0"/>
    <cacheHierarchy uniqueName="[DataTrámites].[Hora (minuto)]" caption="Hora (minuto)" attribute="1" defaultMemberUniqueName="[DataTrámites].[Hora (minuto)].[All]" allUniqueName="[DataTrámites].[Hora (minuto)].[All]" dimensionUniqueName="[DataTrámites]" displayFolder="" count="0" memberValueDatatype="130" unbalanced="0"/>
    <cacheHierarchy uniqueName="[DataTrámites].[Hora (segundo)]" caption="Hora (segundo)" attribute="1" defaultMemberUniqueName="[DataTrámites].[Hora (segundo)].[All]" allUniqueName="[DataTrámites].[Hora (segundo)].[All]" dimensionUniqueName="[DataTrámites]" displayFolder="" count="0" memberValueDatatype="130" unbalanced="0"/>
    <cacheHierarchy uniqueName="[DataTrámites].[Valor uico]" caption="Valor uico" attribute="1" defaultMemberUniqueName="[DataTrámites].[Valor uico].[All]" allUniqueName="[DataTrámites].[Valor uico].[All]" dimensionUniqueName="[DataTrámites]" displayFolder="" count="0" memberValueDatatype="130" unbalanced="0"/>
    <cacheHierarchy uniqueName="[Nuevos clientes 24].[dsc_localidad]" caption="dsc_localidad" attribute="1" defaultMemberUniqueName="[Nuevos clientes 24].[dsc_localidad].[All]" allUniqueName="[Nuevos clientes 24].[dsc_localidad].[All]" dimensionUniqueName="[Nuevos clientes 24]" displayFolder="" count="0" memberValueDatatype="130" unbalanced="0"/>
    <cacheHierarchy uniqueName="[Nuevos clientes 24].[cod_localidad]" caption="cod_localidad" attribute="1" defaultMemberUniqueName="[Nuevos clientes 24].[cod_localidad].[All]" allUniqueName="[Nuevos clientes 24].[cod_localidad].[All]" dimensionUniqueName="[Nuevos clientes 24]" displayFolder="" count="0" memberValueDatatype="20" unbalanced="0"/>
    <cacheHierarchy uniqueName="[Nuevos clientes 24].[cod_contrato]" caption="cod_contrato" attribute="1" defaultMemberUniqueName="[Nuevos clientes 24].[cod_contrato].[All]" allUniqueName="[Nuevos clientes 24].[cod_contrato].[All]" dimensionUniqueName="[Nuevos clientes 24]" displayFolder="" count="0" memberValueDatatype="20" unbalanced="0"/>
    <cacheHierarchy uniqueName="[Nuevos clientes 24].[num_serv]" caption="num_serv" attribute="1" defaultMemberUniqueName="[Nuevos clientes 24].[num_serv].[All]" allUniqueName="[Nuevos clientes 24].[num_serv].[All]" dimensionUniqueName="[Nuevos clientes 24]" displayFolder="" count="0" memberValueDatatype="20" unbalanced="0"/>
    <cacheHierarchy uniqueName="[Nuevos clientes 24].[ID]" caption="ID" attribute="1" defaultMemberUniqueName="[Nuevos clientes 24].[ID].[All]" allUniqueName="[Nuevos clientes 24].[ID].[All]" dimensionUniqueName="[Nuevos clientes 24]" displayFolder="" count="0" memberValueDatatype="130" unbalanced="0"/>
    <cacheHierarchy uniqueName="[Nuevos clientes 24].[TN]" caption="TN" attribute="1" defaultMemberUniqueName="[Nuevos clientes 24].[TN].[All]" allUniqueName="[Nuevos clientes 24].[TN].[All]" dimensionUniqueName="[Nuevos clientes 24]" displayFolder="" count="0" memberValueDatatype="130" unbalanced="0"/>
    <cacheHierarchy uniqueName="[Nuevos clientes 24].[flg_ctt_digital]" caption="flg_ctt_digital" attribute="1" defaultMemberUniqueName="[Nuevos clientes 24].[flg_ctt_digital].[All]" allUniqueName="[Nuevos clientes 24].[flg_ctt_digital].[All]" dimensionUniqueName="[Nuevos clientes 24]" displayFolder="" count="0" memberValueDatatype="130" unbalanced="0"/>
    <cacheHierarchy uniqueName="[Nuevos clientes 24].[dsc_tipo_servicio]" caption="dsc_tipo_servicio" attribute="1" defaultMemberUniqueName="[Nuevos clientes 24].[dsc_tipo_servicio].[All]" allUniqueName="[Nuevos clientes 24].[dsc_tipo_servicio].[All]" dimensionUniqueName="[Nuevos clientes 24]" displayFolder="" count="0" memberValueDatatype="130" unbalanced="0"/>
    <cacheHierarchy uniqueName="[Nuevos clientes 24].[fch_emision]" caption="fch_emision" attribute="1" time="1" defaultMemberUniqueName="[Nuevos clientes 24].[fch_emision].[All]" allUniqueName="[Nuevos clientes 24].[fch_emision].[All]" dimensionUniqueName="[Nuevos clientes 24]" displayFolder="" count="0" memberValueDatatype="7" unbalanced="0"/>
    <cacheHierarchy uniqueName="[Nuevos clientes 24].[fch_activacion]" caption="fch_activacion" attribute="1" time="1" defaultMemberUniqueName="[Nuevos clientes 24].[fch_activacion].[All]" allUniqueName="[Nuevos clientes 24].[fch_activacion].[All]" dimensionUniqueName="[Nuevos clientes 24]" displayFolder="" count="0" memberValueDatatype="7" unbalanced="0"/>
    <cacheHierarchy uniqueName="[Nuevos clientes 24].[tipo_pago]" caption="tipo_pago" attribute="1" defaultMemberUniqueName="[Nuevos clientes 24].[tipo_pago].[All]" allUniqueName="[Nuevos clientes 24].[tipo_pago].[All]" dimensionUniqueName="[Nuevos clientes 24]" displayFolder="" count="0" memberValueDatatype="130" unbalanced="0"/>
    <cacheHierarchy uniqueName="[Nuevos clientes 24].[dsc_documento]" caption="dsc_documento" attribute="1" defaultMemberUniqueName="[Nuevos clientes 24].[dsc_documento].[All]" allUniqueName="[Nuevos clientes 24].[dsc_documento].[All]" dimensionUniqueName="[Nuevos clientes 24]" displayFolder="" count="0" memberValueDatatype="20" unbalanced="0"/>
    <cacheHierarchy uniqueName="[Nuevos clientes 24].[dsc_cliente]" caption="dsc_cliente" attribute="1" defaultMemberUniqueName="[Nuevos clientes 24].[dsc_cliente].[All]" allUniqueName="[Nuevos clientes 24].[dsc_cliente].[All]" dimensionUniqueName="[Nuevos clientes 24]" displayFolder="" count="0" memberValueDatatype="130" unbalanced="0"/>
    <cacheHierarchy uniqueName="[Nuevos clientes 24].[dsc_nombre]" caption="dsc_nombre" attribute="1" defaultMemberUniqueName="[Nuevos clientes 24].[dsc_nombre].[All]" allUniqueName="[Nuevos clientes 24].[dsc_nombre].[All]" dimensionUniqueName="[Nuevos clientes 24]" displayFolder="" count="0" memberValueDatatype="130" unbalanced="0"/>
    <cacheHierarchy uniqueName="[Nuevos clientes 24].[dsc_telefono]" caption="dsc_telefono" attribute="1" defaultMemberUniqueName="[Nuevos clientes 24].[dsc_telefono].[All]" allUniqueName="[Nuevos clientes 24].[dsc_telefono].[All]" dimensionUniqueName="[Nuevos clientes 24]" displayFolder="" count="0" memberValueDatatype="5" unbalanced="0"/>
    <cacheHierarchy uniqueName="[Nuevos clientes 24].[dsc_correo]" caption="dsc_correo" attribute="1" defaultMemberUniqueName="[Nuevos clientes 24].[dsc_correo].[All]" allUniqueName="[Nuevos clientes 24].[dsc_correo].[All]" dimensionUniqueName="[Nuevos clientes 24]" displayFolder="" count="0" memberValueDatatype="130" unbalanced="0"/>
    <cacheHierarchy uniqueName="[Nuevos clientes 24].[dsc_vendedor]" caption="dsc_vendedor" attribute="1" defaultMemberUniqueName="[Nuevos clientes 24].[dsc_vendedor].[All]" allUniqueName="[Nuevos clientes 24].[dsc_vendedor].[All]" dimensionUniqueName="[Nuevos clientes 24]" displayFolder="" count="0" memberValueDatatype="130" unbalanced="0"/>
    <cacheHierarchy uniqueName="[Nuevos clientes 24].[dsc_supervisor]" caption="dsc_supervisor" attribute="1" defaultMemberUniqueName="[Nuevos clientes 24].[dsc_supervisor].[All]" allUniqueName="[Nuevos clientes 24].[dsc_supervisor].[All]" dimensionUniqueName="[Nuevos clientes 24]" displayFolder="" count="0" memberValueDatatype="130" unbalanced="0"/>
    <cacheHierarchy uniqueName="[Nuevos clientes 24].[dsc_jefeventas]" caption="dsc_jefeventas" attribute="1" defaultMemberUniqueName="[Nuevos clientes 24].[dsc_jefeventas].[All]" allUniqueName="[Nuevos clientes 24].[dsc_jefeventas].[All]" dimensionUniqueName="[Nuevos clientes 24]" displayFolder="" count="0" memberValueDatatype="130" unbalanced="0"/>
    <cacheHierarchy uniqueName="[Nuevos clientes 24].[Registrados]" caption="Registrados" attribute="1" defaultMemberUniqueName="[Nuevos clientes 24].[Registrados].[All]" allUniqueName="[Nuevos clientes 24].[Registrados].[All]" dimensionUniqueName="[Nuevos clientes 24]" displayFolder="" count="0" memberValueDatatype="130" unbalanced="0"/>
    <cacheHierarchy uniqueName="[Pasarela pago].[Fecha]" caption="Fecha" attribute="1" time="1" defaultMemberUniqueName="[Pasarela pago].[Fecha].[All]" allUniqueName="[Pasarela pago].[Fecha].[All]" dimensionUniqueName="[Pasarela pago]" displayFolder="" count="0" memberValueDatatype="7" unbalanced="0"/>
    <cacheHierarchy uniqueName="[Pasarela pago].[Monto]" caption="Monto" attribute="1" defaultMemberUniqueName="[Pasarela pago].[Monto].[All]" allUniqueName="[Pasarela pago].[Monto].[All]" dimensionUniqueName="[Pasarela pago]" displayFolder="" count="0" memberValueDatatype="5" unbalanced="0"/>
    <cacheHierarchy uniqueName="[Pasarela pago].[Tipo]" caption="Tipo" attribute="1" defaultMemberUniqueName="[Pasarela pago].[Tipo].[All]" allUniqueName="[Pasarela pago].[Tipo].[All]" dimensionUniqueName="[Pasarela pago]" displayFolder="" count="0" memberValueDatatype="130" unbalanced="0"/>
    <cacheHierarchy uniqueName="[Pasarela pago].[Fecha (mes)]" caption="Fecha (mes)" attribute="1" defaultMemberUniqueName="[Pasarela pago].[Fecha (mes)].[All]" allUniqueName="[Pasarela pago].[Fecha (mes)].[All]" dimensionUniqueName="[Pasarela pago]" displayFolder="" count="2" memberValueDatatype="130" unbalanced="0">
      <fieldsUsage count="2">
        <fieldUsage x="-1"/>
        <fieldUsage x="1"/>
      </fieldsUsage>
    </cacheHierarchy>
    <cacheHierarchy uniqueName="[Pasarela pago].[Comisión]" caption="Comisión" attribute="1" defaultMemberUniqueName="[Pasarela pago].[Comisión].[All]" allUniqueName="[Pasarela pago].[Comisión].[All]" dimensionUniqueName="[Pasarela pago]" displayFolder="" count="0" memberValueDatatype="5" unbalanced="0"/>
    <cacheHierarchy uniqueName="[Registros].[Cliente]" caption="Cliente" attribute="1" defaultMemberUniqueName="[Registros].[Cliente].[All]" allUniqueName="[Registros].[Cliente].[All]" dimensionUniqueName="[Registros]" displayFolder="" count="0" memberValueDatatype="130" unbalanced="0"/>
    <cacheHierarchy uniqueName="[Registros].[DNI]" caption="DNI" attribute="1" defaultMemberUniqueName="[Registros].[DNI].[All]" allUniqueName="[Registros].[DNI].[All]" dimensionUniqueName="[Registros]" displayFolder="" count="0" memberValueDatatype="20" unbalanced="0"/>
    <cacheHierarchy uniqueName="[Registros].[Correo]" caption="Correo" attribute="1" defaultMemberUniqueName="[Registros].[Correo].[All]" allUniqueName="[Registros].[Correo].[All]" dimensionUniqueName="[Registros]" displayFolder="" count="0" memberValueDatatype="130" unbalanced="0"/>
    <cacheHierarchy uniqueName="[Registros].[Fecha]" caption="Fecha" attribute="1" time="1" defaultMemberUniqueName="[Registros].[Fecha].[All]" allUniqueName="[Registros].[Fecha].[All]" dimensionUniqueName="[Registros]" displayFolder="" count="0" memberValueDatatype="7" unbalanced="0"/>
    <cacheHierarchy uniqueName="[Registros].[Hora]" caption="Hora" attribute="1" time="1" defaultMemberUniqueName="[Registros].[Hora].[All]" allUniqueName="[Registros].[Hora].[All]" dimensionUniqueName="[Registros]" displayFolder="" count="0" memberValueDatatype="7" unbalanced="0"/>
    <cacheHierarchy uniqueName="[Registros].[Fecha (mes)]" caption="Fecha (mes)" attribute="1" defaultMemberUniqueName="[Registros].[Fecha (mes)].[All]" allUniqueName="[Registros].[Fecha (mes)].[All]" dimensionUniqueName="[Registros]" displayFolder="" count="0" memberValueDatatype="130" unbalanced="0"/>
    <cacheHierarchy uniqueName="[Registros].[Sede]" caption="Sede" attribute="1" defaultMemberUniqueName="[Registros].[Sede].[All]" allUniqueName="[Registros].[Sede].[All]" dimensionUniqueName="[Registros]" displayFolder="" count="2" memberValueDatatype="130" unbalanced="0">
      <fieldsUsage count="2">
        <fieldUsage x="-1"/>
        <fieldUsage x="5"/>
      </fieldsUsage>
    </cacheHierarchy>
    <cacheHierarchy uniqueName="[Registros].[Fecha de activación]" caption="Fecha de activación" attribute="1" defaultMemberUniqueName="[Registros].[Fecha de activación].[All]" allUniqueName="[Registros].[Fecha de activación].[All]" dimensionUniqueName="[Registros]" displayFolder="" count="0" memberValueDatatype="130" unbalanced="0"/>
    <cacheHierarchy uniqueName="[DataTrámites].[Fecha (índice de meses)]" caption="Fecha (índice de meses)" attribute="1" defaultMemberUniqueName="[DataTrámites].[Fecha (índice de meses)].[All]" allUniqueName="[DataTrámites].[Fecha (índice de meses)].[All]" dimensionUniqueName="[DataTrámites]" displayFolder="" count="0" memberValueDatatype="20" unbalanced="0" hidden="1"/>
    <cacheHierarchy uniqueName="[Pasarela pago].[Fecha (índice de meses)]" caption="Fecha (índice de meses)" attribute="1" defaultMemberUniqueName="[Pasarela pago].[Fecha (índice de meses)].[All]" allUniqueName="[Pasarela pago].[Fecha (índice de meses)].[All]" dimensionUniqueName="[Pasarela pago]" displayFolder="" count="0" memberValueDatatype="20" unbalanced="0" hidden="1"/>
    <cacheHierarchy uniqueName="[Registros].[Fecha (índice de meses)]" caption="Fecha (índice de meses)" attribute="1" defaultMemberUniqueName="[Registros].[Fecha (índice de meses)].[All]" allUniqueName="[Registros].[Fecha (índice de meses)].[All]" dimensionUniqueName="[Registros]" displayFolder="" count="0" memberValueDatatype="20" unbalanced="0" hidden="1"/>
    <cacheHierarchy uniqueName="[Measures].[__XL_Count Registros]" caption="__XL_Count Registros" measure="1" displayFolder="" measureGroup="Registros" count="0" hidden="1"/>
    <cacheHierarchy uniqueName="[Measures].[__XL_Count DataIncidencias]" caption="__XL_Count DataIncidencias" measure="1" displayFolder="" measureGroup="DataIncidencias" count="0" hidden="1"/>
    <cacheHierarchy uniqueName="[Measures].[__XL_Count DataTrámites]" caption="__XL_Count DataTrámites" measure="1" displayFolder="" measureGroup="DataTrámites" count="0" hidden="1"/>
    <cacheHierarchy uniqueName="[Measures].[__XL_Count Tabla6]" caption="__XL_Count Tabla6" measure="1" displayFolder="" measureGroup="Pasarela pago" count="0" hidden="1"/>
    <cacheHierarchy uniqueName="[Measures].[__XL_Count Hoja1]" caption="__XL_Count Hoja1" measure="1" displayFolder="" measureGroup="Nuevos clientes 24" count="0" hidden="1"/>
    <cacheHierarchy uniqueName="[Measures].[__No measures defined]" caption="__No measures defined" measure="1" displayFolder="" count="0" hidden="1"/>
    <cacheHierarchy uniqueName="[Measures].[Recuento de Trámite]" caption="Recuento de Trámite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Usuario]" caption="Recuento de Usuario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Usuario 2]" caption="Recuento de Usuario 2" measure="1" displayFolder="" measureGroup="DataTrámite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DNI]" caption="Recuento de DNI" measure="1" displayFolder="" measureGroup="Registros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Recuento de Hora (hora)]" caption="Recuento de Hora (hora)" measure="1" displayFolder="" measureGroup="DataTrámites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Monto]" caption="Suma de Monto" measure="1" displayFolder="" measureGroup="Pasarela pag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Recuento de Monto]" caption="Recuento de Monto" measure="1" displayFolder="" measureGroup="Pasarela pa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Comisión]" caption="Suma de Comisión" measure="1" displayFolder="" measureGroup="Pasarela pago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Recuento de Incidente]" caption="Recuento de Incidente" measure="1" displayFolder="" measureGroup="DataIncidencia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6">
    <dimension name="DataIncidencias" uniqueName="[DataIncidencias]" caption="DataIncidencias"/>
    <dimension name="DataTrámites" uniqueName="[DataTrámites]" caption="DataTrámites"/>
    <dimension measure="1" name="Measures" uniqueName="[Measures]" caption="Measures"/>
    <dimension name="Nuevos clientes 24" uniqueName="[Nuevos clientes 24]" caption="Nuevos clientes 24"/>
    <dimension name="Pasarela pago" uniqueName="[Pasarela pago]" caption="Pasarela pago"/>
    <dimension name="Registros" uniqueName="[Registros]" caption="Registros"/>
  </dimensions>
  <measureGroups count="5">
    <measureGroup name="DataIncidencias" caption="DataIncidencias"/>
    <measureGroup name="DataTrámites" caption="DataTrámites"/>
    <measureGroup name="Nuevos clientes 24" caption="Nuevos clientes 24"/>
    <measureGroup name="Pasarela pago" caption="Pasarela pago"/>
    <measureGroup name="Registros" caption="Registros"/>
  </measureGroups>
  <maps count="12">
    <map measureGroup="0" dimension="0"/>
    <map measureGroup="0" dimension="3"/>
    <map measureGroup="0" dimension="5"/>
    <map measureGroup="1" dimension="1"/>
    <map measureGroup="1" dimension="3"/>
    <map measureGroup="1" dimension="5"/>
    <map measureGroup="2" dimension="3"/>
    <map measureGroup="3" dimension="3"/>
    <map measureGroup="3" dimension="4"/>
    <map measureGroup="3" dimension="5"/>
    <map measureGroup="4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9A2A0-507F-4DEC-B695-3890DBADEB4F}" name="TablaDinámica7" cacheId="424" applyNumberFormats="0" applyBorderFormats="0" applyFontFormats="0" applyPatternFormats="0" applyAlignmentFormats="0" applyWidthHeightFormats="1" dataCaption="Valores" tag="d44af7a5-843a-420d-ae86-ab99b257ad66" updatedVersion="8" minRefreshableVersion="3" useAutoFormatting="1" subtotalHiddenItems="1" itemPrintTitles="1" createdVersion="8" indent="0" outline="1" outlineData="1" multipleFieldFilters="0" chartFormat="7">
  <location ref="A3:C10" firstHeaderRow="1" firstDataRow="2" firstDataCol="1"/>
  <pivotFields count="5">
    <pivotField axis="axisRow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dataField="1" subtotalTop="0" showAll="0" defaultSubtotal="0"/>
    <pivotField axis="axisCol" allDrilled="1" subtotalTop="0" showAll="0" dataSourceSort="1" defaultSubtotal="0">
      <items count="1">
        <item x="0" e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"/>
  </colFields>
  <colItems count="2">
    <i>
      <x/>
    </i>
    <i t="grand">
      <x/>
    </i>
  </colItems>
  <dataFields count="1">
    <dataField name="Tipo de Trámite" fld="1" subtotal="count" baseField="0" baseItem="0"/>
  </dataFields>
  <chartFormats count="6"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3" format="19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3" format="20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0"/>
          </reference>
        </references>
      </pivotArea>
    </chartFormat>
    <chartFormat chart="3" format="2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3" format="22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</chartFormat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Tipo de Trámit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Trámites]"/>
        <x15:activeTabTopLevelEntity name="[Registros]"/>
        <x15:activeTabTopLevelEntity name="[DataIncidenc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BF38A3-B88A-411F-BE87-989C9FE16322}" name="TablaDinámica11" cacheId="400" applyNumberFormats="0" applyBorderFormats="0" applyFontFormats="0" applyPatternFormats="0" applyAlignmentFormats="0" applyWidthHeightFormats="1" dataCaption="Valores" tag="e857ab76-481f-43c4-8cc1-cdb82b718077" updatedVersion="8" minRefreshableVersion="3" useAutoFormatting="1" subtotalHiddenItems="1" itemPrintTitles="1" createdVersion="8" indent="0" outline="1" outlineData="1" multipleFieldFilters="0">
  <location ref="A18:A19" firstHeaderRow="1" firstDataRow="1" firstDataCol="0" rowPageCount="1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pageFields count="1">
    <pageField fld="1" hier="18" name="[DataTrámites].[Trámite].[All]" cap="All"/>
  </pageFields>
  <dataFields count="1">
    <dataField name="Trámites totales" fld="0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Trámites totales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porte Portal Web.xlsx!DataTrámites">
        <x15:activeTabTopLevelEntity name="[DataTrámit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6C3F7-E030-4018-A32B-544B5CF1AE4A}" name="TablaDinámica10" cacheId="421" applyNumberFormats="0" applyBorderFormats="0" applyFontFormats="0" applyPatternFormats="0" applyAlignmentFormats="0" applyWidthHeightFormats="1" dataCaption="Valores" tag="4412ff24-00e6-4861-8140-5b8ab61ac330" updatedVersion="8" minRefreshableVersion="3" useAutoFormatting="1" subtotalHiddenItems="1" itemPrintTitles="1" createdVersion="8" indent="0" outline="1" outlineData="1" multipleFieldFilters="0" chartFormat="11">
  <location ref="A62:C65" firstHeaderRow="0" firstDataRow="1" firstDataCol="1"/>
  <pivotFields count="6">
    <pivotField dataField="1" subtotalTop="0" showAll="0" defaultSubtotal="0"/>
    <pivotField axis="axisRow" allDrilled="1" subtotalTop="0" showAll="0" dataSourceSort="1" defaultSubtotal="0">
      <items count="2">
        <item x="0" e="0"/>
        <item x="1" e="0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Monto" fld="0" baseField="0" baseItem="0"/>
    <dataField name="Recuento de Monto2" fld="2" subtotal="count" baseField="1" baseItem="0"/>
  </dataFields>
  <chartFormats count="3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e Monto2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asarela pa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8512EA-DE72-4F7A-9B00-ED1AE574D214}" name="TablaDinámica21" cacheId="427" applyNumberFormats="0" applyBorderFormats="0" applyFontFormats="0" applyPatternFormats="0" applyAlignmentFormats="0" applyWidthHeightFormats="1" dataCaption="Valores" tag="781d3806-c540-4189-8837-4c906ebcdc14" updatedVersion="8" minRefreshableVersion="3" useAutoFormatting="1" itemPrintTitles="1" createdVersion="8" indent="0" outline="1" outlineData="1" multipleFieldFilters="0" chartFormat="6">
  <location ref="L38:M43" firstHeaderRow="1" firstDataRow="1" firstDataCol="1"/>
  <pivotFields count="2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Recuento de Incidente" fld="1" subtotal="count" baseField="0" baseItem="0"/>
  </dataField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porte Portal Web.xlsx!DataIncidencias">
        <x15:activeTabTopLevelEntity name="[DataIncidenc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470E6B-4578-4806-B9EB-2C7AE63CBC42}" name="TablaDinámica29" cacheId="415" applyNumberFormats="0" applyBorderFormats="0" applyFontFormats="0" applyPatternFormats="0" applyAlignmentFormats="0" applyWidthHeightFormats="1" dataCaption="Valores" tag="45338f00-1bfe-45df-847b-b70585ae5d97" updatedVersion="8" minRefreshableVersion="3" useAutoFormatting="1" subtotalHiddenItems="1" itemPrintTitles="1" createdVersion="8" indent="0" outline="1" outlineData="1" multipleFieldFilters="0">
  <location ref="D14:D15" firstHeaderRow="1" firstDataRow="1" firstDataCol="0"/>
  <pivotFields count="3"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Recuento de Monto" fld="0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Incidencias totales"/>
    <pivotHierarchy dragToData="1"/>
    <pivotHierarchy dragToData="1"/>
    <pivotHierarchy dragToData="1"/>
    <pivotHierarchy dragToData="1"/>
    <pivotHierarchy dragToData="1" caption="Recuento de Monto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Incidencias]"/>
        <x15:activeTabTopLevelEntity name="[DataTrámites]"/>
        <x15:activeTabTopLevelEntity name="[Pasarela pa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D73361-95D2-49A0-905A-F060653C63C2}" name="TablaDinámica18" cacheId="406" applyNumberFormats="0" applyBorderFormats="0" applyFontFormats="0" applyPatternFormats="0" applyAlignmentFormats="0" applyWidthHeightFormats="1" dataCaption="Valores" tag="91a0ca56-19f1-4e4d-9155-1ac7766dbf20" updatedVersion="8" minRefreshableVersion="3" useAutoFormatting="1" subtotalHiddenItems="1" itemPrintTitles="1" createdVersion="8" indent="0" outline="1" outlineData="1" multipleFieldFilters="0" chartFormat="5" rowHeaderCaption="Incidencias por sede">
  <location ref="S25:T33" firstHeaderRow="1" firstDataRow="1" firstDataCol="1"/>
  <pivotFields count="5">
    <pivotField dataField="1" subtotalTop="0" showAll="0" defaultSubtotal="0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Recuento de Usuario" fld="0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Incidencias]"/>
        <x15:activeTabTopLevelEntity name="[Registros]"/>
        <x15:activeTabTopLevelEntity name="[DataTrámit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25F15-49B4-42FB-AA05-7B55E1FB0895}" name="TablaDinámica17" cacheId="409" applyNumberFormats="0" applyBorderFormats="0" applyFontFormats="0" applyPatternFormats="0" applyAlignmentFormats="0" applyWidthHeightFormats="1" dataCaption="Valores" tag="08ac08a5-2335-4859-8b97-daa8e24ba9dd" updatedVersion="8" minRefreshableVersion="3" useAutoFormatting="1" subtotalHiddenItems="1" itemPrintTitles="1" createdVersion="8" indent="0" outline="1" outlineData="1" multipleFieldFilters="0" chartFormat="10" rowHeaderCaption="Registros por sede">
  <location ref="I25:J36" firstHeaderRow="1" firstDataRow="1" firstDataCol="1"/>
  <pivotFields count="4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Recuento de DNI" fld="1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Trámites]"/>
        <x15:activeTabTopLevelEntity name="[Registr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4C1C9-4AD7-4D69-A26B-70CCC5810456}" name="TablaDinámica8" cacheId="430" applyNumberFormats="0" applyBorderFormats="0" applyFontFormats="0" applyPatternFormats="0" applyAlignmentFormats="0" applyWidthHeightFormats="1" dataCaption="Valores" tag="36f11d71-6e1a-4059-8c35-b4ba4a62b8cd" updatedVersion="8" minRefreshableVersion="3" useAutoFormatting="1" itemPrintTitles="1" createdVersion="8" indent="0" outline="1" outlineData="1" multipleFieldFilters="0" chartFormat="7">
  <location ref="D37:E49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2" hier="18" name="[DataTrámites].[Trámite].&amp;[ PAGO CON TARJETA]" cap=" PAGO CON TARJETA"/>
  </pageFields>
  <dataFields count="1">
    <dataField name="Recuento de Trámite" fld="1" subtotal="count" showDataAs="percentOfTotal" baseField="0" baseItem="0" numFmtId="10"/>
  </dataFields>
  <chartFormats count="12"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" level="1">
        <member name="[DataTrámites].[Trámite].&amp;[ PAGO CON TARJETA]"/>
        <member name="[DataTrámites].[Trámite].&amp;[ CRONOGRAMA DE PAGO]"/>
        <member name="[DataTrámites].[Trámite].&amp;[ DESCARGA DE COMPROBANTE]"/>
        <member name="[DataTrámites].[Trámite].&amp;[ CONSTANCIA DE INHUMACIÓN]"/>
        <member name="[DataTrámites].[Trámite].&amp;[ CERTIFICADO DE DERECHO DE US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s]"/>
        <x15:activeTabTopLevelEntity name="[DataTrámit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2D00F-8BD9-4257-8D45-669A1C967D58}" name="TablaDinámica13" cacheId="403" applyNumberFormats="0" applyBorderFormats="0" applyFontFormats="0" applyPatternFormats="0" applyAlignmentFormats="0" applyWidthHeightFormats="1" dataCaption="Valores" tag="945ae466-b2ff-427a-a249-7549d017e30b" updatedVersion="8" minRefreshableVersion="3" useAutoFormatting="1" subtotalHiddenItems="1" itemPrintTitles="1" createdVersion="8" indent="0" outline="1" outlineData="1" multipleFieldFilters="0">
  <location ref="A21:A22" firstHeaderRow="1" firstDataRow="1" firstDataCol="0"/>
  <pivotFields count="4"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Recuento de DNI" fld="0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Recuento de DNI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porte Portal Web.xlsx!Registros" relNeededHidden="1">
        <x15:activeTabTopLevelEntity name="[Registros]"/>
        <x15:activeTabTopLevelEntity name="[DataTrámit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75866A-CBBB-461D-AF7E-E5E99A0D4DE7}" name="TablaDinámica20" cacheId="418" applyNumberFormats="0" applyBorderFormats="0" applyFontFormats="0" applyPatternFormats="0" applyAlignmentFormats="0" applyWidthHeightFormats="1" dataCaption="Valores" tag="45338f00-1bfe-45df-847b-b70585ae5d97" updatedVersion="8" minRefreshableVersion="3" useAutoFormatting="1" subtotalHiddenItems="1" itemPrintTitles="1" createdVersion="8" indent="0" outline="1" outlineData="1" multipleFieldFilters="0">
  <location ref="D17:D18" firstHeaderRow="1" firstDataRow="1" firstDataCol="0"/>
  <pivotFields count="3"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uma de Comisión" fld="0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Incidencias totales"/>
    <pivotHierarchy dragToData="1"/>
    <pivotHierarchy dragToData="1"/>
    <pivotHierarchy dragToData="1"/>
    <pivotHierarchy dragToData="1"/>
    <pivotHierarchy dragToData="1" caption="Recuento de Monto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relNeededHidden="1">
        <x15:activeTabTopLevelEntity name="[DataIncidencias]"/>
        <x15:activeTabTopLevelEntity name="[DataTrámites]"/>
        <x15:activeTabTopLevelEntity name="[Pasarela pa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FF413A-1E2F-4231-9E64-29E5CCF32658}" name="TablaDinámica9" cacheId="397" applyNumberFormats="0" applyBorderFormats="0" applyFontFormats="0" applyPatternFormats="0" applyAlignmentFormats="0" applyWidthHeightFormats="1" dataCaption="Valores" tag="78203ea4-1122-4eb1-930a-7503a41705f2" updatedVersion="8" minRefreshableVersion="3" useAutoFormatting="1" subtotalHiddenItems="1" itemPrintTitles="1" createdVersion="8" indent="0" outline="1" outlineData="1" multipleFieldFilters="0">
  <location ref="A13:A14" firstHeaderRow="1" firstDataRow="1" firstDataCol="0"/>
  <pivotFields count="3"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Incidencias totales" fld="0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Incidencias totales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porte Portal Web.xlsx!DataIncidencias">
        <x15:activeTabTopLevelEntity name="[DataIncidencias]"/>
        <x15:activeTabTopLevelEntity name="[DataTrámit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B487D-F97C-42E2-9189-73E4664B766B}" name="TablaDinámica14" cacheId="412" applyNumberFormats="0" applyBorderFormats="0" applyFontFormats="0" applyPatternFormats="0" applyAlignmentFormats="0" applyWidthHeightFormats="1" dataCaption="Valores" tag="5535c6b3-e5d1-400d-b39e-28f801bf956d" updatedVersion="8" minRefreshableVersion="3" useAutoFormatting="1" subtotalHiddenItems="1" itemPrintTitles="1" createdVersion="8" indent="0" outline="1" outlineData="1" multipleFieldFilters="0" rowHeaderCaption="Interacciones por hora " colHeaderCaption="Concurrencia por horas">
  <location ref="A25:B48" firstHeaderRow="1" firstDataRow="1" firstDataCol="1"/>
  <pivotFields count="5"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Recuento de Hora (hora)" fld="1" subtotal="count" baseField="0" baseItem="0"/>
  </dataFields>
  <formats count="1">
    <format dxfId="65">
      <pivotArea dataOnly="0" labelOnly="1" fieldPosition="0">
        <references count="1">
          <reference field="0" count="0"/>
        </references>
      </pivotArea>
    </format>
  </format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Trámites]"/>
        <x15:activeTabTopLevelEntity name="[Registr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2B98C616-1B28-48D3-BBAC-4C8A2BB33EF5}" autoFormatId="16" applyNumberFormats="0" applyBorderFormats="0" applyFontFormats="0" applyPatternFormats="0" applyAlignmentFormats="0" applyWidthHeightFormats="0">
  <queryTableRefresh nextId="21" unboundColumnsRight="1">
    <queryTableFields count="20">
      <queryTableField id="1" name="dsc_localidad" tableColumnId="1"/>
      <queryTableField id="2" name="cod_localidad" tableColumnId="2"/>
      <queryTableField id="3" name="cod_contrato" tableColumnId="3"/>
      <queryTableField id="4" name="num_serv" tableColumnId="4"/>
      <queryTableField id="5" name="ID" tableColumnId="5"/>
      <queryTableField id="6" name="TN" tableColumnId="6"/>
      <queryTableField id="7" name="flg_ctt_digital" tableColumnId="7"/>
      <queryTableField id="8" name="dsc_tipo_servicio" tableColumnId="8"/>
      <queryTableField id="9" name="fch_emision" tableColumnId="9"/>
      <queryTableField id="10" name="fch_activacion" tableColumnId="10"/>
      <queryTableField id="11" name="tipo_pago" tableColumnId="11"/>
      <queryTableField id="12" name="dsc_documento" tableColumnId="12"/>
      <queryTableField id="13" name="dsc_cliente" tableColumnId="13"/>
      <queryTableField id="14" name="dsc_nombre" tableColumnId="14"/>
      <queryTableField id="15" name="dsc_telefono" tableColumnId="15"/>
      <queryTableField id="16" name="dsc_correo" tableColumnId="16"/>
      <queryTableField id="17" name="dsc_vendedor" tableColumnId="17"/>
      <queryTableField id="18" name="dsc_supervisor" tableColumnId="18"/>
      <queryTableField id="19" name="dsc_jefeventas" tableColumnId="19"/>
      <queryTableField id="20" dataBound="0" tableColumnId="20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echa__año" xr10:uid="{5FE6A4DB-BD5B-421C-BED3-53D9A7A4F7CD}" sourceName="[DataTrámites].[Fecha (año)]">
  <pivotTables>
    <pivotTable tabId="9" name="TablaDinámica7"/>
    <pivotTable tabId="9" name="TablaDinámica9"/>
    <pivotTable tabId="9" name="TablaDinámica11"/>
    <pivotTable tabId="9" name="TablaDinámica13"/>
    <pivotTable tabId="9" name="TablaDinámica18"/>
    <pivotTable tabId="9" name="TablaDinámica17"/>
    <pivotTable tabId="9" name="TablaDinámica14"/>
    <pivotTable tabId="9" name="TablaDinámica29"/>
    <pivotTable tabId="9" name="TablaDinámica20"/>
    <pivotTable tabId="9" name="TablaDinámica10"/>
  </pivotTables>
  <data>
    <olap pivotCacheId="220083602">
      <levels count="2">
        <level uniqueName="[DataTrámites].[Fecha (año)].[(All)]" sourceCaption="(All)" count="0"/>
        <level uniqueName="[DataTrámites].[Fecha (año)].[Fecha (año)]" sourceCaption="Fecha (año)" count="1">
          <ranges>
            <range startItem="0">
              <i n="[DataTrámites].[Fecha (año)].&amp;[2024]" c="2024"/>
            </range>
          </ranges>
        </level>
      </levels>
      <selections count="1">
        <selection n="[DataTrámites].[Fecha (año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DataTrámites].[Fecha (año)].[Fecha (año)]" count="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echa__mes" xr10:uid="{AFB25FDF-EACB-45FD-A307-103B27A148F8}" sourceName="[DataTrámites].[Fecha (mes)]">
  <pivotTables>
    <pivotTable tabId="9" name="TablaDinámica7"/>
    <pivotTable tabId="9" name="TablaDinámica9"/>
    <pivotTable tabId="9" name="TablaDinámica11"/>
    <pivotTable tabId="9" name="TablaDinámica13"/>
    <pivotTable tabId="9" name="TablaDinámica18"/>
    <pivotTable tabId="9" name="TablaDinámica17"/>
    <pivotTable tabId="9" name="TablaDinámica14"/>
    <pivotTable tabId="9" name="TablaDinámica29"/>
    <pivotTable tabId="9" name="TablaDinámica20"/>
    <pivotTable tabId="9" name="TablaDinámica10"/>
  </pivotTables>
  <data>
    <olap pivotCacheId="220083602">
      <levels count="2">
        <level uniqueName="[DataTrámites].[Fecha (mes)].[(All)]" sourceCaption="(All)" count="0"/>
        <level uniqueName="[DataTrámites].[Fecha (mes)].[Fecha (mes)]" sourceCaption="Fecha (mes)" count="4">
          <ranges>
            <range startItem="0">
              <i n="[DataTrámites].[Fecha (mes)].&amp;[Feb]" c="Feb"/>
              <i n="[DataTrámites].[Fecha (mes)].&amp;[Mar]" c="Mar"/>
              <i n="[DataTrámites].[Fecha (mes)].&amp;[Abr]" c="Abr"/>
              <i n="[DataTrámites].[Fecha (mes)].&amp;[May]" c="May"/>
            </range>
          </ranges>
        </level>
      </levels>
      <selections count="1">
        <selection n="[DataTrámites].[Fecha (mes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DataTrámites].[Fecha (mes)].[Fecha (mes)]" count="0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" xr10:uid="{B806D095-6B49-4AA4-BF35-0038B6AF7EFA}" sourceName="[Registros].[Sede]">
  <pivotTables>
    <pivotTable tabId="9" name="TablaDinámica7"/>
    <pivotTable tabId="9" name="TablaDinámica18"/>
    <pivotTable tabId="9" name="TablaDinámica17"/>
    <pivotTable tabId="9" name="TablaDinámica14"/>
    <pivotTable tabId="9" name="TablaDinámica13"/>
    <pivotTable tabId="9" name="TablaDinámica10"/>
  </pivotTables>
  <data>
    <olap pivotCacheId="220083602">
      <levels count="2">
        <level uniqueName="[Registros].[Sede].[(All)]" sourceCaption="(All)" count="0"/>
        <level uniqueName="[Registros].[Sede].[Sede]" sourceCaption="Sede" count="11">
          <ranges>
            <range startItem="0">
              <i n="[Registros].[Sede].&amp;[SEDE AREQUIPA]" c="SEDE AREQUIPA"/>
              <i n="[Registros].[Sede].&amp;[SEDE CAÑETE]" c="SEDE CAÑETE"/>
              <i n="[Registros].[Sede].&amp;[SEDE CHICLAYO]" c="SEDE CHICLAYO"/>
              <i n="[Registros].[Sede].&amp;[SEDE CHIMBOTE]" c="SEDE CHIMBOTE"/>
              <i n="[Registros].[Sede].&amp;[SEDE CORONA DEL FRAILE]" c="SEDE CORONA DEL FRAILE"/>
              <i n="[Registros].[Sede].&amp;[SEDE CUSCO I]" c="SEDE CUSCO I"/>
              <i n="[Registros].[Sede].&amp;[SEDE CUSCO II]" c="SEDE CUSCO II"/>
              <i n="[Registros].[Sede].&amp;[SEDE LAMBAYEQUE]" c="SEDE LAMBAYEQUE"/>
              <i n="[Registros].[Sede].&amp;[SEDE PISCO]" c="SEDE PISCO"/>
              <i n="[Registros].[Sede].&amp;[SEDE SAN ANTONIO]" c="SEDE SAN ANTONIO"/>
              <i n="[Registros].[Sede].&amp;" c="(en blanco)"/>
            </range>
          </ranges>
        </level>
      </levels>
      <selections count="1">
        <selection n="[Registros].[Sed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egistros].[Sede].[Sede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echa (año) 1" xr10:uid="{92BEA509-0909-46B5-BE89-BC46F564A9CE}" cache="SegmentaciónDeDatos_Fecha__año" columnCount="3" level="1" style="Mi estilo 3" rowHeight="234950"/>
  <slicer name="Fecha (mes) 1" xr10:uid="{3A52898E-087F-4BC2-96D0-139962CC3DED}" cache="SegmentaciónDeDatos_Fecha__mes" columnCount="3" level="1" style="Mi estilo 3" rowHeight="234950"/>
  <slicer name="Sede 1" xr10:uid="{E303990D-82DE-4965-9CEC-E6D15F04D43D}" cache="SegmentaciónDeDatos_Sede" level="1" style="Mi estilo 3" rowHeight="234950"/>
</slicer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82C24A-BE0F-41DC-8BB6-199C26189907}" name="Trámites" displayName="Trámites" ref="A1:G1606" totalsRowShown="0" headerRowDxfId="64" dataDxfId="62" headerRowBorderDxfId="63" tableBorderDxfId="61" totalsRowBorderDxfId="60">
  <autoFilter ref="A1:G1606" xr:uid="{B0E35BD6-05C0-4BAB-A40A-4897965524FB}">
    <filterColumn colId="1">
      <colorFilter dxfId="59"/>
    </filterColumn>
  </autoFilter>
  <tableColumns count="7">
    <tableColumn id="1" xr3:uid="{29199A65-75D5-4008-A155-75931833680E}" name="_x000a_Cliente" dataDxfId="58"/>
    <tableColumn id="2" xr3:uid="{4F2B01A2-81C2-4245-B890-CDB8167A81C8}" name="_x000a_Usuario" dataDxfId="57"/>
    <tableColumn id="3" xr3:uid="{B8449FD6-DA48-4FC6-B445-23F1BB7A2401}" name="_x000a_Tipo" dataDxfId="56"/>
    <tableColumn id="4" xr3:uid="{6DE38E34-DCFD-4F00-B713-343BD3484D70}" name="Columna1" dataDxfId="55"/>
    <tableColumn id="7" xr3:uid="{30B7AC43-6FEA-4B43-8F7C-2A081E505DA3}" name="Columna2" dataDxfId="54"/>
    <tableColumn id="5" xr3:uid="{27FB5E97-5103-48B0-9542-9852FE83E0AC}" name="Fecha_x000a_Ocurrencia" dataDxfId="53"/>
    <tableColumn id="6" xr3:uid="{7509D4E8-6A6B-4BE0-9D8F-8C7DB24FF30C}" name="Hora ocurrencia" dataDxfId="5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42F908E-289E-471E-8115-9A64A837FAFC}" name="DataTrámites" displayName="DataTrámites" ref="A1:H498" totalsRowShown="0" headerRowDxfId="51" dataDxfId="49" headerRowBorderDxfId="50" tableBorderDxfId="48" totalsRowBorderDxfId="47">
  <autoFilter ref="A1:H498" xr:uid="{742F908E-289E-471E-8115-9A64A837FAFC}"/>
  <tableColumns count="8">
    <tableColumn id="1" xr3:uid="{1C6E22C3-A295-4C65-B846-5C284C939500}" name="_x000a_Cliente" dataDxfId="46"/>
    <tableColumn id="2" xr3:uid="{096A0A61-CC30-4600-BDA1-BFFB8178EEDB}" name="_x000a_Usuario" dataDxfId="45">
      <calculatedColumnFormula>VLOOKUP(DataTrámites[[#This Row],[
Cliente]],Registros[],2,FALSE)</calculatedColumnFormula>
    </tableColumn>
    <tableColumn id="3" xr3:uid="{01D8ADAE-4627-42CB-A653-AE7B8D2BD321}" name="_x000a_Tipo" dataDxfId="44"/>
    <tableColumn id="4" xr3:uid="{527C9E78-3138-4F35-9188-37F5F84A6B52}" name="Código" dataDxfId="43"/>
    <tableColumn id="8" xr3:uid="{DF77A504-D64E-49D8-AC11-272A330C6416}" name="Trámite" dataDxfId="42"/>
    <tableColumn id="5" xr3:uid="{D05C46D6-BDFD-47F4-B7F5-32A0B31BD3E7}" name="Fecha" dataDxfId="41"/>
    <tableColumn id="6" xr3:uid="{545C7FFF-3E7F-460F-9962-6B5941305FBD}" name="Hora" dataDxfId="40"/>
    <tableColumn id="9" xr3:uid="{D59DF75A-E070-4522-BBFC-1B1CCA454233}" name="Valor uico " dataDxfId="39">
      <calculatedColumnFormula>_xlfn.CONCAT(DataTrámites[[#This Row],[
Usuario]],DataTrámites[[#This Row],[Código]],DataTrámites[[#This Row],[Fecha]])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242DF0-A432-42DA-8CB1-ED2410CED46B}" name="Tabla1" displayName="Tabla1" ref="A1:J22" totalsRowShown="0">
  <autoFilter ref="A1:J22" xr:uid="{7B242DF0-A432-42DA-8CB1-ED2410CED46B}"/>
  <tableColumns count="10">
    <tableColumn id="1" xr3:uid="{A248211C-7496-4E48-930E-1AD5464CFF72}" name="Fecha de_x000a_Registro" dataDxfId="38" dataCellStyle="Normal 2"/>
    <tableColumn id="2" xr3:uid="{6AD6A685-B1FE-4132-8C17-E77E893B6B8C}" name="_x000a_Cliente" dataDxfId="37"/>
    <tableColumn id="3" xr3:uid="{8FC2F30E-916B-4511-AFE5-FD28183DFE93}" name="_x000a_Usuario" dataDxfId="36"/>
    <tableColumn id="4" xr3:uid="{2E399480-2464-4B5D-80E1-437C57E1EC00}" name="Correo"/>
    <tableColumn id="5" xr3:uid="{AD5E18B5-94FB-462E-94EF-55E3BACB73F4}" name="Celular"/>
    <tableColumn id="6" xr3:uid="{A0EF0341-DE88-4DA9-B10B-3AEAC7097809}" name="_x000a_Incidente" dataDxfId="35"/>
    <tableColumn id="7" xr3:uid="{A01686EC-893A-4904-AE7C-452AD25775CE}" name="_x000a_Fecha Respuesta"/>
    <tableColumn id="8" xr3:uid="{94B4B2CC-90C9-434E-B51C-FB068FA34CB9}" name="_x000a_Observaciones"/>
    <tableColumn id="9" xr3:uid="{3F2264B2-990D-4FC0-A853-26C9E1DE19EE}" name="Origen"/>
    <tableColumn id="10" xr3:uid="{44EE6A97-CA7F-4B16-B119-C2B6ED33418D}" name="Solució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86F8B93-A579-4807-BC2A-099846176A13}" name="DataIncidencias" displayName="DataIncidencias" ref="A1:N16" totalsRowShown="0" headerRowDxfId="34" tableBorderDxfId="33">
  <autoFilter ref="A1:N16" xr:uid="{786F8B93-A579-4807-BC2A-099846176A13}"/>
  <tableColumns count="14">
    <tableColumn id="3" xr3:uid="{91A62F73-2A8A-4400-BF68-510CBEAC2CFE}" name="_x000a_Usuario" dataDxfId="32"/>
    <tableColumn id="1" xr3:uid="{691DFC2E-0DD7-4652-BF28-145FAB663BAD}" name="Fecha" dataDxfId="31"/>
    <tableColumn id="11" xr3:uid="{D932704A-102A-4C53-90DD-E2F0F59AEE30}" name="Hora" dataDxfId="30"/>
    <tableColumn id="2" xr3:uid="{3FD0B918-5AB9-44FE-B29A-13A758EC6C83}" name="_x000a_Cliente"/>
    <tableColumn id="4" xr3:uid="{CB65969B-06C4-43FE-89C7-57BAF4BB5200}" name="Correo" dataDxfId="29"/>
    <tableColumn id="5" xr3:uid="{DEB0D3F9-0FAD-4687-8A2C-04AA1B0056E3}" name="Celular" dataDxfId="28"/>
    <tableColumn id="6" xr3:uid="{7DEFE114-70E4-469D-ACBF-5AA1CD6437CA}" name="_x000a_Incidente"/>
    <tableColumn id="7" xr3:uid="{B1EA4C19-F27C-496B-B682-2A61D67030B1}" name="Fecha Respuesta" dataDxfId="27"/>
    <tableColumn id="10" xr3:uid="{FDA8C501-A79F-4818-A0FF-8A47F98C939D}" name="Hora Respuesta" dataDxfId="26"/>
    <tableColumn id="8" xr3:uid="{498D2181-9205-4E47-A020-BA01B5287BB4}" name="_x000a_Observaciones"/>
    <tableColumn id="12" xr3:uid="{31C5C83E-AEAF-46C8-A977-852A581360C2}" name="Sede"/>
    <tableColumn id="9" xr3:uid="{934A3B46-17A3-495A-84DF-1EF707DCFC34}" name="Origen "/>
    <tableColumn id="13" xr3:uid="{A4C3D36D-5053-4251-BC87-97B45E4998DE}" name="Solución"/>
    <tableColumn id="14" xr3:uid="{E96B2469-B008-4417-9374-C416F43D7524}" name="Tipo 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8A0CE0-8E0F-4A97-B006-1BCDC2DDDE70}" name="Registros" displayName="Registros" ref="A1:G484" totalsRowShown="0" headerRowDxfId="25" headerRowBorderDxfId="24" tableBorderDxfId="23" totalsRowBorderDxfId="22">
  <autoFilter ref="A1:G484" xr:uid="{6D8A0CE0-8E0F-4A97-B006-1BCDC2DDDE70}">
    <filterColumn colId="3">
      <filters>
        <dateGroupItem year="2024" month="1" dateTimeGrouping="month"/>
        <dateGroupItem year="2024" month="2" dateTimeGrouping="month"/>
        <dateGroupItem year="2024" month="3" dateTimeGrouping="month"/>
        <dateGroupItem year="2024" month="4" dateTimeGrouping="month"/>
      </filters>
    </filterColumn>
  </autoFilter>
  <sortState xmlns:xlrd2="http://schemas.microsoft.com/office/spreadsheetml/2017/richdata2" ref="A2:G484">
    <sortCondition ref="D1:D261"/>
  </sortState>
  <tableColumns count="7">
    <tableColumn id="1" xr3:uid="{A02BEC1E-8A1A-43F2-AC7C-FD1C11A574CA}" name="Cliente" dataDxfId="21"/>
    <tableColumn id="2" xr3:uid="{F278D0EC-C740-4019-949A-7282C0E4537B}" name="DNI" dataDxfId="20"/>
    <tableColumn id="3" xr3:uid="{5B590206-3C10-44CD-8954-0B54F96AF433}" name="Correo" dataDxfId="19"/>
    <tableColumn id="5" xr3:uid="{11DA7DA4-D562-4447-871E-35C41E499B93}" name="Fecha" dataDxfId="18"/>
    <tableColumn id="6" xr3:uid="{E6E1789D-4B84-4F6E-8BCE-9FC9048FA50B}" name="Hora" dataDxfId="17"/>
    <tableColumn id="7" xr3:uid="{A1A539F4-D95C-4FDE-AA0D-3B8CA2B989C7}" name="Sede"/>
    <tableColumn id="4" xr3:uid="{33B20E9B-1A9E-4012-A378-AD21E5C85B84}" name="Fecha de activación 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DCBBCC0-B403-4860-8490-8BF305F7699B}" name="Hoja1" displayName="Hoja1" ref="A1:T1527" tableType="queryTable" totalsRowShown="0">
  <autoFilter ref="A1:T1527" xr:uid="{4DCBBCC0-B403-4860-8490-8BF305F7699B}"/>
  <tableColumns count="20">
    <tableColumn id="1" xr3:uid="{26313008-F7D8-4555-B94F-AD57DB301BE7}" uniqueName="1" name="dsc_localidad" queryTableFieldId="1" dataDxfId="16"/>
    <tableColumn id="2" xr3:uid="{0E113194-1506-4D03-A5D8-74FE52D1F38A}" uniqueName="2" name="cod_localidad" queryTableFieldId="2"/>
    <tableColumn id="3" xr3:uid="{B4976345-75F0-4C99-9791-2676A7BCC889}" uniqueName="3" name="cod_contrato" queryTableFieldId="3"/>
    <tableColumn id="4" xr3:uid="{E8C1C6D6-B83B-4EFE-AE48-A5D38B71339D}" uniqueName="4" name="num_serv" queryTableFieldId="4"/>
    <tableColumn id="5" xr3:uid="{75EB2B30-CB9C-43E1-AE3B-DD35BF48F06C}" uniqueName="5" name="ID" queryTableFieldId="5" dataDxfId="15"/>
    <tableColumn id="6" xr3:uid="{606ABF54-5B95-4A0C-A599-BA5FEA2D4FC1}" uniqueName="6" name="TN" queryTableFieldId="6" dataDxfId="14"/>
    <tableColumn id="7" xr3:uid="{AE485AF1-E298-4765-94EC-CCCEE8A0EEF1}" uniqueName="7" name="flg_ctt_digital" queryTableFieldId="7" dataDxfId="13"/>
    <tableColumn id="8" xr3:uid="{8F44C671-D9C9-4F75-B9AB-163E56E747D1}" uniqueName="8" name="dsc_tipo_servicio" queryTableFieldId="8" dataDxfId="12"/>
    <tableColumn id="9" xr3:uid="{DEC49804-96EB-4CA9-9547-44E19102649B}" uniqueName="9" name="fch_emision" queryTableFieldId="9" dataDxfId="1"/>
    <tableColumn id="10" xr3:uid="{CB38F345-8E18-41D2-B0A0-B076631FB40D}" uniqueName="10" name="fch_activacion" queryTableFieldId="10" dataDxfId="0"/>
    <tableColumn id="11" xr3:uid="{D9BB2D65-C4DF-4FE7-BA71-D73E85625174}" uniqueName="11" name="tipo_pago" queryTableFieldId="11" dataDxfId="11"/>
    <tableColumn id="12" xr3:uid="{56254792-6BBB-4F69-9DFA-1785F964982A}" uniqueName="12" name="dsc_documento" queryTableFieldId="12"/>
    <tableColumn id="13" xr3:uid="{0FB639E8-CE77-4EC5-847B-ED1BEC52AA09}" uniqueName="13" name="dsc_cliente" queryTableFieldId="13" dataDxfId="10"/>
    <tableColumn id="14" xr3:uid="{16729577-457C-49C0-B2B8-898153750FF2}" uniqueName="14" name="dsc_nombre" queryTableFieldId="14" dataDxfId="9"/>
    <tableColumn id="15" xr3:uid="{F0ACE71E-A5FE-478F-AE73-56EA9B3BF02E}" uniqueName="15" name="dsc_telefono" queryTableFieldId="15"/>
    <tableColumn id="16" xr3:uid="{267C87E7-9E98-42AE-92A8-0DF32A39A1D6}" uniqueName="16" name="dsc_correo" queryTableFieldId="16" dataDxfId="8"/>
    <tableColumn id="17" xr3:uid="{3FD470CD-1705-4B40-AC79-DBD36A18041B}" uniqueName="17" name="dsc_vendedor" queryTableFieldId="17" dataDxfId="7"/>
    <tableColumn id="18" xr3:uid="{7BFABCC0-2515-4EE2-9D72-D41DF4CBDC80}" uniqueName="18" name="dsc_supervisor" queryTableFieldId="18" dataDxfId="6"/>
    <tableColumn id="19" xr3:uid="{0AE8A6A5-D4B6-466D-AC50-91D660B5CE8D}" uniqueName="19" name="dsc_jefeventas" queryTableFieldId="19" dataDxfId="5"/>
    <tableColumn id="20" xr3:uid="{67BE029D-34C4-4874-A04F-E7E36159A37B}" uniqueName="20" name="Registrados " queryTableFieldId="20" dataDxfId="4">
      <calculatedColumnFormula>VLOOKUP(Hoja1[[#This Row],[dsc_documento]],Registros[],2,FALSE)</calculatedColumnFormula>
    </tableColumn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A2A547D-D7FD-4BF2-B391-F9456BE0AEB5}" name="Tabla6" displayName="Tabla6" ref="A1:D39" totalsRowShown="0">
  <autoFilter ref="A1:D39" xr:uid="{FA2A547D-D7FD-4BF2-B391-F9456BE0AEB5}"/>
  <tableColumns count="4">
    <tableColumn id="2" xr3:uid="{526DC01E-1D4F-47DE-A213-524E3E59329D}" name="Fecha" dataDxfId="3"/>
    <tableColumn id="3" xr3:uid="{435267D3-A474-4716-BBF6-866CD646A431}" name="Monto"/>
    <tableColumn id="4" xr3:uid="{0418CB23-F2AB-4874-AE68-470C6F957D6E}" name="Tipo"/>
    <tableColumn id="1" xr3:uid="{2F17363A-EE90-44DB-982D-7FCF39801CDA}" name="Comisión" dataDxfId="2">
      <calculatedColumnFormula>Tabla6[[#This Row],[Monto]]*2.69%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hyperlink" Target="..\CRM\INDICADORES%20CRM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7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drawing" Target="../drawings/drawing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vanechirinos@gmail.com" TargetMode="External"/><Relationship Id="rId7" Type="http://schemas.openxmlformats.org/officeDocument/2006/relationships/table" Target="../tables/table3.xml"/><Relationship Id="rId2" Type="http://schemas.openxmlformats.org/officeDocument/2006/relationships/hyperlink" Target="mailto:roquecabellocarmen@gmail.com" TargetMode="External"/><Relationship Id="rId1" Type="http://schemas.openxmlformats.org/officeDocument/2006/relationships/hyperlink" Target="mailto:karimsotosanchez@gmail.com" TargetMode="External"/><Relationship Id="rId6" Type="http://schemas.openxmlformats.org/officeDocument/2006/relationships/hyperlink" Target="mailto:mariapinillos1131@gmail.com" TargetMode="External"/><Relationship Id="rId5" Type="http://schemas.openxmlformats.org/officeDocument/2006/relationships/hyperlink" Target="mailto:yovana2234@hotmail.com" TargetMode="External"/><Relationship Id="rId4" Type="http://schemas.openxmlformats.org/officeDocument/2006/relationships/hyperlink" Target="mailto:mily_11_29@hot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vanechirinos@gmail.com" TargetMode="External"/><Relationship Id="rId7" Type="http://schemas.openxmlformats.org/officeDocument/2006/relationships/table" Target="../tables/table4.xml"/><Relationship Id="rId2" Type="http://schemas.openxmlformats.org/officeDocument/2006/relationships/hyperlink" Target="mailto:roquecabellocarmen@gmail.com" TargetMode="External"/><Relationship Id="rId1" Type="http://schemas.openxmlformats.org/officeDocument/2006/relationships/hyperlink" Target="mailto:karimsotosanchez@gmail.com" TargetMode="External"/><Relationship Id="rId6" Type="http://schemas.openxmlformats.org/officeDocument/2006/relationships/hyperlink" Target="mailto:mariapinillos1131@gmail.com" TargetMode="External"/><Relationship Id="rId5" Type="http://schemas.openxmlformats.org/officeDocument/2006/relationships/hyperlink" Target="mailto:yovana2234@hotmail.com" TargetMode="External"/><Relationship Id="rId4" Type="http://schemas.openxmlformats.org/officeDocument/2006/relationships/hyperlink" Target="mailto:mily_11_29@hotmail.co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6450-57EC-4180-B152-F9035742D52D}">
  <sheetPr>
    <tabColor rgb="FF0070C0"/>
  </sheetPr>
  <dimension ref="A1:R35"/>
  <sheetViews>
    <sheetView tabSelected="1" zoomScaleNormal="100" workbookViewId="0">
      <selection activeCell="D3" sqref="D3"/>
    </sheetView>
  </sheetViews>
  <sheetFormatPr baseColWidth="10" defaultRowHeight="15" x14ac:dyDescent="0.25"/>
  <cols>
    <col min="1" max="13" width="11.42578125" style="15"/>
    <col min="14" max="14" width="23.42578125" style="15" bestFit="1" customWidth="1"/>
    <col min="15" max="15" width="15.7109375" style="15" bestFit="1" customWidth="1"/>
    <col min="16" max="18" width="11.42578125" style="15"/>
    <col min="19" max="19" width="3.7109375" style="15" customWidth="1"/>
    <col min="20" max="16384" width="11.42578125" style="15"/>
  </cols>
  <sheetData>
    <row r="1" spans="1:18" ht="14.45" customHeight="1" x14ac:dyDescent="0.25">
      <c r="A1" s="16" t="s">
        <v>128</v>
      </c>
      <c r="B1" s="17">
        <f ca="1">TODAY()</f>
        <v>45425</v>
      </c>
      <c r="C1" s="16" t="s">
        <v>130</v>
      </c>
      <c r="D1" s="16"/>
      <c r="E1" s="165" t="str">
        <f>C2</f>
        <v>Indicadores de Portal Web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</row>
    <row r="2" spans="1:18" ht="14.45" customHeight="1" x14ac:dyDescent="0.25">
      <c r="A2" s="16" t="s">
        <v>129</v>
      </c>
      <c r="B2" s="17">
        <v>45424</v>
      </c>
      <c r="C2" s="16" t="s">
        <v>131</v>
      </c>
      <c r="D2" s="16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</row>
    <row r="3" spans="1:18" ht="14.45" customHeight="1" x14ac:dyDescent="0.25">
      <c r="A3" s="164" t="s">
        <v>1414</v>
      </c>
      <c r="B3" s="16"/>
      <c r="C3" s="16"/>
      <c r="D3" s="16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</row>
    <row r="4" spans="1:18" x14ac:dyDescent="0.25">
      <c r="A4" s="16"/>
      <c r="B4" s="16"/>
      <c r="C4" s="16"/>
      <c r="D4" s="16"/>
      <c r="E4" s="16"/>
      <c r="F4" s="16"/>
      <c r="G4" s="16"/>
      <c r="H4" s="16"/>
      <c r="I4" s="16"/>
    </row>
    <row r="5" spans="1:18" x14ac:dyDescent="0.25">
      <c r="A5" s="16"/>
      <c r="B5" s="16"/>
      <c r="C5" s="16"/>
      <c r="D5" s="16"/>
      <c r="E5" s="16"/>
      <c r="F5" s="16"/>
      <c r="G5" s="16"/>
      <c r="H5" s="16"/>
      <c r="I5" s="16"/>
    </row>
    <row r="6" spans="1:18" x14ac:dyDescent="0.25">
      <c r="A6" s="16"/>
      <c r="B6" s="16"/>
      <c r="C6" s="16"/>
      <c r="D6" s="16"/>
      <c r="E6" s="16"/>
      <c r="F6" s="16"/>
      <c r="G6" s="16"/>
      <c r="H6" s="16"/>
      <c r="I6" s="16"/>
    </row>
    <row r="7" spans="1:18" x14ac:dyDescent="0.25">
      <c r="A7" s="16"/>
      <c r="B7" s="16"/>
      <c r="C7" s="16"/>
      <c r="D7" s="16"/>
      <c r="E7" s="16"/>
      <c r="F7" s="16"/>
      <c r="G7" s="16"/>
      <c r="H7" s="16"/>
      <c r="I7" s="16"/>
    </row>
    <row r="8" spans="1:18" x14ac:dyDescent="0.25">
      <c r="A8" s="16"/>
      <c r="B8" s="16"/>
      <c r="C8" s="16"/>
      <c r="D8" s="16"/>
      <c r="E8" s="16"/>
      <c r="F8" s="16"/>
      <c r="G8" s="16"/>
      <c r="H8" s="16"/>
      <c r="I8" s="16"/>
    </row>
    <row r="9" spans="1:18" x14ac:dyDescent="0.25">
      <c r="A9" s="16"/>
      <c r="B9" s="16"/>
      <c r="C9" s="16"/>
      <c r="D9" s="16"/>
      <c r="E9" s="16"/>
      <c r="F9" s="16"/>
      <c r="G9" s="16"/>
      <c r="H9" s="16"/>
      <c r="I9" s="16"/>
    </row>
    <row r="10" spans="1:18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18" x14ac:dyDescent="0.25">
      <c r="A11" s="16"/>
      <c r="B11" s="16"/>
      <c r="C11" s="16"/>
      <c r="D11" s="16"/>
      <c r="E11" s="16"/>
      <c r="F11" s="16"/>
      <c r="G11" s="16"/>
      <c r="H11" s="16"/>
      <c r="I11" s="16"/>
    </row>
    <row r="12" spans="1:18" x14ac:dyDescent="0.25">
      <c r="A12" s="16"/>
      <c r="B12" s="16"/>
      <c r="C12" s="16"/>
      <c r="D12" s="16"/>
      <c r="E12" s="16"/>
      <c r="F12" s="16"/>
      <c r="G12" s="16"/>
      <c r="H12" s="16"/>
      <c r="I12" s="16"/>
    </row>
    <row r="13" spans="1:18" x14ac:dyDescent="0.25">
      <c r="A13" s="16"/>
      <c r="B13" s="16"/>
      <c r="C13" s="16"/>
      <c r="D13" s="16"/>
      <c r="E13" s="16"/>
      <c r="F13" s="16"/>
      <c r="G13" s="16"/>
      <c r="H13" s="16"/>
      <c r="I13" s="16"/>
    </row>
    <row r="14" spans="1:18" x14ac:dyDescent="0.25">
      <c r="A14" s="16"/>
      <c r="B14" s="16"/>
      <c r="C14" s="16"/>
      <c r="D14" s="16"/>
      <c r="E14" s="16"/>
      <c r="F14" s="16"/>
      <c r="G14" s="16"/>
      <c r="H14" s="16"/>
      <c r="I14" s="16"/>
    </row>
    <row r="15" spans="1:18" x14ac:dyDescent="0.25">
      <c r="A15" s="16"/>
      <c r="B15" s="16"/>
      <c r="C15" s="16"/>
      <c r="D15" s="16"/>
      <c r="E15" s="16"/>
      <c r="F15" s="16"/>
      <c r="G15" s="16"/>
      <c r="H15" s="16"/>
      <c r="I15" s="16"/>
    </row>
    <row r="16" spans="1:18" x14ac:dyDescent="0.25">
      <c r="A16" s="16"/>
      <c r="B16" s="16"/>
      <c r="C16" s="16"/>
      <c r="D16" s="16"/>
      <c r="E16" s="16"/>
      <c r="F16" s="16"/>
      <c r="G16" s="16"/>
      <c r="H16" s="16"/>
      <c r="I16" s="16"/>
    </row>
    <row r="17" spans="1:9" x14ac:dyDescent="0.25">
      <c r="A17" s="16"/>
      <c r="B17" s="16"/>
      <c r="C17" s="16"/>
      <c r="D17" s="16"/>
      <c r="E17" s="16"/>
      <c r="F17" s="16"/>
      <c r="G17" s="16"/>
      <c r="H17" s="16"/>
      <c r="I17" s="16"/>
    </row>
    <row r="18" spans="1:9" x14ac:dyDescent="0.25">
      <c r="A18" s="16"/>
      <c r="B18" s="16"/>
      <c r="C18" s="16"/>
      <c r="D18" s="16"/>
      <c r="E18" s="16"/>
      <c r="F18" s="16"/>
      <c r="G18" s="16"/>
      <c r="H18" s="16"/>
      <c r="I18" s="16"/>
    </row>
    <row r="19" spans="1:9" x14ac:dyDescent="0.25">
      <c r="A19" s="16"/>
      <c r="B19" s="16"/>
      <c r="C19" s="16"/>
      <c r="D19" s="16"/>
      <c r="E19" s="16"/>
      <c r="F19" s="16"/>
      <c r="G19" s="16"/>
      <c r="H19" s="16"/>
      <c r="I19" s="16"/>
    </row>
    <row r="20" spans="1:9" x14ac:dyDescent="0.25">
      <c r="A20" s="16"/>
      <c r="B20" s="16"/>
      <c r="C20" s="16"/>
      <c r="D20" s="16"/>
      <c r="E20" s="16"/>
      <c r="F20" s="16"/>
      <c r="G20" s="16"/>
      <c r="H20" s="16"/>
      <c r="I20" s="16"/>
    </row>
    <row r="21" spans="1:9" x14ac:dyDescent="0.25">
      <c r="A21" s="16"/>
      <c r="B21" s="16"/>
      <c r="C21" s="16"/>
      <c r="D21" s="16"/>
      <c r="E21" s="16"/>
      <c r="F21" s="16"/>
      <c r="G21" s="16"/>
      <c r="H21" s="16"/>
      <c r="I21" s="16"/>
    </row>
    <row r="35" spans="11:11" x14ac:dyDescent="0.25">
      <c r="K35" s="163"/>
    </row>
  </sheetData>
  <mergeCells count="1">
    <mergeCell ref="E1:R3"/>
  </mergeCells>
  <hyperlinks>
    <hyperlink ref="A3" r:id="rId1" xr:uid="{F6302A62-8717-46FB-A64D-B15052641B72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80BF5-DAB2-4F02-99B4-9D1DBA6EFED4}">
  <sheetPr>
    <tabColor theme="3" tint="0.59999389629810485"/>
  </sheetPr>
  <dimension ref="A1:D39"/>
  <sheetViews>
    <sheetView topLeftCell="A3" workbookViewId="0">
      <selection activeCell="A3" sqref="A3:A39"/>
    </sheetView>
  </sheetViews>
  <sheetFormatPr baseColWidth="10" defaultRowHeight="15" x14ac:dyDescent="0.25"/>
  <cols>
    <col min="1" max="1" width="11.5703125" style="107"/>
  </cols>
  <sheetData>
    <row r="1" spans="1:4" x14ac:dyDescent="0.25">
      <c r="A1" s="107" t="s">
        <v>164</v>
      </c>
      <c r="B1" t="s">
        <v>200</v>
      </c>
      <c r="C1" t="s">
        <v>367</v>
      </c>
      <c r="D1" t="s">
        <v>1233</v>
      </c>
    </row>
    <row r="2" spans="1:4" x14ac:dyDescent="0.25">
      <c r="A2" s="107">
        <v>45352</v>
      </c>
      <c r="B2" s="66">
        <v>341.24</v>
      </c>
      <c r="C2" t="s">
        <v>368</v>
      </c>
      <c r="D2" s="66">
        <f>Tabla6[[#This Row],[Monto]]*2.69%</f>
        <v>9.1793560000000003</v>
      </c>
    </row>
    <row r="3" spans="1:4" x14ac:dyDescent="0.25">
      <c r="A3" s="107">
        <v>45389</v>
      </c>
      <c r="B3" s="106">
        <v>453.64580000000001</v>
      </c>
      <c r="C3" t="s">
        <v>368</v>
      </c>
      <c r="D3" s="66">
        <f>Tabla6[[#This Row],[Monto]]*2.69%</f>
        <v>12.20307202</v>
      </c>
    </row>
    <row r="4" spans="1:4" x14ac:dyDescent="0.25">
      <c r="A4" s="107">
        <v>45391</v>
      </c>
      <c r="B4" s="106">
        <v>466.70830000000001</v>
      </c>
      <c r="C4" t="s">
        <v>368</v>
      </c>
      <c r="D4" s="66">
        <f>Tabla6[[#This Row],[Monto]]*2.69%</f>
        <v>12.55445327</v>
      </c>
    </row>
    <row r="5" spans="1:4" x14ac:dyDescent="0.25">
      <c r="A5" s="107">
        <v>45391</v>
      </c>
      <c r="B5" s="106">
        <v>427.22219999999999</v>
      </c>
      <c r="C5" t="s">
        <v>368</v>
      </c>
      <c r="D5" s="66">
        <f>Tabla6[[#This Row],[Monto]]*2.69%</f>
        <v>11.49227718</v>
      </c>
    </row>
    <row r="6" spans="1:4" x14ac:dyDescent="0.25">
      <c r="A6" s="107">
        <v>45391</v>
      </c>
      <c r="B6" s="106">
        <v>427.22219999999999</v>
      </c>
      <c r="C6" t="s">
        <v>368</v>
      </c>
      <c r="D6" s="66">
        <f>Tabla6[[#This Row],[Monto]]*2.69%</f>
        <v>11.49227718</v>
      </c>
    </row>
    <row r="7" spans="1:4" x14ac:dyDescent="0.25">
      <c r="A7" s="107">
        <v>45393</v>
      </c>
      <c r="B7" s="106">
        <v>403.12479999999999</v>
      </c>
      <c r="C7" t="s">
        <v>368</v>
      </c>
      <c r="D7" s="66">
        <f>Tabla6[[#This Row],[Monto]]*2.69%</f>
        <v>10.84405712</v>
      </c>
    </row>
    <row r="8" spans="1:4" x14ac:dyDescent="0.25">
      <c r="A8" s="107">
        <v>45393</v>
      </c>
      <c r="B8" s="106">
        <v>403.12479999999999</v>
      </c>
      <c r="C8" t="s">
        <v>368</v>
      </c>
      <c r="D8" s="66">
        <f>Tabla6[[#This Row],[Monto]]*2.69%</f>
        <v>10.84405712</v>
      </c>
    </row>
    <row r="9" spans="1:4" x14ac:dyDescent="0.25">
      <c r="A9" s="107">
        <v>45393</v>
      </c>
      <c r="B9" s="106">
        <v>152.72309999999999</v>
      </c>
      <c r="C9" t="s">
        <v>368</v>
      </c>
      <c r="D9" s="66">
        <f>Tabla6[[#This Row],[Monto]]*2.69%</f>
        <v>4.1082513899999995</v>
      </c>
    </row>
    <row r="10" spans="1:4" x14ac:dyDescent="0.25">
      <c r="A10" s="107">
        <v>45393</v>
      </c>
      <c r="B10" s="106">
        <v>152.72309999999999</v>
      </c>
      <c r="C10" t="s">
        <v>368</v>
      </c>
      <c r="D10" s="66">
        <f>Tabla6[[#This Row],[Monto]]*2.69%</f>
        <v>4.1082513899999995</v>
      </c>
    </row>
    <row r="11" spans="1:4" x14ac:dyDescent="0.25">
      <c r="A11" s="107">
        <v>45393</v>
      </c>
      <c r="B11" s="106">
        <v>576.30560000000003</v>
      </c>
      <c r="C11" t="s">
        <v>368</v>
      </c>
      <c r="D11" s="66">
        <f>Tabla6[[#This Row],[Monto]]*2.69%</f>
        <v>15.502620640000002</v>
      </c>
    </row>
    <row r="12" spans="1:4" x14ac:dyDescent="0.25">
      <c r="A12" s="107">
        <v>45394</v>
      </c>
      <c r="B12" s="106">
        <v>359.24</v>
      </c>
      <c r="C12" t="s">
        <v>368</v>
      </c>
      <c r="D12" s="66">
        <f>Tabla6[[#This Row],[Monto]]*2.69%</f>
        <v>9.6635559999999998</v>
      </c>
    </row>
    <row r="13" spans="1:4" x14ac:dyDescent="0.25">
      <c r="A13" s="107">
        <v>45398</v>
      </c>
      <c r="B13" s="106">
        <v>488.75</v>
      </c>
      <c r="C13" t="s">
        <v>368</v>
      </c>
      <c r="D13" s="66">
        <f>Tabla6[[#This Row],[Monto]]*2.69%</f>
        <v>13.147375</v>
      </c>
    </row>
    <row r="14" spans="1:4" x14ac:dyDescent="0.25">
      <c r="A14" s="107">
        <v>45398</v>
      </c>
      <c r="B14" s="106">
        <v>488.75</v>
      </c>
      <c r="C14" t="s">
        <v>368</v>
      </c>
      <c r="D14" s="66">
        <f>Tabla6[[#This Row],[Monto]]*2.69%</f>
        <v>13.147375</v>
      </c>
    </row>
    <row r="15" spans="1:4" x14ac:dyDescent="0.25">
      <c r="A15" s="107">
        <v>45398</v>
      </c>
      <c r="B15" s="106">
        <v>488.75</v>
      </c>
      <c r="C15" t="s">
        <v>368</v>
      </c>
      <c r="D15" s="66">
        <f>Tabla6[[#This Row],[Monto]]*2.69%</f>
        <v>13.147375</v>
      </c>
    </row>
    <row r="16" spans="1:4" x14ac:dyDescent="0.25">
      <c r="A16" s="107">
        <v>45398</v>
      </c>
      <c r="B16" s="106">
        <v>488.75</v>
      </c>
      <c r="C16" t="s">
        <v>368</v>
      </c>
      <c r="D16" s="66">
        <f>Tabla6[[#This Row],[Monto]]*2.69%</f>
        <v>13.147375</v>
      </c>
    </row>
    <row r="17" spans="1:4" x14ac:dyDescent="0.25">
      <c r="A17" s="107">
        <v>45398</v>
      </c>
      <c r="B17" s="106">
        <v>488.75</v>
      </c>
      <c r="C17" t="s">
        <v>368</v>
      </c>
      <c r="D17" s="66">
        <f>Tabla6[[#This Row],[Monto]]*2.69%</f>
        <v>13.147375</v>
      </c>
    </row>
    <row r="18" spans="1:4" x14ac:dyDescent="0.25">
      <c r="A18" s="107">
        <v>45398</v>
      </c>
      <c r="B18" s="106">
        <v>243.33330000000001</v>
      </c>
      <c r="C18" t="s">
        <v>368</v>
      </c>
      <c r="D18" s="66">
        <f>Tabla6[[#This Row],[Monto]]*2.69%</f>
        <v>6.5456657700000003</v>
      </c>
    </row>
    <row r="19" spans="1:4" x14ac:dyDescent="0.25">
      <c r="A19" s="107">
        <v>45398</v>
      </c>
      <c r="B19" s="106">
        <v>243.33330000000001</v>
      </c>
      <c r="C19" t="s">
        <v>368</v>
      </c>
      <c r="D19" s="66">
        <f>Tabla6[[#This Row],[Monto]]*2.69%</f>
        <v>6.5456657700000003</v>
      </c>
    </row>
    <row r="20" spans="1:4" x14ac:dyDescent="0.25">
      <c r="A20" s="107">
        <v>45398</v>
      </c>
      <c r="B20" s="106">
        <v>243.33330000000001</v>
      </c>
      <c r="C20" t="s">
        <v>368</v>
      </c>
      <c r="D20" s="66">
        <f>Tabla6[[#This Row],[Monto]]*2.69%</f>
        <v>6.5456657700000003</v>
      </c>
    </row>
    <row r="21" spans="1:4" x14ac:dyDescent="0.25">
      <c r="A21" s="107">
        <v>45398</v>
      </c>
      <c r="B21" s="106">
        <v>243.33330000000001</v>
      </c>
      <c r="C21" t="s">
        <v>368</v>
      </c>
      <c r="D21" s="66">
        <f>Tabla6[[#This Row],[Monto]]*2.69%</f>
        <v>6.5456657700000003</v>
      </c>
    </row>
    <row r="22" spans="1:4" x14ac:dyDescent="0.25">
      <c r="A22" s="107">
        <v>45400</v>
      </c>
      <c r="B22" s="106">
        <v>238.98179999999999</v>
      </c>
      <c r="C22" t="s">
        <v>368</v>
      </c>
      <c r="D22" s="66">
        <f>Tabla6[[#This Row],[Monto]]*2.69%</f>
        <v>6.42861042</v>
      </c>
    </row>
    <row r="23" spans="1:4" x14ac:dyDescent="0.25">
      <c r="A23" s="107">
        <v>45400</v>
      </c>
      <c r="B23" s="106">
        <v>281.64960000000002</v>
      </c>
      <c r="C23" t="s">
        <v>368</v>
      </c>
      <c r="D23" s="66">
        <f>Tabla6[[#This Row],[Monto]]*2.69%</f>
        <v>7.5763742400000007</v>
      </c>
    </row>
    <row r="24" spans="1:4" x14ac:dyDescent="0.25">
      <c r="A24" s="107">
        <v>45400</v>
      </c>
      <c r="B24" s="106">
        <v>128.25</v>
      </c>
      <c r="C24" t="s">
        <v>368</v>
      </c>
      <c r="D24" s="66">
        <f>Tabla6[[#This Row],[Monto]]*2.69%</f>
        <v>3.4499249999999999</v>
      </c>
    </row>
    <row r="25" spans="1:4" x14ac:dyDescent="0.25">
      <c r="A25" s="107">
        <v>45400</v>
      </c>
      <c r="B25" s="106">
        <v>128.25</v>
      </c>
      <c r="C25" t="s">
        <v>368</v>
      </c>
      <c r="D25" s="66">
        <f>Tabla6[[#This Row],[Monto]]*2.69%</f>
        <v>3.4499249999999999</v>
      </c>
    </row>
    <row r="26" spans="1:4" x14ac:dyDescent="0.25">
      <c r="A26" s="107">
        <v>45402</v>
      </c>
      <c r="B26" s="106">
        <v>468.18400000000003</v>
      </c>
      <c r="C26" t="s">
        <v>368</v>
      </c>
      <c r="D26" s="66">
        <f>Tabla6[[#This Row],[Monto]]*2.69%</f>
        <v>12.594149600000001</v>
      </c>
    </row>
    <row r="27" spans="1:4" x14ac:dyDescent="0.25">
      <c r="A27" s="107">
        <v>45403</v>
      </c>
      <c r="B27" s="106">
        <v>412.5</v>
      </c>
      <c r="C27" t="s">
        <v>368</v>
      </c>
      <c r="D27" s="66">
        <f>Tabla6[[#This Row],[Monto]]*2.69%</f>
        <v>11.09625</v>
      </c>
    </row>
    <row r="28" spans="1:4" x14ac:dyDescent="0.25">
      <c r="A28" s="107">
        <v>45404</v>
      </c>
      <c r="B28" s="106">
        <v>120</v>
      </c>
      <c r="C28" t="s">
        <v>368</v>
      </c>
      <c r="D28" s="66">
        <f>Tabla6[[#This Row],[Monto]]*2.69%</f>
        <v>3.2280000000000002</v>
      </c>
    </row>
    <row r="29" spans="1:4" x14ac:dyDescent="0.25">
      <c r="A29" s="107">
        <v>45407</v>
      </c>
      <c r="B29" s="106">
        <v>203.10220000000001</v>
      </c>
      <c r="C29" t="s">
        <v>368</v>
      </c>
      <c r="D29" s="66">
        <f>Tabla6[[#This Row],[Monto]]*2.69%</f>
        <v>5.4634491800000005</v>
      </c>
    </row>
    <row r="30" spans="1:4" x14ac:dyDescent="0.25">
      <c r="A30" s="107">
        <v>45407</v>
      </c>
      <c r="B30" s="106">
        <v>199.35</v>
      </c>
      <c r="C30" t="s">
        <v>368</v>
      </c>
      <c r="D30" s="66">
        <f>Tabla6[[#This Row],[Monto]]*2.69%</f>
        <v>5.3625150000000001</v>
      </c>
    </row>
    <row r="31" spans="1:4" x14ac:dyDescent="0.25">
      <c r="A31" s="107">
        <v>45407</v>
      </c>
      <c r="B31" s="106">
        <v>286.58330000000001</v>
      </c>
      <c r="C31" t="s">
        <v>368</v>
      </c>
      <c r="D31" s="66">
        <f>Tabla6[[#This Row],[Monto]]*2.69%</f>
        <v>7.7090907700000004</v>
      </c>
    </row>
    <row r="32" spans="1:4" x14ac:dyDescent="0.25">
      <c r="A32" s="107">
        <v>45407</v>
      </c>
      <c r="B32" s="106">
        <v>286.58330000000001</v>
      </c>
      <c r="C32" t="s">
        <v>368</v>
      </c>
      <c r="D32" s="66">
        <f>Tabla6[[#This Row],[Monto]]*2.69%</f>
        <v>7.7090907700000004</v>
      </c>
    </row>
    <row r="33" spans="1:4" x14ac:dyDescent="0.25">
      <c r="A33" s="107">
        <v>45410</v>
      </c>
      <c r="B33" s="106">
        <v>199.4083</v>
      </c>
      <c r="C33" t="s">
        <v>368</v>
      </c>
      <c r="D33" s="66">
        <f>Tabla6[[#This Row],[Monto]]*2.69%</f>
        <v>5.3640832700000001</v>
      </c>
    </row>
    <row r="34" spans="1:4" x14ac:dyDescent="0.25">
      <c r="A34" s="107">
        <v>45410</v>
      </c>
      <c r="B34" s="106">
        <v>193.25</v>
      </c>
      <c r="C34" t="s">
        <v>368</v>
      </c>
      <c r="D34" s="66">
        <f>Tabla6[[#This Row],[Monto]]*2.69%</f>
        <v>5.1984250000000003</v>
      </c>
    </row>
    <row r="35" spans="1:4" x14ac:dyDescent="0.25">
      <c r="A35" s="107">
        <v>45410</v>
      </c>
      <c r="B35" s="106">
        <v>193.25</v>
      </c>
      <c r="C35" t="s">
        <v>368</v>
      </c>
      <c r="D35" s="66">
        <f>Tabla6[[#This Row],[Monto]]*2.69%</f>
        <v>5.1984250000000003</v>
      </c>
    </row>
    <row r="36" spans="1:4" x14ac:dyDescent="0.25">
      <c r="A36" s="107">
        <v>45411</v>
      </c>
      <c r="B36" s="106">
        <v>425.625</v>
      </c>
      <c r="C36" t="s">
        <v>368</v>
      </c>
      <c r="D36" s="66">
        <f>Tabla6[[#This Row],[Monto]]*2.69%</f>
        <v>11.4493125</v>
      </c>
    </row>
    <row r="37" spans="1:4" x14ac:dyDescent="0.25">
      <c r="A37" s="107">
        <v>45412</v>
      </c>
      <c r="B37" s="106">
        <v>286.66669999999999</v>
      </c>
      <c r="C37" t="s">
        <v>368</v>
      </c>
      <c r="D37" s="66">
        <f>Tabla6[[#This Row],[Monto]]*2.69%</f>
        <v>7.7113342300000003</v>
      </c>
    </row>
    <row r="38" spans="1:4" x14ac:dyDescent="0.25">
      <c r="A38" s="107">
        <v>45412</v>
      </c>
      <c r="B38" s="106">
        <v>607.5</v>
      </c>
      <c r="C38" t="s">
        <v>368</v>
      </c>
      <c r="D38" s="66">
        <f>Tabla6[[#This Row],[Monto]]*2.69%</f>
        <v>16.341750000000001</v>
      </c>
    </row>
    <row r="39" spans="1:4" x14ac:dyDescent="0.25">
      <c r="A39" s="107">
        <v>45412</v>
      </c>
      <c r="B39" s="106">
        <v>444.19439999999997</v>
      </c>
      <c r="C39" t="s">
        <v>368</v>
      </c>
      <c r="D39" s="66">
        <f>Tabla6[[#This Row],[Monto]]*2.69%</f>
        <v>11.94882936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0861-2E7B-4E90-A611-4FAC640F4BDF}">
  <dimension ref="A1:R40"/>
  <sheetViews>
    <sheetView workbookViewId="0">
      <selection activeCell="D10" sqref="D10"/>
    </sheetView>
  </sheetViews>
  <sheetFormatPr baseColWidth="10" defaultRowHeight="15" x14ac:dyDescent="0.25"/>
  <cols>
    <col min="1" max="1" width="73.28515625" bestFit="1" customWidth="1"/>
  </cols>
  <sheetData>
    <row r="1" spans="1:1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x14ac:dyDescent="0.25">
      <c r="A2" s="16"/>
      <c r="B2" s="16"/>
      <c r="C2" s="16"/>
      <c r="D2" s="16"/>
      <c r="E2" s="16"/>
      <c r="F2" s="16"/>
      <c r="G2" s="16"/>
      <c r="H2" s="16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18" ht="15.75" x14ac:dyDescent="0.25">
      <c r="A3" s="137" t="s">
        <v>1739</v>
      </c>
      <c r="B3" s="16"/>
      <c r="C3" s="16"/>
      <c r="D3" s="16"/>
      <c r="E3" s="16"/>
      <c r="F3" s="16"/>
      <c r="G3" s="16"/>
      <c r="H3" s="16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18" ht="26.25" x14ac:dyDescent="0.4">
      <c r="A4" s="146" t="s">
        <v>1738</v>
      </c>
      <c r="B4" s="146" t="s">
        <v>1763</v>
      </c>
      <c r="C4" s="16"/>
      <c r="D4" s="16"/>
      <c r="E4" s="16"/>
      <c r="F4" s="16"/>
      <c r="G4" s="16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ht="15.75" x14ac:dyDescent="0.25">
      <c r="A5" s="138" t="s">
        <v>1740</v>
      </c>
      <c r="B5" s="143"/>
      <c r="C5" s="16"/>
      <c r="D5" s="16"/>
      <c r="E5" s="16"/>
      <c r="F5" s="16"/>
      <c r="G5" s="16"/>
      <c r="H5" s="16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8" ht="15.75" x14ac:dyDescent="0.25">
      <c r="A6" s="138" t="s">
        <v>1748</v>
      </c>
      <c r="B6" s="143"/>
      <c r="C6" s="16"/>
      <c r="D6" s="16"/>
      <c r="E6" s="16"/>
      <c r="F6" s="16"/>
      <c r="G6" s="16"/>
      <c r="H6" s="16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15.75" x14ac:dyDescent="0.25">
      <c r="A7" s="138" t="s">
        <v>1749</v>
      </c>
      <c r="B7" s="143"/>
      <c r="C7" s="16"/>
      <c r="D7" s="16"/>
      <c r="E7" s="16"/>
      <c r="F7" s="16"/>
      <c r="G7" s="16"/>
      <c r="H7" s="16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ht="15.75" x14ac:dyDescent="0.25">
      <c r="A8" s="138" t="s">
        <v>1750</v>
      </c>
      <c r="B8" s="143"/>
      <c r="C8" s="16"/>
      <c r="D8" s="16"/>
      <c r="E8" s="16"/>
      <c r="F8" s="16"/>
      <c r="G8" s="16"/>
      <c r="H8" s="16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15.75" x14ac:dyDescent="0.25">
      <c r="A9" s="139" t="s">
        <v>1741</v>
      </c>
      <c r="B9" s="143"/>
      <c r="C9" s="16"/>
      <c r="D9" s="16"/>
      <c r="E9" s="16"/>
      <c r="F9" s="16"/>
      <c r="G9" s="16"/>
      <c r="H9" s="16"/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s="134" customFormat="1" ht="15.75" x14ac:dyDescent="0.25">
      <c r="A10" s="140" t="s">
        <v>1742</v>
      </c>
      <c r="B10" s="144"/>
      <c r="C10" s="133"/>
      <c r="D10" s="133"/>
      <c r="E10" s="133"/>
      <c r="F10" s="133"/>
      <c r="G10" s="133"/>
      <c r="H10" s="133"/>
    </row>
    <row r="11" spans="1:18" s="134" customFormat="1" ht="15.75" x14ac:dyDescent="0.25">
      <c r="A11" s="140" t="s">
        <v>1743</v>
      </c>
      <c r="B11" s="144"/>
      <c r="C11" s="133"/>
      <c r="D11" s="133"/>
      <c r="E11" s="133"/>
      <c r="F11" s="133"/>
      <c r="G11" s="133"/>
      <c r="H11" s="133"/>
    </row>
    <row r="12" spans="1:18" s="136" customFormat="1" ht="15.75" x14ac:dyDescent="0.25">
      <c r="A12" s="141" t="s">
        <v>1752</v>
      </c>
      <c r="B12" s="145"/>
      <c r="C12" s="135"/>
      <c r="D12" s="135"/>
      <c r="E12" s="135"/>
      <c r="F12" s="135"/>
      <c r="G12" s="135"/>
      <c r="H12" s="135"/>
    </row>
    <row r="13" spans="1:18" s="136" customFormat="1" ht="15.75" x14ac:dyDescent="0.25">
      <c r="A13" s="140" t="s">
        <v>1751</v>
      </c>
      <c r="B13" s="145"/>
      <c r="C13" s="135"/>
      <c r="D13" s="135"/>
      <c r="E13" s="135"/>
      <c r="F13" s="135"/>
      <c r="G13" s="135"/>
      <c r="H13" s="135"/>
    </row>
    <row r="14" spans="1:18" ht="15.75" x14ac:dyDescent="0.25">
      <c r="A14" s="138" t="s">
        <v>1761</v>
      </c>
      <c r="B14" s="143"/>
      <c r="C14" s="16"/>
      <c r="D14" s="16"/>
      <c r="E14" s="16"/>
      <c r="F14" s="16"/>
      <c r="G14" s="16"/>
      <c r="H14" s="16"/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 ht="15.75" x14ac:dyDescent="0.25">
      <c r="A15" s="138" t="s">
        <v>1753</v>
      </c>
      <c r="B15" s="143"/>
      <c r="C15" s="16"/>
      <c r="D15" s="16"/>
      <c r="E15" s="16"/>
      <c r="F15" s="16"/>
      <c r="G15" s="16"/>
      <c r="H15" s="16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 s="136" customFormat="1" ht="15.75" x14ac:dyDescent="0.25">
      <c r="A16" s="141" t="s">
        <v>1754</v>
      </c>
      <c r="B16" s="145"/>
      <c r="C16" s="135"/>
      <c r="D16" s="135"/>
      <c r="E16" s="135"/>
      <c r="F16" s="135"/>
      <c r="G16" s="135"/>
      <c r="H16" s="135"/>
    </row>
    <row r="17" spans="1:18" ht="15.75" x14ac:dyDescent="0.25">
      <c r="A17" s="138" t="s">
        <v>1755</v>
      </c>
      <c r="B17" s="143"/>
      <c r="C17" s="16"/>
      <c r="D17" s="16"/>
      <c r="E17" s="16"/>
      <c r="F17" s="16"/>
      <c r="G17" s="16"/>
      <c r="H17" s="16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15.75" x14ac:dyDescent="0.25">
      <c r="A18" s="138" t="s">
        <v>1756</v>
      </c>
      <c r="B18" s="138"/>
      <c r="C18" s="132"/>
      <c r="D18" s="16"/>
      <c r="E18" s="16"/>
      <c r="F18" s="16"/>
      <c r="G18" s="16"/>
      <c r="H18" s="16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ht="15.75" x14ac:dyDescent="0.25">
      <c r="A19" s="138" t="s">
        <v>1744</v>
      </c>
      <c r="B19" s="138"/>
      <c r="C19" s="132"/>
      <c r="D19" s="16"/>
      <c r="E19" s="16"/>
      <c r="F19" s="16"/>
      <c r="G19" s="16"/>
      <c r="H19" s="16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 ht="15.75" x14ac:dyDescent="0.25">
      <c r="A20" s="138" t="s">
        <v>1745</v>
      </c>
      <c r="B20" s="138"/>
      <c r="C20" s="132"/>
      <c r="D20" s="16"/>
      <c r="E20" s="16"/>
      <c r="F20" s="16"/>
      <c r="G20" s="16"/>
      <c r="H20" s="16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 ht="15.75" x14ac:dyDescent="0.25">
      <c r="A21" s="142" t="s">
        <v>1746</v>
      </c>
      <c r="B21" s="138"/>
      <c r="C21" s="132"/>
      <c r="D21" s="16"/>
      <c r="E21" s="16"/>
      <c r="F21" s="16"/>
      <c r="G21" s="16"/>
      <c r="H21" s="16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1:18" ht="15.75" x14ac:dyDescent="0.25">
      <c r="A22" s="138" t="s">
        <v>1757</v>
      </c>
      <c r="B22" s="138"/>
      <c r="C22" s="132"/>
      <c r="D22" s="16"/>
      <c r="E22" s="16"/>
      <c r="F22" s="16"/>
      <c r="G22" s="16"/>
      <c r="H22" s="16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spans="1:18" ht="15.75" x14ac:dyDescent="0.25">
      <c r="A23" s="138" t="s">
        <v>1747</v>
      </c>
      <c r="B23" s="138"/>
      <c r="C23" s="132"/>
      <c r="D23" s="16"/>
      <c r="E23" s="16"/>
      <c r="F23" s="16"/>
      <c r="G23" s="16"/>
      <c r="H23" s="16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spans="1:18" ht="15.75" x14ac:dyDescent="0.25">
      <c r="A24" s="138" t="s">
        <v>1758</v>
      </c>
      <c r="B24" s="138"/>
      <c r="C24" s="132"/>
      <c r="D24" s="16"/>
      <c r="E24" s="16"/>
      <c r="F24" s="16"/>
      <c r="G24" s="16"/>
      <c r="H24" s="16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spans="1:18" ht="15.75" x14ac:dyDescent="0.25">
      <c r="A25" s="138" t="s">
        <v>1759</v>
      </c>
      <c r="B25" s="138"/>
      <c r="C25" s="132"/>
      <c r="D25" s="16"/>
      <c r="E25" s="16"/>
      <c r="F25" s="16"/>
      <c r="G25" s="16"/>
      <c r="H25" s="16"/>
      <c r="I25" s="15"/>
      <c r="J25" s="15"/>
      <c r="K25" s="15"/>
      <c r="L25" s="15"/>
      <c r="M25" s="15"/>
      <c r="N25" s="15"/>
      <c r="O25" s="15"/>
      <c r="P25" s="15"/>
      <c r="Q25" s="15"/>
      <c r="R25" s="15"/>
    </row>
    <row r="26" spans="1:18" ht="15.75" x14ac:dyDescent="0.25">
      <c r="A26" s="140" t="s">
        <v>1760</v>
      </c>
      <c r="B26" s="138"/>
      <c r="C26" s="132"/>
      <c r="D26" s="16"/>
      <c r="E26" s="16"/>
      <c r="F26" s="16"/>
      <c r="G26" s="16"/>
      <c r="H26" s="16"/>
      <c r="I26" s="15"/>
      <c r="J26" s="15"/>
      <c r="K26" s="15"/>
      <c r="L26" s="15"/>
      <c r="M26" s="15"/>
      <c r="N26" s="15"/>
      <c r="O26" s="15"/>
      <c r="P26" s="15"/>
      <c r="Q26" s="15"/>
      <c r="R26" s="15"/>
    </row>
    <row r="27" spans="1:18" ht="15.75" x14ac:dyDescent="0.25">
      <c r="A27" s="138" t="s">
        <v>1762</v>
      </c>
      <c r="B27" s="138"/>
      <c r="C27" s="132"/>
      <c r="D27" s="16"/>
      <c r="E27" s="16"/>
      <c r="F27" s="16"/>
      <c r="G27" s="16"/>
      <c r="H27" s="16"/>
      <c r="I27" s="15"/>
      <c r="J27" s="15"/>
      <c r="K27" s="15"/>
      <c r="L27" s="15"/>
      <c r="M27" s="15"/>
      <c r="N27" s="15"/>
      <c r="O27" s="15"/>
      <c r="P27" s="15"/>
      <c r="Q27" s="15"/>
      <c r="R27" s="15"/>
    </row>
    <row r="28" spans="1:18" ht="15.75" x14ac:dyDescent="0.25">
      <c r="A28" s="132"/>
      <c r="B28" s="132"/>
      <c r="C28" s="132"/>
      <c r="D28" s="16"/>
      <c r="E28" s="16"/>
      <c r="F28" s="16"/>
      <c r="G28" s="16"/>
      <c r="H28" s="16"/>
      <c r="I28" s="15"/>
      <c r="J28" s="15"/>
      <c r="K28" s="15"/>
      <c r="L28" s="15"/>
      <c r="M28" s="15"/>
      <c r="N28" s="15"/>
      <c r="O28" s="15"/>
      <c r="P28" s="15"/>
      <c r="Q28" s="15"/>
      <c r="R28" s="15"/>
    </row>
    <row r="29" spans="1:18" ht="15.75" x14ac:dyDescent="0.25">
      <c r="A29" s="132"/>
      <c r="B29" s="132"/>
      <c r="C29" s="132"/>
      <c r="D29" s="16"/>
      <c r="E29" s="16"/>
      <c r="F29" s="16"/>
      <c r="G29" s="16"/>
      <c r="H29" s="16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1:18" ht="15.75" x14ac:dyDescent="0.25">
      <c r="A30" s="132"/>
      <c r="B30" s="132"/>
      <c r="C30" s="132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</row>
    <row r="31" spans="1:18" ht="15.75" x14ac:dyDescent="0.25">
      <c r="A31" s="132"/>
      <c r="B31" s="132"/>
      <c r="C31" s="132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</row>
    <row r="32" spans="1:18" ht="15.75" x14ac:dyDescent="0.25">
      <c r="A32" s="132"/>
      <c r="B32" s="132"/>
      <c r="C32" s="13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</row>
    <row r="33" spans="1:18" ht="15.75" x14ac:dyDescent="0.25">
      <c r="A33" s="132"/>
      <c r="B33" s="132"/>
      <c r="C33" s="132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</row>
    <row r="34" spans="1:18" ht="15.75" x14ac:dyDescent="0.25">
      <c r="A34" s="132"/>
      <c r="B34" s="132"/>
      <c r="C34" s="132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</row>
    <row r="35" spans="1:18" ht="15.75" x14ac:dyDescent="0.25">
      <c r="A35" s="132"/>
      <c r="B35" s="132"/>
      <c r="C35" s="132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</row>
    <row r="36" spans="1:18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</row>
    <row r="37" spans="1:18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</row>
    <row r="38" spans="1:18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</row>
    <row r="39" spans="1:18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</row>
    <row r="40" spans="1:18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</row>
  </sheetData>
  <phoneticPr fontId="1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AF83-1CA1-43A2-B31B-0C1513AF5BB4}">
  <dimension ref="A3:T65"/>
  <sheetViews>
    <sheetView zoomScaleNormal="100" workbookViewId="0">
      <selection activeCell="D37" sqref="D37"/>
    </sheetView>
  </sheetViews>
  <sheetFormatPr baseColWidth="10" defaultRowHeight="15" x14ac:dyDescent="0.25"/>
  <cols>
    <col min="1" max="1" width="31.85546875" bestFit="1" customWidth="1"/>
    <col min="2" max="2" width="22.42578125" bestFit="1" customWidth="1"/>
    <col min="3" max="3" width="12.5703125" bestFit="1" customWidth="1"/>
    <col min="4" max="4" width="23.7109375" bestFit="1" customWidth="1"/>
    <col min="5" max="5" width="20.42578125" bestFit="1" customWidth="1"/>
    <col min="6" max="8" width="3" bestFit="1" customWidth="1"/>
    <col min="9" max="9" width="23.7109375" bestFit="1" customWidth="1"/>
    <col min="10" max="10" width="15.85546875" bestFit="1" customWidth="1"/>
    <col min="11" max="11" width="7.42578125" bestFit="1" customWidth="1"/>
    <col min="12" max="13" width="21.28515625" bestFit="1" customWidth="1"/>
    <col min="14" max="16" width="2" bestFit="1" customWidth="1"/>
    <col min="17" max="17" width="11.85546875" bestFit="1" customWidth="1"/>
    <col min="18" max="18" width="21.42578125" bestFit="1" customWidth="1"/>
    <col min="19" max="19" width="23.7109375" bestFit="1" customWidth="1"/>
    <col min="20" max="20" width="19.5703125" bestFit="1" customWidth="1"/>
    <col min="21" max="85" width="21.42578125" bestFit="1" customWidth="1"/>
    <col min="86" max="86" width="11.85546875" bestFit="1" customWidth="1"/>
    <col min="87" max="91" width="21.42578125" bestFit="1" customWidth="1"/>
    <col min="92" max="92" width="11.85546875" bestFit="1" customWidth="1"/>
  </cols>
  <sheetData>
    <row r="3" spans="1:5" x14ac:dyDescent="0.25">
      <c r="A3" s="18" t="s">
        <v>180</v>
      </c>
      <c r="B3" s="18" t="s">
        <v>134</v>
      </c>
    </row>
    <row r="4" spans="1:5" x14ac:dyDescent="0.25">
      <c r="A4" s="18" t="s">
        <v>132</v>
      </c>
      <c r="B4" t="s">
        <v>136</v>
      </c>
      <c r="C4" t="s">
        <v>133</v>
      </c>
    </row>
    <row r="5" spans="1:5" x14ac:dyDescent="0.25">
      <c r="A5" s="19" t="s">
        <v>1958</v>
      </c>
      <c r="B5" s="166">
        <v>79</v>
      </c>
      <c r="C5" s="166">
        <v>79</v>
      </c>
    </row>
    <row r="6" spans="1:5" x14ac:dyDescent="0.25">
      <c r="A6" s="19" t="s">
        <v>1957</v>
      </c>
      <c r="B6" s="166">
        <v>47</v>
      </c>
      <c r="C6" s="166">
        <v>47</v>
      </c>
    </row>
    <row r="7" spans="1:5" x14ac:dyDescent="0.25">
      <c r="A7" s="19" t="s">
        <v>1954</v>
      </c>
      <c r="B7" s="166">
        <v>231</v>
      </c>
      <c r="C7" s="166">
        <v>231</v>
      </c>
    </row>
    <row r="8" spans="1:5" x14ac:dyDescent="0.25">
      <c r="A8" s="19" t="s">
        <v>1956</v>
      </c>
      <c r="B8" s="166">
        <v>50</v>
      </c>
      <c r="C8" s="166">
        <v>50</v>
      </c>
    </row>
    <row r="9" spans="1:5" x14ac:dyDescent="0.25">
      <c r="A9" s="19" t="s">
        <v>1953</v>
      </c>
      <c r="B9" s="166">
        <v>52</v>
      </c>
      <c r="C9" s="166">
        <v>52</v>
      </c>
    </row>
    <row r="10" spans="1:5" x14ac:dyDescent="0.25">
      <c r="A10" s="19" t="s">
        <v>133</v>
      </c>
      <c r="B10" s="166">
        <v>459</v>
      </c>
      <c r="C10" s="166">
        <v>459</v>
      </c>
    </row>
    <row r="13" spans="1:5" x14ac:dyDescent="0.25">
      <c r="A13" t="s">
        <v>170</v>
      </c>
    </row>
    <row r="14" spans="1:5" x14ac:dyDescent="0.25">
      <c r="A14" s="166">
        <v>15</v>
      </c>
      <c r="B14">
        <f>GETPIVOTDATA("[Measures].[Recuento de Usuario]",$A$13)</f>
        <v>15</v>
      </c>
      <c r="D14" t="s">
        <v>1231</v>
      </c>
    </row>
    <row r="15" spans="1:5" x14ac:dyDescent="0.25">
      <c r="D15" s="166">
        <v>38</v>
      </c>
      <c r="E15">
        <f>GETPIVOTDATA("[Measures].[Recuento de Monto]",$D$14)</f>
        <v>38</v>
      </c>
    </row>
    <row r="16" spans="1:5" x14ac:dyDescent="0.25">
      <c r="A16" s="18" t="s">
        <v>1237</v>
      </c>
      <c r="B16" t="s" vm="1">
        <v>1966</v>
      </c>
    </row>
    <row r="17" spans="1:20" x14ac:dyDescent="0.25">
      <c r="D17" t="s">
        <v>1234</v>
      </c>
    </row>
    <row r="18" spans="1:20" x14ac:dyDescent="0.25">
      <c r="A18" t="s">
        <v>171</v>
      </c>
      <c r="D18" s="166">
        <v>341.19130672999995</v>
      </c>
      <c r="E18" s="113">
        <f>GETPIVOTDATA("[Measures].[Suma de Comisión]",$D$17)</f>
        <v>341.19130672999995</v>
      </c>
    </row>
    <row r="19" spans="1:20" x14ac:dyDescent="0.25">
      <c r="A19" s="166">
        <v>497</v>
      </c>
      <c r="B19">
        <f>GETPIVOTDATA("[Measures].[Recuento de Usuario 2]",$A$18)</f>
        <v>497</v>
      </c>
    </row>
    <row r="21" spans="1:20" x14ac:dyDescent="0.25">
      <c r="A21" t="s">
        <v>172</v>
      </c>
    </row>
    <row r="22" spans="1:20" x14ac:dyDescent="0.25">
      <c r="A22" s="166">
        <v>483</v>
      </c>
      <c r="B22">
        <f>GETPIVOTDATA("[Measures].[Recuento de DNI]",$A$21)</f>
        <v>483</v>
      </c>
    </row>
    <row r="25" spans="1:20" x14ac:dyDescent="0.25">
      <c r="A25" s="18" t="s">
        <v>196</v>
      </c>
      <c r="B25" t="s">
        <v>195</v>
      </c>
      <c r="D25" s="26" t="s">
        <v>196</v>
      </c>
      <c r="E25" s="26" t="s">
        <v>195</v>
      </c>
      <c r="I25" s="18" t="s">
        <v>198</v>
      </c>
      <c r="J25" t="s">
        <v>172</v>
      </c>
      <c r="L25" s="130" t="s">
        <v>1727</v>
      </c>
      <c r="M25" s="130" t="s">
        <v>1259</v>
      </c>
      <c r="S25" s="18" t="s">
        <v>199</v>
      </c>
      <c r="T25" t="s">
        <v>169</v>
      </c>
    </row>
    <row r="26" spans="1:20" x14ac:dyDescent="0.25">
      <c r="A26" s="63" t="s">
        <v>1183</v>
      </c>
      <c r="B26" s="166">
        <v>5</v>
      </c>
      <c r="D26" t="str">
        <f>F26&amp;" - "&amp;G26</f>
        <v>1 - 5</v>
      </c>
      <c r="E26" s="105">
        <f>(GETPIVOTDATA("[Measures].[Recuento de Hora (hora)]",$A$25,"[DataTrámites].[Hora (hora)]","[DataTrámites].[Hora (hora)].&amp;[1]")+GETPIVOTDATA("[Measures].[Recuento de Hora (hora)]",$A$25,"[DataTrámites].[Hora (hora)]","[DataTrámites].[Hora (hora)].&amp;[4]")+GETPIVOTDATA("[Measures].[Recuento de Hora (hora)]",$A$25,"[DataTrámites].[Hora (hora)]","[DataTrámites].[Hora (hora)].&amp;[5]"))/GETPIVOTDATA("[Measures].[Recuento de Hora (hora)]",$A$25)</f>
        <v>1.8108651911468814E-2</v>
      </c>
      <c r="F26">
        <v>1</v>
      </c>
      <c r="G26">
        <v>5</v>
      </c>
      <c r="I26" s="19" t="s">
        <v>231</v>
      </c>
      <c r="J26" s="166">
        <v>12</v>
      </c>
      <c r="K26" s="105">
        <f>GETPIVOTDATA("[Measures].[Recuento de DNI]",$I$25,"[Registros].[Sede]","[Registros].[Sede].&amp;[SEDE AREQUIPA]")/GETPIVOTDATA("[Measures].[Recuento de DNI]",$I$25)</f>
        <v>2.4844720496894408E-2</v>
      </c>
      <c r="L26" s="130" t="s">
        <v>1728</v>
      </c>
      <c r="M26">
        <f>GETPIVOTDATA("[Measures].[Recuento de DNI]",$I$25,"[Registros].[Sede]","[Registros].[Sede].&amp;[SEDE CAÑETE]")</f>
        <v>51</v>
      </c>
      <c r="S26" s="19" t="s">
        <v>231</v>
      </c>
      <c r="T26" s="166">
        <v>1</v>
      </c>
    </row>
    <row r="27" spans="1:20" x14ac:dyDescent="0.25">
      <c r="A27" s="63" t="s">
        <v>267</v>
      </c>
      <c r="B27" s="166">
        <v>5</v>
      </c>
      <c r="D27" t="str">
        <f t="shared" ref="D27:D30" si="0">F27&amp;" - "&amp;G27</f>
        <v>6 - 10</v>
      </c>
      <c r="E27" s="105">
        <f>(GETPIVOTDATA("[Measures].[Recuento de Hora (hora)]",$A$25,"[DataTrámites].[Hora (hora)]","[DataTrámites].[Hora (hora)].&amp;[7]")+GETPIVOTDATA("[Measures].[Recuento de Hora (hora)]",$A$25,"[DataTrámites].[Hora (hora)]","[DataTrámites].[Hora (hora)].&amp;[8]")+GETPIVOTDATA("[Measures].[Recuento de Hora (hora)]",$A$25,"[DataTrámites].[Hora (hora)]","[DataTrámites].[Hora (hora)].&amp;[9]")+GETPIVOTDATA("[Measures].[Recuento de Hora (hora)]",$A$25,"[DataTrámites].[Hora (hora)]","[DataTrámites].[Hora (hora)].&amp;[10]"))/GETPIVOTDATA("[Measures].[Recuento de Hora (hora)]",$A$25)</f>
        <v>0.15895372233400401</v>
      </c>
      <c r="F27">
        <v>6</v>
      </c>
      <c r="G27">
        <v>10</v>
      </c>
      <c r="I27" s="19" t="s">
        <v>173</v>
      </c>
      <c r="J27" s="166">
        <v>51</v>
      </c>
      <c r="K27" s="105">
        <f>GETPIVOTDATA("[Measures].[Recuento de DNI]",$I$25,"[Registros].[Sede]","[Registros].[Sede].&amp;[SEDE CAÑETE]")/GETPIVOTDATA("[Measures].[Recuento de DNI]",$I$25)</f>
        <v>0.10559006211180125</v>
      </c>
      <c r="L27" s="130" t="s">
        <v>1729</v>
      </c>
      <c r="M27" s="131">
        <f>GETPIVOTDATA("[Measures].[Recuento de DNI]",$I$25,"[Registros].[Sede]","[Registros].[Sede].&amp;[SEDE LAMBAYEQUE]")+GETPIVOTDATA("[Measures].[Recuento de DNI]",$I$25,"[Registros].[Sede]","[Registros].[Sede].&amp;[SEDE CHICLAYO]")</f>
        <v>74</v>
      </c>
      <c r="S27" s="19" t="s">
        <v>173</v>
      </c>
      <c r="T27" s="166">
        <v>2</v>
      </c>
    </row>
    <row r="28" spans="1:20" x14ac:dyDescent="0.25">
      <c r="A28" s="63" t="s">
        <v>181</v>
      </c>
      <c r="B28" s="166">
        <v>35</v>
      </c>
      <c r="D28" t="str">
        <f t="shared" si="0"/>
        <v>11 - 15</v>
      </c>
      <c r="E28" s="105">
        <f>(GETPIVOTDATA("[Measures].[Recuento de Hora (hora)]",$A$25,"[DataTrámites].[Hora (hora)]","[DataTrámites].[Hora (hora)].&amp;[11]")+GETPIVOTDATA("[Measures].[Recuento de Hora (hora)]",$A$25,"[DataTrámites].[Hora (hora)]","[DataTrámites].[Hora (hora)].&amp;[12]")+GETPIVOTDATA("[Measures].[Recuento de Hora (hora)]",$A$25,"[DataTrámites].[Hora (hora)]","[DataTrámites].[Hora (hora)].&amp;[13]")+GETPIVOTDATA("[Measures].[Recuento de Hora (hora)]",$A$25,"[DataTrámites].[Hora (hora)]","[DataTrámites].[Hora (hora)].&amp;[14]")+GETPIVOTDATA("[Measures].[Recuento de Hora (hora)]",$A$25,"[DataTrámites].[Hora (hora)]","[DataTrámites].[Hora (hora)].&amp;[15]"))/GETPIVOTDATA("[Measures].[Recuento de Hora (hora)]",$A$25)</f>
        <v>0.352112676056338</v>
      </c>
      <c r="F28">
        <v>11</v>
      </c>
      <c r="G28">
        <v>15</v>
      </c>
      <c r="I28" s="19" t="s">
        <v>177</v>
      </c>
      <c r="J28" s="166">
        <v>58</v>
      </c>
      <c r="K28" s="105">
        <f>GETPIVOTDATA("[Measures].[Recuento de DNI]",$I$25,"[Registros].[Sede]","[Registros].[Sede].&amp;[SEDE CHICLAYO]")/GETPIVOTDATA("[Measures].[Recuento de DNI]",$I$25)</f>
        <v>0.12008281573498965</v>
      </c>
      <c r="L28" s="130" t="s">
        <v>1730</v>
      </c>
      <c r="M28">
        <f>GETPIVOTDATA("[Measures].[Recuento de DNI]",$I$25,"[Registros].[Sede]","[Registros].[Sede].&amp;[SEDE CHIMBOTE]")</f>
        <v>23</v>
      </c>
      <c r="S28" s="19" t="s">
        <v>177</v>
      </c>
      <c r="T28" s="166">
        <v>1</v>
      </c>
    </row>
    <row r="29" spans="1:20" x14ac:dyDescent="0.25">
      <c r="A29" s="63" t="s">
        <v>1184</v>
      </c>
      <c r="B29" s="166">
        <v>52</v>
      </c>
      <c r="D29" t="str">
        <f t="shared" si="0"/>
        <v>16 - 20</v>
      </c>
      <c r="E29" s="105">
        <f>(GETPIVOTDATA("[Measures].[Recuento de Hora (hora)]",$A$25,"[DataTrámites].[Hora (hora)]","[DataTrámites].[Hora (hora)].&amp;[16]")+GETPIVOTDATA("[Measures].[Recuento de Hora (hora)]",$A$25,"[DataTrámites].[Hora (hora)]","[DataTrámites].[Hora (hora)].&amp;[17]")+GETPIVOTDATA("[Measures].[Recuento de Hora (hora)]",$A$25,"[DataTrámites].[Hora (hora)]","[DataTrámites].[Hora (hora)].&amp;[18]")+GETPIVOTDATA("[Measures].[Recuento de Hora (hora)]",$A$25,"[DataTrámites].[Hora (hora)]","[DataTrámites].[Hora (hora)].&amp;[19]")+GETPIVOTDATA("[Measures].[Recuento de Hora (hora)]",$A$25,"[DataTrámites].[Hora (hora)]","[DataTrámites].[Hora (hora)].&amp;[20]"))/GETPIVOTDATA("[Measures].[Recuento de Hora (hora)]",$A$25)</f>
        <v>0.3641851106639839</v>
      </c>
      <c r="F29">
        <v>16</v>
      </c>
      <c r="G29">
        <v>20</v>
      </c>
      <c r="I29" s="19" t="s">
        <v>175</v>
      </c>
      <c r="J29" s="166">
        <v>23</v>
      </c>
      <c r="K29" s="105">
        <f>GETPIVOTDATA("[Measures].[Recuento de DNI]",$I$25,"[Registros].[Sede]","[Registros].[Sede].&amp;[SEDE CHIMBOTE]")/GETPIVOTDATA("[Measures].[Recuento de DNI]",$I$25)</f>
        <v>4.7619047619047616E-2</v>
      </c>
      <c r="L29" s="130" t="s">
        <v>1731</v>
      </c>
      <c r="M29">
        <f>GETPIVOTDATA("[Measures].[Recuento de DNI]",$I$25,"[Registros].[Sede]","[Registros].[Sede].&amp;[SEDE SAN ANTONIO]")+GETPIVOTDATA("[Measures].[Recuento de DNI]",$I$25,"[Registros].[Sede]","[Registros].[Sede].&amp;[SEDE CORONA DEL FRAILE]")</f>
        <v>226</v>
      </c>
      <c r="S29" s="19" t="s">
        <v>201</v>
      </c>
      <c r="T29" s="166">
        <v>1</v>
      </c>
    </row>
    <row r="30" spans="1:20" x14ac:dyDescent="0.25">
      <c r="A30" s="63" t="s">
        <v>182</v>
      </c>
      <c r="B30" s="166">
        <v>38</v>
      </c>
      <c r="D30" t="str">
        <f t="shared" si="0"/>
        <v>21 - 24</v>
      </c>
      <c r="E30" s="105">
        <f>(GETPIVOTDATA("[Measures].[Recuento de Hora (hora)]",$A$25,"[DataTrámites].[Hora (hora)]","[DataTrámites].[Hora (hora)].&amp;[21]")+GETPIVOTDATA("[Measures].[Recuento de Hora (hora)]",$A$25,"[DataTrámites].[Hora (hora)]","[DataTrámites].[Hora (hora)].&amp;[22]")+GETPIVOTDATA("[Measures].[Recuento de Hora (hora)]",$A$25,"[DataTrámites].[Hora (hora)]","[DataTrámites].[Hora (hora)].&amp;[23]")+GETPIVOTDATA("[Measures].[Recuento de Hora (hora)]",$A$25,"[DataTrámites].[Hora (hora)]","[DataTrámites].[Hora (hora)].&amp;[0]"))/GETPIVOTDATA("[Measures].[Recuento de Hora (hora)]",$A$25)</f>
        <v>0.10462776659959759</v>
      </c>
      <c r="F30">
        <v>21</v>
      </c>
      <c r="G30">
        <v>24</v>
      </c>
      <c r="I30" s="19" t="s">
        <v>201</v>
      </c>
      <c r="J30" s="166">
        <v>117</v>
      </c>
      <c r="K30" s="105">
        <f>GETPIVOTDATA("[Measures].[Recuento de DNI]",$I$25,"[Registros].[Sede]","[Registros].[Sede].&amp;[SEDE CORONA DEL FRAILE]")/GETPIVOTDATA("[Measures].[Recuento de DNI]",$I$25)</f>
        <v>0.24223602484472051</v>
      </c>
      <c r="L30" s="130" t="s">
        <v>1732</v>
      </c>
      <c r="M30">
        <f>GETPIVOTDATA("[Measures].[Recuento de DNI]",$I$25,"[Registros].[Sede]","[Registros].[Sede].&amp;[SEDE CUSCO I]")+GETPIVOTDATA("[Measures].[Recuento de DNI]",$I$25,"[Registros].[Sede]","[Registros].[Sede].&amp;[SEDE CUSCO II]")</f>
        <v>83</v>
      </c>
      <c r="S30" s="19" t="s">
        <v>176</v>
      </c>
      <c r="T30" s="166">
        <v>1</v>
      </c>
    </row>
    <row r="31" spans="1:20" x14ac:dyDescent="0.25">
      <c r="A31" s="63" t="s">
        <v>183</v>
      </c>
      <c r="B31" s="166">
        <v>30</v>
      </c>
      <c r="D31" s="64" t="s">
        <v>133</v>
      </c>
      <c r="E31" s="65">
        <f>SUM(E26:E30)</f>
        <v>0.99798792756539245</v>
      </c>
      <c r="I31" s="19" t="s">
        <v>179</v>
      </c>
      <c r="J31" s="166">
        <v>43</v>
      </c>
      <c r="K31" s="105">
        <f>GETPIVOTDATA("[Measures].[Recuento de DNI]",$I$25,"[Registros].[Sede]","[Registros].[Sede].&amp;[SEDE CUSCO I]")/GETPIVOTDATA("[Measures].[Recuento de DNI]",$I$25)</f>
        <v>8.9026915113871632E-2</v>
      </c>
      <c r="L31" s="130" t="s">
        <v>1733</v>
      </c>
      <c r="M31">
        <f>GETPIVOTDATA("[Measures].[Recuento de DNI]",$I$25,"[Registros].[Sede]","[Registros].[Sede].&amp;[SEDE PISCO]")</f>
        <v>14</v>
      </c>
      <c r="S31" s="19" t="s">
        <v>1261</v>
      </c>
      <c r="T31" s="166">
        <v>8</v>
      </c>
    </row>
    <row r="32" spans="1:20" x14ac:dyDescent="0.25">
      <c r="A32" s="63" t="s">
        <v>184</v>
      </c>
      <c r="B32" s="166">
        <v>19</v>
      </c>
      <c r="I32" s="19" t="s">
        <v>232</v>
      </c>
      <c r="J32" s="166">
        <v>40</v>
      </c>
      <c r="K32" s="105">
        <f>GETPIVOTDATA("[Measures].[Recuento de DNI]",$I$25,"[Registros].[Sede]","[Registros].[Sede].&amp;[SEDE CUSCO II]")/GETPIVOTDATA("[Measures].[Recuento de DNI]",$I$25)</f>
        <v>8.2815734989648032E-2</v>
      </c>
      <c r="L32" s="130" t="s">
        <v>1734</v>
      </c>
      <c r="M32">
        <f>GETPIVOTDATA("[Measures].[Recuento de DNI]",$I$25,"[Registros].[Sede]","[Registros].[Sede].&amp;[SEDE AREQUIPA]")</f>
        <v>12</v>
      </c>
      <c r="S32" s="19" t="s">
        <v>1267</v>
      </c>
      <c r="T32" s="166">
        <v>1</v>
      </c>
    </row>
    <row r="33" spans="1:20" x14ac:dyDescent="0.25">
      <c r="A33" s="63" t="s">
        <v>185</v>
      </c>
      <c r="B33" s="166">
        <v>36</v>
      </c>
      <c r="I33" s="19" t="s">
        <v>197</v>
      </c>
      <c r="J33" s="166">
        <v>16</v>
      </c>
      <c r="K33" s="105">
        <f>GETPIVOTDATA("[Measures].[Recuento de DNI]",$I$25,"[Registros].[Sede]","[Registros].[Sede].&amp;[SEDE LAMBAYEQUE]")/GETPIVOTDATA("[Measures].[Recuento de DNI]",$I$25)</f>
        <v>3.3126293995859216E-2</v>
      </c>
      <c r="M33">
        <f>SUM(M26:M32)</f>
        <v>483</v>
      </c>
      <c r="S33" s="19" t="s">
        <v>133</v>
      </c>
      <c r="T33" s="166">
        <v>15</v>
      </c>
    </row>
    <row r="34" spans="1:20" x14ac:dyDescent="0.25">
      <c r="A34" s="63" t="s">
        <v>186</v>
      </c>
      <c r="B34" s="166">
        <v>62</v>
      </c>
      <c r="I34" s="19" t="s">
        <v>778</v>
      </c>
      <c r="J34" s="166">
        <v>14</v>
      </c>
      <c r="K34" s="105">
        <f>GETPIVOTDATA("[Measures].[Recuento de DNI]",$I$25,"[Registros].[Sede]","[Registros].[Sede].&amp;[SEDE PISCO]")/GETPIVOTDATA("[Measures].[Recuento de DNI]",$I$25)</f>
        <v>2.8985507246376812E-2</v>
      </c>
    </row>
    <row r="35" spans="1:20" x14ac:dyDescent="0.25">
      <c r="A35" s="63" t="s">
        <v>187</v>
      </c>
      <c r="B35" s="166">
        <v>48</v>
      </c>
      <c r="D35" s="18" t="s">
        <v>1237</v>
      </c>
      <c r="E35" t="s" vm="2">
        <v>1238</v>
      </c>
      <c r="I35" s="19" t="s">
        <v>176</v>
      </c>
      <c r="J35" s="166">
        <v>109</v>
      </c>
      <c r="K35" s="105">
        <f>GETPIVOTDATA("[Measures].[Recuento de DNI]",$I$25,"[Registros].[Sede]","[Registros].[Sede].&amp;[SEDE SAN ANTONIO]")/GETPIVOTDATA("[Measures].[Recuento de DNI]",$I$25)</f>
        <v>0.22567287784679088</v>
      </c>
    </row>
    <row r="36" spans="1:20" x14ac:dyDescent="0.25">
      <c r="A36" s="63" t="s">
        <v>188</v>
      </c>
      <c r="B36" s="166">
        <v>28</v>
      </c>
      <c r="I36" s="19" t="s">
        <v>133</v>
      </c>
      <c r="J36" s="166">
        <v>483</v>
      </c>
      <c r="K36" s="153">
        <f>SUM(K26:K35)</f>
        <v>1</v>
      </c>
    </row>
    <row r="37" spans="1:20" x14ac:dyDescent="0.25">
      <c r="A37" s="63" t="s">
        <v>189</v>
      </c>
      <c r="B37" s="166">
        <v>28</v>
      </c>
      <c r="D37" s="18" t="s">
        <v>132</v>
      </c>
      <c r="E37" t="s">
        <v>781</v>
      </c>
    </row>
    <row r="38" spans="1:20" x14ac:dyDescent="0.25">
      <c r="A38" s="63" t="s">
        <v>361</v>
      </c>
      <c r="B38" s="166">
        <v>15</v>
      </c>
      <c r="D38" s="19" t="s">
        <v>231</v>
      </c>
      <c r="E38" s="115">
        <v>2.8322440087145968E-2</v>
      </c>
      <c r="L38" s="18" t="s">
        <v>132</v>
      </c>
      <c r="M38" t="s">
        <v>1275</v>
      </c>
    </row>
    <row r="39" spans="1:20" x14ac:dyDescent="0.25">
      <c r="A39" s="63" t="s">
        <v>190</v>
      </c>
      <c r="B39" s="166">
        <v>18</v>
      </c>
      <c r="D39" s="19" t="s">
        <v>173</v>
      </c>
      <c r="E39" s="115">
        <v>0.20479302832244009</v>
      </c>
      <c r="L39" s="19" t="s">
        <v>1241</v>
      </c>
      <c r="M39" s="166">
        <v>4</v>
      </c>
    </row>
    <row r="40" spans="1:20" x14ac:dyDescent="0.25">
      <c r="A40" s="63" t="s">
        <v>191</v>
      </c>
      <c r="B40" s="166">
        <v>22</v>
      </c>
      <c r="D40" s="19" t="s">
        <v>177</v>
      </c>
      <c r="E40" s="115">
        <v>0.10893246187363835</v>
      </c>
      <c r="L40" s="19" t="s">
        <v>1243</v>
      </c>
      <c r="M40" s="166">
        <v>3</v>
      </c>
    </row>
    <row r="41" spans="1:20" x14ac:dyDescent="0.25">
      <c r="A41" s="63" t="s">
        <v>268</v>
      </c>
      <c r="B41" s="166">
        <v>7</v>
      </c>
      <c r="D41" s="19" t="s">
        <v>175</v>
      </c>
      <c r="E41" s="115">
        <v>2.6143790849673203E-2</v>
      </c>
      <c r="L41" s="19" t="s">
        <v>1242</v>
      </c>
      <c r="M41" s="166">
        <v>3</v>
      </c>
    </row>
    <row r="42" spans="1:20" x14ac:dyDescent="0.25">
      <c r="A42" s="63" t="s">
        <v>1967</v>
      </c>
      <c r="B42" s="166">
        <v>1</v>
      </c>
      <c r="D42" s="19" t="s">
        <v>201</v>
      </c>
      <c r="E42" s="115">
        <v>0.19389978213507625</v>
      </c>
      <c r="L42" s="19" t="s">
        <v>1244</v>
      </c>
      <c r="M42" s="166">
        <v>5</v>
      </c>
    </row>
    <row r="43" spans="1:20" x14ac:dyDescent="0.25">
      <c r="A43" s="63" t="s">
        <v>1413</v>
      </c>
      <c r="B43" s="166">
        <v>1</v>
      </c>
      <c r="D43" s="19" t="s">
        <v>179</v>
      </c>
      <c r="E43" s="115">
        <v>7.6252723311546838E-2</v>
      </c>
      <c r="L43" s="19" t="s">
        <v>133</v>
      </c>
      <c r="M43" s="166">
        <v>15</v>
      </c>
    </row>
    <row r="44" spans="1:20" x14ac:dyDescent="0.25">
      <c r="A44" s="63" t="s">
        <v>192</v>
      </c>
      <c r="B44" s="166">
        <v>3</v>
      </c>
      <c r="D44" s="19" t="s">
        <v>232</v>
      </c>
      <c r="E44" s="115">
        <v>7.1895424836601302E-2</v>
      </c>
    </row>
    <row r="45" spans="1:20" x14ac:dyDescent="0.25">
      <c r="A45" s="63" t="s">
        <v>362</v>
      </c>
      <c r="B45" s="166">
        <v>7</v>
      </c>
      <c r="D45" s="19" t="s">
        <v>197</v>
      </c>
      <c r="E45" s="115">
        <v>3.9215686274509803E-2</v>
      </c>
    </row>
    <row r="46" spans="1:20" x14ac:dyDescent="0.25">
      <c r="A46" s="63" t="s">
        <v>193</v>
      </c>
      <c r="B46" s="166">
        <v>17</v>
      </c>
      <c r="D46" s="19" t="s">
        <v>778</v>
      </c>
      <c r="E46" s="115">
        <v>2.3965141612200435E-2</v>
      </c>
    </row>
    <row r="47" spans="1:20" x14ac:dyDescent="0.25">
      <c r="A47" s="63" t="s">
        <v>194</v>
      </c>
      <c r="B47" s="166">
        <v>20</v>
      </c>
      <c r="D47" s="19" t="s">
        <v>176</v>
      </c>
      <c r="E47" s="115">
        <v>0.22440087145969498</v>
      </c>
    </row>
    <row r="48" spans="1:20" x14ac:dyDescent="0.25">
      <c r="A48" s="19" t="s">
        <v>133</v>
      </c>
      <c r="B48" s="166">
        <v>497</v>
      </c>
      <c r="D48" s="19" t="s">
        <v>1965</v>
      </c>
      <c r="E48" s="115">
        <v>2.1786492374727671E-3</v>
      </c>
    </row>
    <row r="49" spans="1:5" x14ac:dyDescent="0.25">
      <c r="D49" s="19" t="s">
        <v>133</v>
      </c>
      <c r="E49" s="115">
        <v>1</v>
      </c>
    </row>
    <row r="62" spans="1:5" x14ac:dyDescent="0.25">
      <c r="A62" s="18" t="s">
        <v>132</v>
      </c>
      <c r="B62" t="s">
        <v>369</v>
      </c>
      <c r="C62" t="s">
        <v>1232</v>
      </c>
    </row>
    <row r="63" spans="1:5" x14ac:dyDescent="0.25">
      <c r="A63" s="19" t="s">
        <v>168</v>
      </c>
      <c r="B63" s="166">
        <v>341.24</v>
      </c>
      <c r="C63" s="166">
        <v>1</v>
      </c>
    </row>
    <row r="64" spans="1:5" x14ac:dyDescent="0.25">
      <c r="A64" s="19" t="s">
        <v>366</v>
      </c>
      <c r="B64" s="166">
        <v>12342.4517</v>
      </c>
      <c r="C64" s="166">
        <v>37</v>
      </c>
    </row>
    <row r="65" spans="1:3" x14ac:dyDescent="0.25">
      <c r="A65" s="19" t="s">
        <v>133</v>
      </c>
      <c r="B65" s="166">
        <v>12683.691699999999</v>
      </c>
      <c r="C65" s="166">
        <v>38</v>
      </c>
    </row>
  </sheetData>
  <pageMargins left="0.7" right="0.7" top="0.75" bottom="0.75" header="0.3" footer="0.3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5BD6-05C0-4BAB-A40A-4897965524FB}">
  <dimension ref="A1:G1606"/>
  <sheetViews>
    <sheetView topLeftCell="A1553" workbookViewId="0">
      <selection activeCell="A80" sqref="A80:G1600"/>
    </sheetView>
  </sheetViews>
  <sheetFormatPr baseColWidth="10" defaultRowHeight="15" x14ac:dyDescent="0.25"/>
  <cols>
    <col min="1" max="1" width="32.7109375" customWidth="1"/>
    <col min="2" max="2" width="14.42578125" customWidth="1"/>
    <col min="3" max="3" width="10.7109375" customWidth="1"/>
    <col min="4" max="5" width="33.7109375" customWidth="1"/>
    <col min="6" max="6" width="16.28515625" customWidth="1"/>
    <col min="7" max="7" width="11.7109375" bestFit="1" customWidth="1"/>
    <col min="8" max="9" width="16.5703125" bestFit="1" customWidth="1"/>
    <col min="10" max="10" width="21.42578125" bestFit="1" customWidth="1"/>
    <col min="11" max="11" width="11.7109375" bestFit="1" customWidth="1"/>
    <col min="12" max="12" width="11.85546875" bestFit="1" customWidth="1"/>
    <col min="13" max="271" width="18.42578125" bestFit="1" customWidth="1"/>
    <col min="272" max="272" width="11.85546875" bestFit="1" customWidth="1"/>
  </cols>
  <sheetData>
    <row r="1" spans="1:7" ht="25.5" x14ac:dyDescent="0.25">
      <c r="A1" s="34" t="s">
        <v>0</v>
      </c>
      <c r="B1" s="25" t="s">
        <v>1</v>
      </c>
      <c r="C1" s="25" t="s">
        <v>2</v>
      </c>
      <c r="D1" s="25" t="s">
        <v>1952</v>
      </c>
      <c r="E1" s="25" t="s">
        <v>1959</v>
      </c>
      <c r="F1" s="25" t="s">
        <v>3</v>
      </c>
      <c r="G1" s="25" t="s">
        <v>135</v>
      </c>
    </row>
    <row r="2" spans="1:7" hidden="1" x14ac:dyDescent="0.25">
      <c r="A2" s="1" t="s">
        <v>4</v>
      </c>
      <c r="B2" s="7" t="s">
        <v>5</v>
      </c>
      <c r="C2" s="1" t="s">
        <v>6</v>
      </c>
      <c r="D2" s="1">
        <v>1001</v>
      </c>
      <c r="E2" s="1" t="s">
        <v>1961</v>
      </c>
      <c r="F2" s="3">
        <v>45314</v>
      </c>
      <c r="G2" s="21">
        <v>0.62561342592592595</v>
      </c>
    </row>
    <row r="3" spans="1:7" hidden="1" x14ac:dyDescent="0.25">
      <c r="A3" s="1" t="s">
        <v>4</v>
      </c>
      <c r="B3" s="7" t="s">
        <v>5</v>
      </c>
      <c r="C3" s="1" t="s">
        <v>6</v>
      </c>
      <c r="D3" s="1">
        <v>1001</v>
      </c>
      <c r="E3" s="1" t="s">
        <v>1961</v>
      </c>
      <c r="F3" s="3">
        <v>45314</v>
      </c>
      <c r="G3" s="20">
        <v>0.65712962962962962</v>
      </c>
    </row>
    <row r="4" spans="1:7" hidden="1" x14ac:dyDescent="0.25">
      <c r="A4" s="1" t="s">
        <v>4</v>
      </c>
      <c r="B4" s="7" t="s">
        <v>5</v>
      </c>
      <c r="C4" s="1" t="s">
        <v>6</v>
      </c>
      <c r="D4" s="1">
        <v>1006</v>
      </c>
      <c r="E4" s="1" t="s">
        <v>1954</v>
      </c>
      <c r="F4" s="3">
        <v>45314</v>
      </c>
      <c r="G4" s="20">
        <v>0.6658101851851852</v>
      </c>
    </row>
    <row r="5" spans="1:7" hidden="1" x14ac:dyDescent="0.25">
      <c r="A5" s="1" t="s">
        <v>4</v>
      </c>
      <c r="B5" s="7" t="s">
        <v>5</v>
      </c>
      <c r="C5" s="1" t="s">
        <v>6</v>
      </c>
      <c r="D5" s="1">
        <v>1006</v>
      </c>
      <c r="E5" s="1" t="s">
        <v>1954</v>
      </c>
      <c r="F5" s="3">
        <v>45314</v>
      </c>
      <c r="G5" s="20">
        <v>0.66630787037037043</v>
      </c>
    </row>
    <row r="6" spans="1:7" hidden="1" x14ac:dyDescent="0.25">
      <c r="A6" s="1" t="s">
        <v>7</v>
      </c>
      <c r="B6" s="7" t="s">
        <v>8</v>
      </c>
      <c r="C6" s="1" t="s">
        <v>6</v>
      </c>
      <c r="D6" s="1">
        <v>1006</v>
      </c>
      <c r="E6" s="1" t="s">
        <v>1954</v>
      </c>
      <c r="F6" s="3">
        <v>45320</v>
      </c>
      <c r="G6" s="20">
        <v>0.455625</v>
      </c>
    </row>
    <row r="7" spans="1:7" hidden="1" x14ac:dyDescent="0.25">
      <c r="A7" s="1" t="s">
        <v>9</v>
      </c>
      <c r="B7" s="7" t="s">
        <v>10</v>
      </c>
      <c r="C7" s="1" t="s">
        <v>6</v>
      </c>
      <c r="D7" s="1">
        <v>1006</v>
      </c>
      <c r="E7" s="1" t="s">
        <v>1954</v>
      </c>
      <c r="F7" s="3">
        <v>45320</v>
      </c>
      <c r="G7" s="20">
        <v>0.46773148148148147</v>
      </c>
    </row>
    <row r="8" spans="1:7" hidden="1" x14ac:dyDescent="0.25">
      <c r="A8" s="1" t="s">
        <v>4</v>
      </c>
      <c r="B8" s="7" t="s">
        <v>5</v>
      </c>
      <c r="C8" s="1" t="s">
        <v>6</v>
      </c>
      <c r="D8" s="1">
        <v>1006</v>
      </c>
      <c r="E8" s="1" t="s">
        <v>1954</v>
      </c>
      <c r="F8" s="3">
        <v>45320</v>
      </c>
      <c r="G8" s="20">
        <v>0.46983796296296299</v>
      </c>
    </row>
    <row r="9" spans="1:7" hidden="1" x14ac:dyDescent="0.25">
      <c r="A9" s="1" t="s">
        <v>11</v>
      </c>
      <c r="B9" s="7">
        <v>20669542</v>
      </c>
      <c r="C9" s="1" t="s">
        <v>6</v>
      </c>
      <c r="D9" s="1">
        <v>1006</v>
      </c>
      <c r="E9" s="1" t="s">
        <v>1954</v>
      </c>
      <c r="F9" s="3">
        <v>45320</v>
      </c>
      <c r="G9" s="20">
        <v>0.48922453703703705</v>
      </c>
    </row>
    <row r="10" spans="1:7" hidden="1" x14ac:dyDescent="0.25">
      <c r="A10" s="1" t="s">
        <v>11</v>
      </c>
      <c r="B10" s="7">
        <v>20669542</v>
      </c>
      <c r="C10" s="1" t="s">
        <v>6</v>
      </c>
      <c r="D10" s="1">
        <v>1006</v>
      </c>
      <c r="E10" s="1" t="s">
        <v>1954</v>
      </c>
      <c r="F10" s="3">
        <v>45320</v>
      </c>
      <c r="G10" s="20">
        <v>0.4909027777777778</v>
      </c>
    </row>
    <row r="11" spans="1:7" hidden="1" x14ac:dyDescent="0.25">
      <c r="A11" s="1" t="s">
        <v>11</v>
      </c>
      <c r="B11" s="7">
        <v>20669542</v>
      </c>
      <c r="C11" s="1" t="s">
        <v>6</v>
      </c>
      <c r="D11" s="1">
        <v>1006</v>
      </c>
      <c r="E11" s="1" t="s">
        <v>1954</v>
      </c>
      <c r="F11" s="3">
        <v>45320</v>
      </c>
      <c r="G11" s="20">
        <v>0.49989583333333332</v>
      </c>
    </row>
    <row r="12" spans="1:7" hidden="1" x14ac:dyDescent="0.25">
      <c r="A12" s="1" t="s">
        <v>11</v>
      </c>
      <c r="B12" s="7">
        <v>20669542</v>
      </c>
      <c r="C12" s="1" t="s">
        <v>6</v>
      </c>
      <c r="D12" s="1">
        <v>1006</v>
      </c>
      <c r="E12" s="1" t="s">
        <v>1954</v>
      </c>
      <c r="F12" s="3">
        <v>45320</v>
      </c>
      <c r="G12" s="20">
        <v>0.55504629629629632</v>
      </c>
    </row>
    <row r="13" spans="1:7" hidden="1" x14ac:dyDescent="0.25">
      <c r="A13" s="1" t="s">
        <v>11</v>
      </c>
      <c r="B13" s="7">
        <v>20669542</v>
      </c>
      <c r="C13" s="1" t="s">
        <v>6</v>
      </c>
      <c r="D13" s="1">
        <v>1006</v>
      </c>
      <c r="E13" s="1" t="s">
        <v>1954</v>
      </c>
      <c r="F13" s="3">
        <v>45320</v>
      </c>
      <c r="G13" s="20">
        <v>0.55539351851851848</v>
      </c>
    </row>
    <row r="14" spans="1:7" hidden="1" x14ac:dyDescent="0.25">
      <c r="A14" s="1" t="s">
        <v>13</v>
      </c>
      <c r="B14" s="7" t="s">
        <v>14</v>
      </c>
      <c r="C14" s="1" t="s">
        <v>6</v>
      </c>
      <c r="D14" s="1">
        <v>1006</v>
      </c>
      <c r="E14" s="1" t="s">
        <v>1954</v>
      </c>
      <c r="F14" s="3">
        <v>45320</v>
      </c>
      <c r="G14" s="20">
        <v>0.64925925925925931</v>
      </c>
    </row>
    <row r="15" spans="1:7" hidden="1" x14ac:dyDescent="0.25">
      <c r="A15" s="1" t="s">
        <v>4</v>
      </c>
      <c r="B15" s="7" t="s">
        <v>5</v>
      </c>
      <c r="C15" s="1" t="s">
        <v>6</v>
      </c>
      <c r="D15" s="1">
        <v>1006</v>
      </c>
      <c r="E15" s="1" t="s">
        <v>1954</v>
      </c>
      <c r="F15" s="3">
        <v>45321</v>
      </c>
      <c r="G15" s="20">
        <v>3.6273148148148152E-2</v>
      </c>
    </row>
    <row r="16" spans="1:7" hidden="1" x14ac:dyDescent="0.25">
      <c r="A16" s="1" t="s">
        <v>4</v>
      </c>
      <c r="B16" s="7" t="s">
        <v>5</v>
      </c>
      <c r="C16" s="1" t="s">
        <v>6</v>
      </c>
      <c r="D16" s="1">
        <v>1006</v>
      </c>
      <c r="E16" s="1" t="s">
        <v>1954</v>
      </c>
      <c r="F16" s="3">
        <v>45321</v>
      </c>
      <c r="G16" s="20">
        <v>3.7581018518518521E-2</v>
      </c>
    </row>
    <row r="17" spans="1:7" hidden="1" x14ac:dyDescent="0.25">
      <c r="A17" s="1" t="s">
        <v>11</v>
      </c>
      <c r="B17" s="7">
        <v>20669542</v>
      </c>
      <c r="C17" s="1" t="s">
        <v>6</v>
      </c>
      <c r="D17" s="1">
        <v>1006</v>
      </c>
      <c r="E17" s="1" t="s">
        <v>1954</v>
      </c>
      <c r="F17" s="3">
        <v>45321</v>
      </c>
      <c r="G17" s="20">
        <v>0.39041666666666669</v>
      </c>
    </row>
    <row r="18" spans="1:7" hidden="1" x14ac:dyDescent="0.25">
      <c r="A18" s="1" t="s">
        <v>4</v>
      </c>
      <c r="B18" s="7" t="s">
        <v>5</v>
      </c>
      <c r="C18" s="1" t="s">
        <v>6</v>
      </c>
      <c r="D18" s="1">
        <v>1006</v>
      </c>
      <c r="E18" s="1" t="s">
        <v>1954</v>
      </c>
      <c r="F18" s="3">
        <v>45321</v>
      </c>
      <c r="G18" s="20">
        <v>0.39065972222222223</v>
      </c>
    </row>
    <row r="19" spans="1:7" hidden="1" x14ac:dyDescent="0.25">
      <c r="A19" s="1" t="s">
        <v>4</v>
      </c>
      <c r="B19" s="7" t="s">
        <v>5</v>
      </c>
      <c r="C19" s="1" t="s">
        <v>6</v>
      </c>
      <c r="D19" s="1">
        <v>1006</v>
      </c>
      <c r="E19" s="1" t="s">
        <v>1954</v>
      </c>
      <c r="F19" s="3">
        <v>45321</v>
      </c>
      <c r="G19" s="20">
        <v>0.49028935185185185</v>
      </c>
    </row>
    <row r="20" spans="1:7" hidden="1" x14ac:dyDescent="0.25">
      <c r="A20" s="1" t="s">
        <v>7</v>
      </c>
      <c r="B20" s="7" t="s">
        <v>8</v>
      </c>
      <c r="C20" s="1" t="s">
        <v>6</v>
      </c>
      <c r="D20" s="1">
        <v>1006</v>
      </c>
      <c r="E20" s="1" t="s">
        <v>1954</v>
      </c>
      <c r="F20" s="3">
        <v>45321</v>
      </c>
      <c r="G20" s="20">
        <v>0.62156250000000002</v>
      </c>
    </row>
    <row r="21" spans="1:7" hidden="1" x14ac:dyDescent="0.25">
      <c r="A21" s="1" t="s">
        <v>11</v>
      </c>
      <c r="B21" s="7">
        <v>20669542</v>
      </c>
      <c r="C21" s="1" t="s">
        <v>6</v>
      </c>
      <c r="D21" s="1">
        <v>1006</v>
      </c>
      <c r="E21" s="1" t="s">
        <v>1954</v>
      </c>
      <c r="F21" s="3">
        <v>45321</v>
      </c>
      <c r="G21" s="20">
        <v>0.72601851851851851</v>
      </c>
    </row>
    <row r="22" spans="1:7" hidden="1" x14ac:dyDescent="0.25">
      <c r="A22" s="1" t="s">
        <v>11</v>
      </c>
      <c r="B22" s="7">
        <v>20669542</v>
      </c>
      <c r="C22" s="1" t="s">
        <v>6</v>
      </c>
      <c r="D22" s="1">
        <v>1006</v>
      </c>
      <c r="E22" s="1" t="s">
        <v>1954</v>
      </c>
      <c r="F22" s="3">
        <v>45321</v>
      </c>
      <c r="G22" s="20">
        <v>0.72619212962962965</v>
      </c>
    </row>
    <row r="23" spans="1:7" hidden="1" x14ac:dyDescent="0.25">
      <c r="A23" s="1" t="s">
        <v>13</v>
      </c>
      <c r="B23" s="7" t="s">
        <v>14</v>
      </c>
      <c r="C23" s="1" t="s">
        <v>6</v>
      </c>
      <c r="D23" s="1">
        <v>1006</v>
      </c>
      <c r="E23" s="1" t="s">
        <v>1954</v>
      </c>
      <c r="F23" s="3">
        <v>45322</v>
      </c>
      <c r="G23" s="20">
        <v>0.65962962962962968</v>
      </c>
    </row>
    <row r="24" spans="1:7" hidden="1" x14ac:dyDescent="0.25">
      <c r="A24" s="1" t="s">
        <v>13</v>
      </c>
      <c r="B24" s="7" t="s">
        <v>14</v>
      </c>
      <c r="C24" s="1" t="s">
        <v>6</v>
      </c>
      <c r="D24" s="1">
        <v>1008</v>
      </c>
      <c r="E24" s="1" t="s">
        <v>1962</v>
      </c>
      <c r="F24" s="3">
        <v>45323</v>
      </c>
      <c r="G24" s="20">
        <v>0.51222222222222225</v>
      </c>
    </row>
    <row r="25" spans="1:7" hidden="1" x14ac:dyDescent="0.25">
      <c r="A25" s="1" t="s">
        <v>13</v>
      </c>
      <c r="B25" s="7" t="s">
        <v>14</v>
      </c>
      <c r="C25" s="1" t="s">
        <v>6</v>
      </c>
      <c r="D25" s="1">
        <v>1008</v>
      </c>
      <c r="E25" s="1" t="s">
        <v>1962</v>
      </c>
      <c r="F25" s="3">
        <v>45323</v>
      </c>
      <c r="G25" s="20">
        <v>0.51444444444444448</v>
      </c>
    </row>
    <row r="26" spans="1:7" hidden="1" x14ac:dyDescent="0.25">
      <c r="A26" s="1" t="s">
        <v>13</v>
      </c>
      <c r="B26" s="7" t="s">
        <v>14</v>
      </c>
      <c r="C26" s="1" t="s">
        <v>6</v>
      </c>
      <c r="D26" s="1">
        <v>1008</v>
      </c>
      <c r="E26" s="1" t="s">
        <v>1962</v>
      </c>
      <c r="F26" s="3">
        <v>45323</v>
      </c>
      <c r="G26" s="20">
        <v>0.51550925925925928</v>
      </c>
    </row>
    <row r="27" spans="1:7" hidden="1" x14ac:dyDescent="0.25">
      <c r="A27" s="1" t="s">
        <v>13</v>
      </c>
      <c r="B27" s="7" t="s">
        <v>14</v>
      </c>
      <c r="C27" s="1" t="s">
        <v>6</v>
      </c>
      <c r="D27" s="1">
        <v>1008</v>
      </c>
      <c r="E27" s="1" t="s">
        <v>1962</v>
      </c>
      <c r="F27" s="3">
        <v>45323</v>
      </c>
      <c r="G27" s="20">
        <v>0.51861111111111113</v>
      </c>
    </row>
    <row r="28" spans="1:7" hidden="1" x14ac:dyDescent="0.25">
      <c r="A28" s="1" t="s">
        <v>13</v>
      </c>
      <c r="B28" s="7" t="s">
        <v>14</v>
      </c>
      <c r="C28" s="1" t="s">
        <v>6</v>
      </c>
      <c r="D28" s="1">
        <v>1008</v>
      </c>
      <c r="E28" s="1" t="s">
        <v>1962</v>
      </c>
      <c r="F28" s="3">
        <v>45323</v>
      </c>
      <c r="G28" s="20">
        <v>0.52539351851851857</v>
      </c>
    </row>
    <row r="29" spans="1:7" ht="25.5" hidden="1" x14ac:dyDescent="0.25">
      <c r="A29" s="1" t="s">
        <v>15</v>
      </c>
      <c r="B29" s="114">
        <v>29597372</v>
      </c>
      <c r="C29" s="1" t="s">
        <v>6</v>
      </c>
      <c r="D29" s="1">
        <v>1002</v>
      </c>
      <c r="E29" s="1" t="s">
        <v>1955</v>
      </c>
      <c r="F29" s="52">
        <v>45323</v>
      </c>
      <c r="G29" s="20">
        <v>0.54325231481481484</v>
      </c>
    </row>
    <row r="30" spans="1:7" ht="25.5" hidden="1" x14ac:dyDescent="0.25">
      <c r="A30" s="1" t="s">
        <v>15</v>
      </c>
      <c r="B30" s="114" t="s">
        <v>16</v>
      </c>
      <c r="C30" s="1" t="s">
        <v>6</v>
      </c>
      <c r="D30" s="1">
        <v>1002</v>
      </c>
      <c r="E30" s="1" t="s">
        <v>1955</v>
      </c>
      <c r="F30" s="52">
        <v>45323</v>
      </c>
      <c r="G30" s="20">
        <v>0.54342592592592598</v>
      </c>
    </row>
    <row r="31" spans="1:7" ht="25.5" hidden="1" x14ac:dyDescent="0.25">
      <c r="A31" s="1" t="s">
        <v>15</v>
      </c>
      <c r="B31" s="114" t="s">
        <v>16</v>
      </c>
      <c r="C31" s="1" t="s">
        <v>6</v>
      </c>
      <c r="D31" s="1">
        <v>1002</v>
      </c>
      <c r="E31" s="1" t="s">
        <v>1955</v>
      </c>
      <c r="F31" s="52">
        <v>45323</v>
      </c>
      <c r="G31" s="20">
        <v>0.54364583333333338</v>
      </c>
    </row>
    <row r="32" spans="1:7" ht="25.5" hidden="1" x14ac:dyDescent="0.25">
      <c r="A32" s="1" t="s">
        <v>15</v>
      </c>
      <c r="B32" s="114" t="s">
        <v>16</v>
      </c>
      <c r="C32" s="1" t="s">
        <v>6</v>
      </c>
      <c r="D32" s="1">
        <v>1002</v>
      </c>
      <c r="E32" s="1" t="s">
        <v>1955</v>
      </c>
      <c r="F32" s="52">
        <v>45323</v>
      </c>
      <c r="G32" s="20">
        <v>0.58709490740740744</v>
      </c>
    </row>
    <row r="33" spans="1:7" ht="25.5" hidden="1" x14ac:dyDescent="0.25">
      <c r="A33" s="1" t="s">
        <v>15</v>
      </c>
      <c r="B33" s="114" t="s">
        <v>16</v>
      </c>
      <c r="C33" s="1" t="s">
        <v>6</v>
      </c>
      <c r="D33" s="1">
        <v>1002</v>
      </c>
      <c r="E33" s="1" t="s">
        <v>1955</v>
      </c>
      <c r="F33" s="52">
        <v>45323</v>
      </c>
      <c r="G33" s="20">
        <v>0.58734953703703707</v>
      </c>
    </row>
    <row r="34" spans="1:7" ht="25.5" hidden="1" x14ac:dyDescent="0.25">
      <c r="A34" s="1" t="s">
        <v>15</v>
      </c>
      <c r="B34" s="114" t="s">
        <v>16</v>
      </c>
      <c r="C34" s="1" t="s">
        <v>6</v>
      </c>
      <c r="D34" s="1">
        <v>1002</v>
      </c>
      <c r="E34" s="1" t="s">
        <v>1955</v>
      </c>
      <c r="F34" s="52">
        <v>45323</v>
      </c>
      <c r="G34" s="20">
        <v>0.58796296296296291</v>
      </c>
    </row>
    <row r="35" spans="1:7" ht="25.5" hidden="1" x14ac:dyDescent="0.25">
      <c r="A35" s="1" t="s">
        <v>15</v>
      </c>
      <c r="B35" s="114" t="s">
        <v>16</v>
      </c>
      <c r="C35" s="1" t="s">
        <v>6</v>
      </c>
      <c r="D35" s="1">
        <v>1002</v>
      </c>
      <c r="E35" s="1" t="s">
        <v>1955</v>
      </c>
      <c r="F35" s="52">
        <v>45323</v>
      </c>
      <c r="G35" s="20">
        <v>0.59026620370370375</v>
      </c>
    </row>
    <row r="36" spans="1:7" ht="25.5" hidden="1" x14ac:dyDescent="0.25">
      <c r="A36" s="1" t="s">
        <v>15</v>
      </c>
      <c r="B36" s="114" t="s">
        <v>16</v>
      </c>
      <c r="C36" s="1" t="s">
        <v>6</v>
      </c>
      <c r="D36" s="1">
        <v>1002</v>
      </c>
      <c r="E36" s="1" t="s">
        <v>1955</v>
      </c>
      <c r="F36" s="52">
        <v>45323</v>
      </c>
      <c r="G36" s="20">
        <v>0.59068287037037037</v>
      </c>
    </row>
    <row r="37" spans="1:7" ht="25.5" hidden="1" x14ac:dyDescent="0.25">
      <c r="A37" s="1" t="s">
        <v>15</v>
      </c>
      <c r="B37" s="114" t="s">
        <v>16</v>
      </c>
      <c r="C37" s="1" t="s">
        <v>6</v>
      </c>
      <c r="D37" s="1">
        <v>1002</v>
      </c>
      <c r="E37" s="1" t="s">
        <v>1955</v>
      </c>
      <c r="F37" s="52">
        <v>45323</v>
      </c>
      <c r="G37" s="20">
        <v>0.59114583333333337</v>
      </c>
    </row>
    <row r="38" spans="1:7" ht="25.5" hidden="1" x14ac:dyDescent="0.25">
      <c r="A38" s="1" t="s">
        <v>15</v>
      </c>
      <c r="B38" s="114" t="s">
        <v>16</v>
      </c>
      <c r="C38" s="1" t="s">
        <v>6</v>
      </c>
      <c r="D38" s="1">
        <v>1002</v>
      </c>
      <c r="E38" s="1" t="s">
        <v>1955</v>
      </c>
      <c r="F38" s="52">
        <v>45323</v>
      </c>
      <c r="G38" s="20">
        <v>0.59145833333333331</v>
      </c>
    </row>
    <row r="39" spans="1:7" ht="25.5" hidden="1" x14ac:dyDescent="0.25">
      <c r="A39" s="1" t="s">
        <v>15</v>
      </c>
      <c r="B39" s="114">
        <v>29597372</v>
      </c>
      <c r="C39" s="1" t="s">
        <v>6</v>
      </c>
      <c r="D39" s="1">
        <v>1002</v>
      </c>
      <c r="E39" s="1" t="s">
        <v>1955</v>
      </c>
      <c r="F39" s="52">
        <v>45323</v>
      </c>
      <c r="G39" s="20">
        <v>0.59195601851851853</v>
      </c>
    </row>
    <row r="40" spans="1:7" ht="25.5" hidden="1" x14ac:dyDescent="0.25">
      <c r="A40" s="11" t="s">
        <v>15</v>
      </c>
      <c r="B40" s="114">
        <v>29597372</v>
      </c>
      <c r="C40" s="1" t="s">
        <v>6</v>
      </c>
      <c r="D40" s="1">
        <v>1002</v>
      </c>
      <c r="E40" s="1" t="s">
        <v>1955</v>
      </c>
      <c r="F40" s="52">
        <v>45323</v>
      </c>
      <c r="G40" s="20">
        <v>0.60472222222222227</v>
      </c>
    </row>
    <row r="41" spans="1:7" hidden="1" x14ac:dyDescent="0.25">
      <c r="A41" s="1" t="s">
        <v>17</v>
      </c>
      <c r="B41" s="114" t="s">
        <v>18</v>
      </c>
      <c r="C41" s="1" t="s">
        <v>6</v>
      </c>
      <c r="D41" s="1">
        <v>1002</v>
      </c>
      <c r="E41" s="1" t="s">
        <v>1955</v>
      </c>
      <c r="F41" s="52">
        <v>45323</v>
      </c>
      <c r="G41" s="20">
        <v>0.62173611111111116</v>
      </c>
    </row>
    <row r="42" spans="1:7" hidden="1" x14ac:dyDescent="0.25">
      <c r="A42" s="1" t="s">
        <v>13</v>
      </c>
      <c r="B42" s="7" t="s">
        <v>14</v>
      </c>
      <c r="C42" s="1" t="s">
        <v>6</v>
      </c>
      <c r="D42" s="1">
        <v>1008</v>
      </c>
      <c r="E42" s="1" t="s">
        <v>1962</v>
      </c>
      <c r="F42" s="3">
        <v>45323</v>
      </c>
      <c r="G42" s="20">
        <v>0.63405092592592593</v>
      </c>
    </row>
    <row r="43" spans="1:7" hidden="1" x14ac:dyDescent="0.25">
      <c r="A43" s="1" t="s">
        <v>13</v>
      </c>
      <c r="B43" s="7" t="s">
        <v>14</v>
      </c>
      <c r="C43" s="1" t="s">
        <v>6</v>
      </c>
      <c r="D43" s="1">
        <v>1008</v>
      </c>
      <c r="E43" s="1" t="s">
        <v>1962</v>
      </c>
      <c r="F43" s="3">
        <v>45323</v>
      </c>
      <c r="G43" s="20">
        <v>0.63421296296296292</v>
      </c>
    </row>
    <row r="44" spans="1:7" hidden="1" x14ac:dyDescent="0.25">
      <c r="A44" s="1" t="s">
        <v>13</v>
      </c>
      <c r="B44" s="7" t="s">
        <v>14</v>
      </c>
      <c r="C44" s="1" t="s">
        <v>6</v>
      </c>
      <c r="D44" s="1">
        <v>1008</v>
      </c>
      <c r="E44" s="1" t="s">
        <v>1962</v>
      </c>
      <c r="F44" s="3">
        <v>45323</v>
      </c>
      <c r="G44" s="20">
        <v>0.63449074074074074</v>
      </c>
    </row>
    <row r="45" spans="1:7" hidden="1" x14ac:dyDescent="0.25">
      <c r="A45" s="1" t="s">
        <v>13</v>
      </c>
      <c r="B45" s="7" t="s">
        <v>14</v>
      </c>
      <c r="C45" s="1" t="s">
        <v>6</v>
      </c>
      <c r="D45" s="1">
        <v>1006</v>
      </c>
      <c r="E45" s="1" t="s">
        <v>1954</v>
      </c>
      <c r="F45" s="3">
        <v>45323</v>
      </c>
      <c r="G45" s="20">
        <v>0.66219907407407408</v>
      </c>
    </row>
    <row r="46" spans="1:7" hidden="1" x14ac:dyDescent="0.25">
      <c r="A46" s="1" t="s">
        <v>13</v>
      </c>
      <c r="B46" s="7" t="s">
        <v>14</v>
      </c>
      <c r="C46" s="1" t="s">
        <v>6</v>
      </c>
      <c r="D46" s="1">
        <v>1006</v>
      </c>
      <c r="E46" s="1" t="s">
        <v>1954</v>
      </c>
      <c r="F46" s="3">
        <v>45324</v>
      </c>
      <c r="G46" s="20">
        <v>0.64545138888888887</v>
      </c>
    </row>
    <row r="47" spans="1:7" s="72" customFormat="1" hidden="1" x14ac:dyDescent="0.25">
      <c r="A47" s="77" t="s">
        <v>19</v>
      </c>
      <c r="B47" s="78" t="s">
        <v>20</v>
      </c>
      <c r="C47" s="77" t="s">
        <v>6</v>
      </c>
      <c r="D47" s="77">
        <v>1002</v>
      </c>
      <c r="E47" s="77" t="s">
        <v>1955</v>
      </c>
      <c r="F47" s="79">
        <v>45327</v>
      </c>
      <c r="G47" s="80">
        <v>0.60059027777777774</v>
      </c>
    </row>
    <row r="48" spans="1:7" hidden="1" x14ac:dyDescent="0.25">
      <c r="A48" s="1" t="s">
        <v>11</v>
      </c>
      <c r="B48" s="7" t="s">
        <v>12</v>
      </c>
      <c r="C48" s="1" t="s">
        <v>6</v>
      </c>
      <c r="D48" s="1">
        <v>1006</v>
      </c>
      <c r="E48" s="1" t="s">
        <v>1954</v>
      </c>
      <c r="F48" s="3">
        <v>45341</v>
      </c>
      <c r="G48" s="20">
        <v>0.48922453703703705</v>
      </c>
    </row>
    <row r="49" spans="1:7" hidden="1" x14ac:dyDescent="0.25">
      <c r="A49" s="1" t="s">
        <v>4</v>
      </c>
      <c r="B49" s="7" t="s">
        <v>5</v>
      </c>
      <c r="C49" s="1" t="s">
        <v>6</v>
      </c>
      <c r="D49" s="1">
        <v>1006</v>
      </c>
      <c r="E49" s="1" t="s">
        <v>1954</v>
      </c>
      <c r="F49" s="3">
        <v>45341</v>
      </c>
      <c r="G49" s="20">
        <v>0.50255787037037036</v>
      </c>
    </row>
    <row r="50" spans="1:7" hidden="1" x14ac:dyDescent="0.25">
      <c r="A50" s="1" t="s">
        <v>21</v>
      </c>
      <c r="B50" s="7" t="s">
        <v>22</v>
      </c>
      <c r="C50" s="1" t="s">
        <v>6</v>
      </c>
      <c r="D50" s="1">
        <v>1006</v>
      </c>
      <c r="E50" s="1" t="s">
        <v>1954</v>
      </c>
      <c r="F50" s="3">
        <v>45342</v>
      </c>
      <c r="G50" s="20">
        <v>0.6061805555555555</v>
      </c>
    </row>
    <row r="51" spans="1:7" hidden="1" x14ac:dyDescent="0.25">
      <c r="A51" s="1" t="s">
        <v>11</v>
      </c>
      <c r="B51" s="7" t="s">
        <v>12</v>
      </c>
      <c r="C51" s="1" t="s">
        <v>6</v>
      </c>
      <c r="D51" s="1">
        <v>1006</v>
      </c>
      <c r="E51" s="1" t="s">
        <v>1954</v>
      </c>
      <c r="F51" s="3">
        <v>45342</v>
      </c>
      <c r="G51" s="20">
        <v>0.62894675925925925</v>
      </c>
    </row>
    <row r="52" spans="1:7" hidden="1" x14ac:dyDescent="0.25">
      <c r="A52" s="1" t="s">
        <v>13</v>
      </c>
      <c r="B52" s="7" t="s">
        <v>14</v>
      </c>
      <c r="C52" s="1" t="s">
        <v>6</v>
      </c>
      <c r="D52" s="1">
        <v>1006</v>
      </c>
      <c r="E52" s="1" t="s">
        <v>1954</v>
      </c>
      <c r="F52" s="3">
        <v>45342</v>
      </c>
      <c r="G52" s="20">
        <v>0.63120370370370371</v>
      </c>
    </row>
    <row r="53" spans="1:7" hidden="1" x14ac:dyDescent="0.25">
      <c r="A53" s="1" t="s">
        <v>13</v>
      </c>
      <c r="B53" s="7" t="s">
        <v>14</v>
      </c>
      <c r="C53" s="1" t="s">
        <v>6</v>
      </c>
      <c r="D53" s="1">
        <v>1006</v>
      </c>
      <c r="E53" s="1" t="s">
        <v>1954</v>
      </c>
      <c r="F53" s="3">
        <v>45342</v>
      </c>
      <c r="G53" s="20">
        <v>0.63291666666666668</v>
      </c>
    </row>
    <row r="54" spans="1:7" hidden="1" x14ac:dyDescent="0.25">
      <c r="A54" s="1" t="s">
        <v>9</v>
      </c>
      <c r="B54" s="7" t="s">
        <v>10</v>
      </c>
      <c r="C54" s="1" t="s">
        <v>6</v>
      </c>
      <c r="D54" s="1">
        <v>1006</v>
      </c>
      <c r="E54" s="1" t="s">
        <v>1954</v>
      </c>
      <c r="F54" s="3">
        <v>45342</v>
      </c>
      <c r="G54" s="20">
        <v>0.63512731481481477</v>
      </c>
    </row>
    <row r="55" spans="1:7" hidden="1" x14ac:dyDescent="0.25">
      <c r="A55" s="1" t="s">
        <v>13</v>
      </c>
      <c r="B55" s="7" t="s">
        <v>14</v>
      </c>
      <c r="C55" s="1" t="s">
        <v>6</v>
      </c>
      <c r="D55" s="1">
        <v>1006</v>
      </c>
      <c r="E55" s="1" t="s">
        <v>1954</v>
      </c>
      <c r="F55" s="3">
        <v>45342</v>
      </c>
      <c r="G55" s="20">
        <v>0.64170138888888884</v>
      </c>
    </row>
    <row r="56" spans="1:7" hidden="1" x14ac:dyDescent="0.25">
      <c r="A56" s="1" t="s">
        <v>11</v>
      </c>
      <c r="B56" s="7" t="s">
        <v>12</v>
      </c>
      <c r="C56" s="1" t="s">
        <v>6</v>
      </c>
      <c r="D56" s="1">
        <v>1008</v>
      </c>
      <c r="E56" s="1" t="s">
        <v>1962</v>
      </c>
      <c r="F56" s="3">
        <v>45342</v>
      </c>
      <c r="G56" s="20">
        <v>0.71978009259259257</v>
      </c>
    </row>
    <row r="57" spans="1:7" hidden="1" x14ac:dyDescent="0.25">
      <c r="A57" s="1" t="s">
        <v>11</v>
      </c>
      <c r="B57" s="7" t="s">
        <v>12</v>
      </c>
      <c r="C57" s="1" t="s">
        <v>6</v>
      </c>
      <c r="D57" s="1">
        <v>1006</v>
      </c>
      <c r="E57" s="1" t="s">
        <v>1954</v>
      </c>
      <c r="F57" s="3">
        <v>45342</v>
      </c>
      <c r="G57" s="20">
        <v>0.72756944444444449</v>
      </c>
    </row>
    <row r="58" spans="1:7" hidden="1" x14ac:dyDescent="0.25">
      <c r="A58" s="1" t="s">
        <v>11</v>
      </c>
      <c r="B58" s="7" t="s">
        <v>12</v>
      </c>
      <c r="C58" s="1" t="s">
        <v>6</v>
      </c>
      <c r="D58" s="1">
        <v>1008</v>
      </c>
      <c r="E58" s="1" t="s">
        <v>1962</v>
      </c>
      <c r="F58" s="3">
        <v>45342</v>
      </c>
      <c r="G58" s="20">
        <v>0.74754629629629632</v>
      </c>
    </row>
    <row r="59" spans="1:7" hidden="1" x14ac:dyDescent="0.25">
      <c r="A59" s="1" t="s">
        <v>21</v>
      </c>
      <c r="B59" s="7" t="s">
        <v>22</v>
      </c>
      <c r="C59" s="1" t="s">
        <v>6</v>
      </c>
      <c r="D59" s="1">
        <v>1006</v>
      </c>
      <c r="E59" s="1" t="s">
        <v>1954</v>
      </c>
      <c r="F59" s="3">
        <v>45343</v>
      </c>
      <c r="G59" s="20">
        <v>0.4448611111111111</v>
      </c>
    </row>
    <row r="60" spans="1:7" hidden="1" x14ac:dyDescent="0.25">
      <c r="A60" s="1" t="s">
        <v>4</v>
      </c>
      <c r="B60" s="7" t="s">
        <v>5</v>
      </c>
      <c r="C60" s="1" t="s">
        <v>6</v>
      </c>
      <c r="D60" s="1">
        <v>1006</v>
      </c>
      <c r="E60" s="1" t="s">
        <v>1954</v>
      </c>
      <c r="F60" s="3">
        <v>45343</v>
      </c>
      <c r="G60" s="20">
        <v>0.50899305555555552</v>
      </c>
    </row>
    <row r="61" spans="1:7" hidden="1" x14ac:dyDescent="0.25">
      <c r="A61" s="1" t="s">
        <v>23</v>
      </c>
      <c r="B61" s="7" t="s">
        <v>24</v>
      </c>
      <c r="C61" s="1" t="s">
        <v>6</v>
      </c>
      <c r="D61" s="1">
        <v>1002</v>
      </c>
      <c r="E61" s="1" t="s">
        <v>1955</v>
      </c>
      <c r="F61" s="3">
        <v>45343</v>
      </c>
      <c r="G61" s="20">
        <v>0.69163194444444442</v>
      </c>
    </row>
    <row r="62" spans="1:7" hidden="1" x14ac:dyDescent="0.25">
      <c r="A62" s="1" t="s">
        <v>25</v>
      </c>
      <c r="B62" s="7" t="s">
        <v>26</v>
      </c>
      <c r="C62" s="1" t="s">
        <v>6</v>
      </c>
      <c r="D62" s="1">
        <v>1002</v>
      </c>
      <c r="E62" s="1" t="s">
        <v>1955</v>
      </c>
      <c r="F62" s="3">
        <v>45344</v>
      </c>
      <c r="G62" s="20">
        <v>0.43865740740740738</v>
      </c>
    </row>
    <row r="63" spans="1:7" hidden="1" x14ac:dyDescent="0.25">
      <c r="A63" s="1" t="s">
        <v>27</v>
      </c>
      <c r="B63" s="7" t="s">
        <v>28</v>
      </c>
      <c r="C63" s="1" t="s">
        <v>6</v>
      </c>
      <c r="D63" s="1">
        <v>1002</v>
      </c>
      <c r="E63" s="1" t="s">
        <v>1955</v>
      </c>
      <c r="F63" s="3">
        <v>45344</v>
      </c>
      <c r="G63" s="20">
        <v>0.45028935185185187</v>
      </c>
    </row>
    <row r="64" spans="1:7" hidden="1" x14ac:dyDescent="0.25">
      <c r="A64" s="1" t="s">
        <v>27</v>
      </c>
      <c r="B64" s="7" t="s">
        <v>28</v>
      </c>
      <c r="C64" s="1" t="s">
        <v>6</v>
      </c>
      <c r="D64" s="1">
        <v>1002</v>
      </c>
      <c r="E64" s="1" t="s">
        <v>1955</v>
      </c>
      <c r="F64" s="3">
        <v>45344</v>
      </c>
      <c r="G64" s="20">
        <v>0.45869212962962963</v>
      </c>
    </row>
    <row r="65" spans="1:7" hidden="1" x14ac:dyDescent="0.25">
      <c r="A65" s="1" t="s">
        <v>29</v>
      </c>
      <c r="B65" s="7" t="s">
        <v>30</v>
      </c>
      <c r="C65" s="1" t="s">
        <v>6</v>
      </c>
      <c r="D65" s="1">
        <v>1006</v>
      </c>
      <c r="E65" s="1" t="s">
        <v>1954</v>
      </c>
      <c r="F65" s="3">
        <v>45344</v>
      </c>
      <c r="G65" s="20">
        <v>0.51590277777777782</v>
      </c>
    </row>
    <row r="66" spans="1:7" hidden="1" x14ac:dyDescent="0.25">
      <c r="A66" s="1" t="s">
        <v>29</v>
      </c>
      <c r="B66" s="7" t="s">
        <v>30</v>
      </c>
      <c r="C66" s="1" t="s">
        <v>6</v>
      </c>
      <c r="D66" s="1">
        <v>1006</v>
      </c>
      <c r="E66" s="1" t="s">
        <v>1954</v>
      </c>
      <c r="F66" s="3">
        <v>45344</v>
      </c>
      <c r="G66" s="20">
        <v>0.51605324074074077</v>
      </c>
    </row>
    <row r="67" spans="1:7" hidden="1" x14ac:dyDescent="0.25">
      <c r="A67" s="1" t="s">
        <v>31</v>
      </c>
      <c r="B67" s="7">
        <v>27295312</v>
      </c>
      <c r="C67" s="1" t="s">
        <v>6</v>
      </c>
      <c r="D67" s="1">
        <v>1006</v>
      </c>
      <c r="E67" s="1" t="s">
        <v>1954</v>
      </c>
      <c r="F67" s="3">
        <v>45344</v>
      </c>
      <c r="G67" s="20">
        <v>0.51648148148148143</v>
      </c>
    </row>
    <row r="68" spans="1:7" hidden="1" x14ac:dyDescent="0.25">
      <c r="A68" s="1" t="s">
        <v>7</v>
      </c>
      <c r="B68" s="7" t="s">
        <v>8</v>
      </c>
      <c r="C68" s="1" t="s">
        <v>6</v>
      </c>
      <c r="D68" s="1">
        <v>1006</v>
      </c>
      <c r="E68" s="1" t="s">
        <v>1954</v>
      </c>
      <c r="F68" s="3">
        <v>45344</v>
      </c>
      <c r="G68" s="20">
        <v>0.53096064814814814</v>
      </c>
    </row>
    <row r="69" spans="1:7" hidden="1" x14ac:dyDescent="0.25">
      <c r="A69" s="1" t="s">
        <v>9</v>
      </c>
      <c r="B69" s="7" t="s">
        <v>10</v>
      </c>
      <c r="C69" s="1" t="s">
        <v>6</v>
      </c>
      <c r="D69" s="1">
        <v>1006</v>
      </c>
      <c r="E69" s="1" t="s">
        <v>1954</v>
      </c>
      <c r="F69" s="3">
        <v>45344</v>
      </c>
      <c r="G69" s="20">
        <v>0.531712962962963</v>
      </c>
    </row>
    <row r="70" spans="1:7" hidden="1" x14ac:dyDescent="0.25">
      <c r="A70" s="1" t="s">
        <v>13</v>
      </c>
      <c r="B70" s="7" t="s">
        <v>14</v>
      </c>
      <c r="C70" s="1" t="s">
        <v>6</v>
      </c>
      <c r="D70" s="1">
        <v>1006</v>
      </c>
      <c r="E70" s="1" t="s">
        <v>1954</v>
      </c>
      <c r="F70" s="3">
        <v>45344</v>
      </c>
      <c r="G70" s="20">
        <v>0.53229166666666672</v>
      </c>
    </row>
    <row r="71" spans="1:7" hidden="1" x14ac:dyDescent="0.25">
      <c r="A71" s="1" t="s">
        <v>4</v>
      </c>
      <c r="B71" s="7" t="s">
        <v>5</v>
      </c>
      <c r="C71" s="1" t="s">
        <v>6</v>
      </c>
      <c r="D71" s="1">
        <v>1006</v>
      </c>
      <c r="E71" s="1" t="s">
        <v>1954</v>
      </c>
      <c r="F71" s="3">
        <v>45344</v>
      </c>
      <c r="G71" s="20">
        <v>0.53270833333333334</v>
      </c>
    </row>
    <row r="72" spans="1:7" hidden="1" x14ac:dyDescent="0.25">
      <c r="A72" s="1" t="s">
        <v>33</v>
      </c>
      <c r="B72" s="7" t="s">
        <v>34</v>
      </c>
      <c r="C72" s="1" t="s">
        <v>6</v>
      </c>
      <c r="D72" s="1">
        <v>1006</v>
      </c>
      <c r="E72" s="1" t="s">
        <v>1954</v>
      </c>
      <c r="F72" s="3">
        <v>45344</v>
      </c>
      <c r="G72" s="20">
        <v>0.53314814814814815</v>
      </c>
    </row>
    <row r="73" spans="1:7" hidden="1" x14ac:dyDescent="0.25">
      <c r="A73" s="1" t="s">
        <v>29</v>
      </c>
      <c r="B73" s="7" t="s">
        <v>30</v>
      </c>
      <c r="C73" s="1" t="s">
        <v>6</v>
      </c>
      <c r="D73" s="1">
        <v>1006</v>
      </c>
      <c r="E73" s="1" t="s">
        <v>1954</v>
      </c>
      <c r="F73" s="3">
        <v>45344</v>
      </c>
      <c r="G73" s="20">
        <v>0.53343750000000001</v>
      </c>
    </row>
    <row r="74" spans="1:7" hidden="1" x14ac:dyDescent="0.25">
      <c r="A74" s="1" t="s">
        <v>21</v>
      </c>
      <c r="B74" s="7" t="s">
        <v>22</v>
      </c>
      <c r="C74" s="1" t="s">
        <v>6</v>
      </c>
      <c r="D74" s="1">
        <v>1006</v>
      </c>
      <c r="E74" s="1" t="s">
        <v>1954</v>
      </c>
      <c r="F74" s="3">
        <v>45344</v>
      </c>
      <c r="G74" s="20">
        <v>0.53384259259259259</v>
      </c>
    </row>
    <row r="75" spans="1:7" hidden="1" x14ac:dyDescent="0.25">
      <c r="A75" s="1" t="s">
        <v>31</v>
      </c>
      <c r="B75" s="7" t="s">
        <v>32</v>
      </c>
      <c r="C75" s="1" t="s">
        <v>6</v>
      </c>
      <c r="D75" s="1">
        <v>1006</v>
      </c>
      <c r="E75" s="1" t="s">
        <v>1954</v>
      </c>
      <c r="F75" s="3">
        <v>45344</v>
      </c>
      <c r="G75" s="20">
        <v>0.53422453703703698</v>
      </c>
    </row>
    <row r="76" spans="1:7" hidden="1" x14ac:dyDescent="0.25">
      <c r="A76" s="1" t="s">
        <v>29</v>
      </c>
      <c r="B76" s="7" t="s">
        <v>30</v>
      </c>
      <c r="C76" s="1" t="s">
        <v>6</v>
      </c>
      <c r="D76" s="1">
        <v>1006</v>
      </c>
      <c r="E76" s="1" t="s">
        <v>1954</v>
      </c>
      <c r="F76" s="3">
        <v>45344</v>
      </c>
      <c r="G76" s="20">
        <v>0.54458333333333331</v>
      </c>
    </row>
    <row r="77" spans="1:7" hidden="1" x14ac:dyDescent="0.25">
      <c r="A77" s="1" t="s">
        <v>29</v>
      </c>
      <c r="B77" s="7" t="s">
        <v>30</v>
      </c>
      <c r="C77" s="1" t="s">
        <v>6</v>
      </c>
      <c r="D77" s="1">
        <v>1006</v>
      </c>
      <c r="E77" s="1" t="s">
        <v>1954</v>
      </c>
      <c r="F77" s="3">
        <v>45344</v>
      </c>
      <c r="G77" s="20">
        <v>0.55087962962962966</v>
      </c>
    </row>
    <row r="78" spans="1:7" hidden="1" x14ac:dyDescent="0.25">
      <c r="A78" s="1" t="s">
        <v>29</v>
      </c>
      <c r="B78" s="7" t="s">
        <v>30</v>
      </c>
      <c r="C78" s="1" t="s">
        <v>6</v>
      </c>
      <c r="D78" s="1">
        <v>1006</v>
      </c>
      <c r="E78" s="1" t="s">
        <v>1954</v>
      </c>
      <c r="F78" s="3">
        <v>45344</v>
      </c>
      <c r="G78" s="20">
        <v>0.55108796296296292</v>
      </c>
    </row>
    <row r="79" spans="1:7" s="72" customFormat="1" hidden="1" x14ac:dyDescent="0.25">
      <c r="A79" s="77" t="s">
        <v>35</v>
      </c>
      <c r="B79" s="78" t="s">
        <v>36</v>
      </c>
      <c r="C79" s="77" t="s">
        <v>6</v>
      </c>
      <c r="D79" s="77">
        <v>1002</v>
      </c>
      <c r="E79" s="77" t="s">
        <v>1955</v>
      </c>
      <c r="F79" s="79">
        <v>45344</v>
      </c>
      <c r="G79" s="80">
        <v>0.6401041666666667</v>
      </c>
    </row>
    <row r="80" spans="1:7" x14ac:dyDescent="0.25">
      <c r="A80" s="1" t="s">
        <v>35</v>
      </c>
      <c r="B80" s="2" t="s">
        <v>36</v>
      </c>
      <c r="C80" s="1" t="s">
        <v>6</v>
      </c>
      <c r="D80" s="1">
        <v>1008</v>
      </c>
      <c r="E80" s="1" t="s">
        <v>1962</v>
      </c>
      <c r="F80" s="52">
        <v>45344</v>
      </c>
      <c r="G80" s="20">
        <v>0.64314814814814814</v>
      </c>
    </row>
    <row r="81" spans="1:7" hidden="1" x14ac:dyDescent="0.25">
      <c r="A81" s="1" t="s">
        <v>29</v>
      </c>
      <c r="B81" s="7" t="s">
        <v>30</v>
      </c>
      <c r="C81" s="1" t="s">
        <v>6</v>
      </c>
      <c r="D81" s="1">
        <v>1006</v>
      </c>
      <c r="E81" s="1" t="s">
        <v>1954</v>
      </c>
      <c r="F81" s="3">
        <v>45344</v>
      </c>
      <c r="G81" s="20">
        <v>0.65652777777777782</v>
      </c>
    </row>
    <row r="82" spans="1:7" hidden="1" x14ac:dyDescent="0.25">
      <c r="A82" s="1" t="s">
        <v>37</v>
      </c>
      <c r="B82" s="7" t="s">
        <v>38</v>
      </c>
      <c r="C82" s="1" t="s">
        <v>6</v>
      </c>
      <c r="D82" s="1">
        <v>1002</v>
      </c>
      <c r="E82" s="1" t="s">
        <v>1955</v>
      </c>
      <c r="F82" s="3">
        <v>45344</v>
      </c>
      <c r="G82" s="20">
        <v>0.72876157407407405</v>
      </c>
    </row>
    <row r="83" spans="1:7" hidden="1" x14ac:dyDescent="0.25">
      <c r="A83" s="1" t="s">
        <v>37</v>
      </c>
      <c r="B83" s="7" t="s">
        <v>38</v>
      </c>
      <c r="C83" s="1" t="s">
        <v>6</v>
      </c>
      <c r="D83" s="1">
        <v>1002</v>
      </c>
      <c r="E83" s="1" t="s">
        <v>1955</v>
      </c>
      <c r="F83" s="3">
        <v>45344</v>
      </c>
      <c r="G83" s="20">
        <v>0.73484953703703704</v>
      </c>
    </row>
    <row r="84" spans="1:7" s="72" customFormat="1" hidden="1" x14ac:dyDescent="0.25">
      <c r="A84" s="77" t="s">
        <v>39</v>
      </c>
      <c r="B84" s="78" t="s">
        <v>40</v>
      </c>
      <c r="C84" s="77" t="s">
        <v>6</v>
      </c>
      <c r="D84" s="77">
        <v>1002</v>
      </c>
      <c r="E84" s="77" t="s">
        <v>1955</v>
      </c>
      <c r="F84" s="79">
        <v>45344</v>
      </c>
      <c r="G84" s="80">
        <v>0.91664351851851855</v>
      </c>
    </row>
    <row r="85" spans="1:7" x14ac:dyDescent="0.25">
      <c r="A85" s="1" t="s">
        <v>39</v>
      </c>
      <c r="B85" s="2" t="s">
        <v>40</v>
      </c>
      <c r="C85" s="1" t="s">
        <v>6</v>
      </c>
      <c r="D85" s="1">
        <v>1008</v>
      </c>
      <c r="E85" s="1" t="s">
        <v>1962</v>
      </c>
      <c r="F85" s="52">
        <v>45344</v>
      </c>
      <c r="G85" s="20">
        <v>0.91896990740740736</v>
      </c>
    </row>
    <row r="86" spans="1:7" hidden="1" x14ac:dyDescent="0.25">
      <c r="A86" s="1" t="s">
        <v>29</v>
      </c>
      <c r="B86" s="7" t="s">
        <v>30</v>
      </c>
      <c r="C86" s="1" t="s">
        <v>6</v>
      </c>
      <c r="D86" s="1">
        <v>1006</v>
      </c>
      <c r="E86" s="1" t="s">
        <v>1954</v>
      </c>
      <c r="F86" s="3">
        <v>45345</v>
      </c>
      <c r="G86" s="20">
        <v>0.64795138888888892</v>
      </c>
    </row>
    <row r="87" spans="1:7" hidden="1" x14ac:dyDescent="0.25">
      <c r="A87" s="1" t="s">
        <v>29</v>
      </c>
      <c r="B87" s="7" t="s">
        <v>30</v>
      </c>
      <c r="C87" s="1" t="s">
        <v>6</v>
      </c>
      <c r="D87" s="1">
        <v>1006</v>
      </c>
      <c r="E87" s="1" t="s">
        <v>1954</v>
      </c>
      <c r="F87" s="3">
        <v>45345</v>
      </c>
      <c r="G87" s="20">
        <v>0.64827546296296301</v>
      </c>
    </row>
    <row r="88" spans="1:7" hidden="1" x14ac:dyDescent="0.25">
      <c r="A88" s="1" t="s">
        <v>41</v>
      </c>
      <c r="B88" s="7" t="s">
        <v>42</v>
      </c>
      <c r="C88" s="1" t="s">
        <v>6</v>
      </c>
      <c r="D88" s="1">
        <v>1006</v>
      </c>
      <c r="E88" s="1" t="s">
        <v>1954</v>
      </c>
      <c r="F88" s="3">
        <v>45345</v>
      </c>
      <c r="G88" s="20">
        <v>0.66849537037037032</v>
      </c>
    </row>
    <row r="89" spans="1:7" hidden="1" x14ac:dyDescent="0.25">
      <c r="A89" s="1" t="s">
        <v>43</v>
      </c>
      <c r="B89" s="7" t="s">
        <v>44</v>
      </c>
      <c r="C89" s="1" t="s">
        <v>6</v>
      </c>
      <c r="D89" s="1">
        <v>1006</v>
      </c>
      <c r="E89" s="1" t="s">
        <v>1954</v>
      </c>
      <c r="F89" s="3">
        <v>45345</v>
      </c>
      <c r="G89" s="20">
        <v>0.67494212962962963</v>
      </c>
    </row>
    <row r="90" spans="1:7" hidden="1" x14ac:dyDescent="0.25">
      <c r="A90" s="1" t="s">
        <v>41</v>
      </c>
      <c r="B90" s="7" t="s">
        <v>42</v>
      </c>
      <c r="C90" s="1" t="s">
        <v>6</v>
      </c>
      <c r="D90" s="1">
        <v>1006</v>
      </c>
      <c r="E90" s="1" t="s">
        <v>1954</v>
      </c>
      <c r="F90" s="3">
        <v>45345</v>
      </c>
      <c r="G90" s="20">
        <v>0.68199074074074073</v>
      </c>
    </row>
    <row r="91" spans="1:7" hidden="1" x14ac:dyDescent="0.25">
      <c r="A91" s="1" t="s">
        <v>43</v>
      </c>
      <c r="B91" s="7" t="s">
        <v>44</v>
      </c>
      <c r="C91" s="1" t="s">
        <v>6</v>
      </c>
      <c r="D91" s="1">
        <v>1006</v>
      </c>
      <c r="E91" s="1" t="s">
        <v>1954</v>
      </c>
      <c r="F91" s="3">
        <v>45345</v>
      </c>
      <c r="G91" s="20">
        <v>0.68520833333333331</v>
      </c>
    </row>
    <row r="92" spans="1:7" hidden="1" x14ac:dyDescent="0.25">
      <c r="A92" s="1" t="s">
        <v>9</v>
      </c>
      <c r="B92" s="7" t="s">
        <v>10</v>
      </c>
      <c r="C92" s="1" t="s">
        <v>6</v>
      </c>
      <c r="D92" s="1">
        <v>1006</v>
      </c>
      <c r="E92" s="1" t="s">
        <v>1954</v>
      </c>
      <c r="F92" s="3">
        <v>45348</v>
      </c>
      <c r="G92" s="20">
        <v>0.46196759259259257</v>
      </c>
    </row>
    <row r="93" spans="1:7" s="72" customFormat="1" hidden="1" x14ac:dyDescent="0.25">
      <c r="A93" s="77" t="s">
        <v>45</v>
      </c>
      <c r="B93" s="78" t="s">
        <v>46</v>
      </c>
      <c r="C93" s="77" t="s">
        <v>6</v>
      </c>
      <c r="D93" s="77">
        <v>1002</v>
      </c>
      <c r="E93" s="77" t="s">
        <v>1955</v>
      </c>
      <c r="F93" s="79">
        <v>45348</v>
      </c>
      <c r="G93" s="80">
        <v>0.56508101851851855</v>
      </c>
    </row>
    <row r="94" spans="1:7" x14ac:dyDescent="0.25">
      <c r="A94" s="1" t="s">
        <v>45</v>
      </c>
      <c r="B94" s="2" t="s">
        <v>46</v>
      </c>
      <c r="C94" s="1" t="s">
        <v>6</v>
      </c>
      <c r="D94" s="1">
        <v>1006</v>
      </c>
      <c r="E94" s="1" t="s">
        <v>1954</v>
      </c>
      <c r="F94" s="52">
        <v>45348</v>
      </c>
      <c r="G94" s="20">
        <v>0.56607638888888889</v>
      </c>
    </row>
    <row r="95" spans="1:7" hidden="1" x14ac:dyDescent="0.25">
      <c r="A95" s="1" t="s">
        <v>29</v>
      </c>
      <c r="B95" s="7" t="s">
        <v>30</v>
      </c>
      <c r="C95" s="1" t="s">
        <v>6</v>
      </c>
      <c r="D95" s="1">
        <v>1006</v>
      </c>
      <c r="E95" s="1" t="s">
        <v>1954</v>
      </c>
      <c r="F95" s="3">
        <v>45349</v>
      </c>
      <c r="G95" s="20">
        <v>0.47270833333333334</v>
      </c>
    </row>
    <row r="96" spans="1:7" hidden="1" x14ac:dyDescent="0.25">
      <c r="A96" s="1" t="s">
        <v>21</v>
      </c>
      <c r="B96" s="7" t="s">
        <v>22</v>
      </c>
      <c r="C96" s="1" t="s">
        <v>6</v>
      </c>
      <c r="D96" s="1">
        <v>1006</v>
      </c>
      <c r="E96" s="1" t="s">
        <v>1954</v>
      </c>
      <c r="F96" s="3">
        <v>45349</v>
      </c>
      <c r="G96" s="20">
        <v>0.47326388888888887</v>
      </c>
    </row>
    <row r="97" spans="1:7" hidden="1" x14ac:dyDescent="0.25">
      <c r="A97" s="1" t="s">
        <v>29</v>
      </c>
      <c r="B97" s="7" t="s">
        <v>30</v>
      </c>
      <c r="C97" s="1" t="s">
        <v>6</v>
      </c>
      <c r="D97" s="1">
        <v>1006</v>
      </c>
      <c r="E97" s="1" t="s">
        <v>1954</v>
      </c>
      <c r="F97" s="3">
        <v>45349</v>
      </c>
      <c r="G97" s="20">
        <v>0.4742824074074074</v>
      </c>
    </row>
    <row r="98" spans="1:7" x14ac:dyDescent="0.25">
      <c r="A98" s="1" t="s">
        <v>45</v>
      </c>
      <c r="B98" s="2" t="s">
        <v>46</v>
      </c>
      <c r="C98" s="1" t="s">
        <v>6</v>
      </c>
      <c r="D98" s="1">
        <v>1006</v>
      </c>
      <c r="E98" s="1" t="s">
        <v>1954</v>
      </c>
      <c r="F98" s="52">
        <v>45349</v>
      </c>
      <c r="G98" s="20">
        <v>0.50484953703703705</v>
      </c>
    </row>
    <row r="99" spans="1:7" x14ac:dyDescent="0.25">
      <c r="A99" s="1" t="s">
        <v>45</v>
      </c>
      <c r="B99" s="2" t="s">
        <v>46</v>
      </c>
      <c r="C99" s="1" t="s">
        <v>6</v>
      </c>
      <c r="D99" s="1">
        <v>1006</v>
      </c>
      <c r="E99" s="1" t="s">
        <v>1954</v>
      </c>
      <c r="F99" s="52">
        <v>45349</v>
      </c>
      <c r="G99" s="20">
        <v>0.50846064814814818</v>
      </c>
    </row>
    <row r="100" spans="1:7" x14ac:dyDescent="0.25">
      <c r="A100" s="1" t="s">
        <v>45</v>
      </c>
      <c r="B100" s="2" t="s">
        <v>46</v>
      </c>
      <c r="C100" s="1" t="s">
        <v>6</v>
      </c>
      <c r="D100" s="1">
        <v>1006</v>
      </c>
      <c r="E100" s="1" t="s">
        <v>1954</v>
      </c>
      <c r="F100" s="52">
        <v>45349</v>
      </c>
      <c r="G100" s="20">
        <v>0.50871527777777781</v>
      </c>
    </row>
    <row r="101" spans="1:7" s="72" customFormat="1" hidden="1" x14ac:dyDescent="0.25">
      <c r="A101" s="77" t="s">
        <v>47</v>
      </c>
      <c r="B101" s="78" t="s">
        <v>48</v>
      </c>
      <c r="C101" s="77" t="s">
        <v>6</v>
      </c>
      <c r="D101" s="77">
        <v>1002</v>
      </c>
      <c r="E101" s="77" t="s">
        <v>1955</v>
      </c>
      <c r="F101" s="90">
        <v>45349</v>
      </c>
      <c r="G101" s="80">
        <v>0.64567129629629627</v>
      </c>
    </row>
    <row r="102" spans="1:7" hidden="1" x14ac:dyDescent="0.25">
      <c r="A102" s="1" t="s">
        <v>47</v>
      </c>
      <c r="B102" s="7" t="s">
        <v>48</v>
      </c>
      <c r="C102" s="1" t="s">
        <v>6</v>
      </c>
      <c r="D102" s="1">
        <v>1006</v>
      </c>
      <c r="E102" s="1" t="s">
        <v>1954</v>
      </c>
      <c r="F102" s="3">
        <v>45349</v>
      </c>
      <c r="G102" s="20">
        <v>0.65148148148148144</v>
      </c>
    </row>
    <row r="103" spans="1:7" hidden="1" x14ac:dyDescent="0.25">
      <c r="A103" s="1" t="s">
        <v>47</v>
      </c>
      <c r="B103" s="7" t="s">
        <v>48</v>
      </c>
      <c r="C103" s="1" t="s">
        <v>6</v>
      </c>
      <c r="D103" s="1">
        <v>1006</v>
      </c>
      <c r="E103" s="1" t="s">
        <v>1954</v>
      </c>
      <c r="F103" s="3">
        <v>45349</v>
      </c>
      <c r="G103" s="20">
        <v>0.65349537037037042</v>
      </c>
    </row>
    <row r="104" spans="1:7" s="72" customFormat="1" hidden="1" x14ac:dyDescent="0.25">
      <c r="A104" s="77" t="s">
        <v>49</v>
      </c>
      <c r="B104" s="78" t="s">
        <v>50</v>
      </c>
      <c r="C104" s="77" t="s">
        <v>6</v>
      </c>
      <c r="D104" s="77">
        <v>1002</v>
      </c>
      <c r="E104" s="77" t="s">
        <v>1955</v>
      </c>
      <c r="F104" s="79">
        <v>45349</v>
      </c>
      <c r="G104" s="80">
        <v>0.67107638888888888</v>
      </c>
    </row>
    <row r="105" spans="1:7" x14ac:dyDescent="0.25">
      <c r="A105" s="1" t="s">
        <v>49</v>
      </c>
      <c r="B105" s="2" t="s">
        <v>50</v>
      </c>
      <c r="C105" s="1" t="s">
        <v>6</v>
      </c>
      <c r="D105" s="1">
        <v>1006</v>
      </c>
      <c r="E105" s="1" t="s">
        <v>1954</v>
      </c>
      <c r="F105" s="52">
        <v>45349</v>
      </c>
      <c r="G105" s="20">
        <v>0.67320601851851847</v>
      </c>
    </row>
    <row r="106" spans="1:7" s="72" customFormat="1" hidden="1" x14ac:dyDescent="0.25">
      <c r="A106" s="77" t="s">
        <v>51</v>
      </c>
      <c r="B106" s="78" t="s">
        <v>52</v>
      </c>
      <c r="C106" s="77" t="s">
        <v>6</v>
      </c>
      <c r="D106" s="77">
        <v>1002</v>
      </c>
      <c r="E106" s="77" t="s">
        <v>1955</v>
      </c>
      <c r="F106" s="79">
        <v>45349</v>
      </c>
      <c r="G106" s="80">
        <v>0.67746527777777776</v>
      </c>
    </row>
    <row r="107" spans="1:7" s="72" customFormat="1" hidden="1" x14ac:dyDescent="0.25">
      <c r="A107" s="77" t="s">
        <v>53</v>
      </c>
      <c r="B107" s="78" t="s">
        <v>54</v>
      </c>
      <c r="C107" s="77" t="s">
        <v>6</v>
      </c>
      <c r="D107" s="77">
        <v>1002</v>
      </c>
      <c r="E107" s="77" t="s">
        <v>1955</v>
      </c>
      <c r="F107" s="79">
        <v>45349</v>
      </c>
      <c r="G107" s="80">
        <v>0.68112268518518515</v>
      </c>
    </row>
    <row r="108" spans="1:7" hidden="1" x14ac:dyDescent="0.25">
      <c r="A108" s="1" t="s">
        <v>11</v>
      </c>
      <c r="B108" s="7" t="s">
        <v>12</v>
      </c>
      <c r="C108" s="1" t="s">
        <v>6</v>
      </c>
      <c r="D108" s="1">
        <v>1006</v>
      </c>
      <c r="E108" s="1" t="s">
        <v>1954</v>
      </c>
      <c r="F108" s="52">
        <v>45349</v>
      </c>
      <c r="G108" s="20">
        <v>0.68496527777777783</v>
      </c>
    </row>
    <row r="109" spans="1:7" s="72" customFormat="1" ht="25.5" hidden="1" x14ac:dyDescent="0.25">
      <c r="A109" s="77" t="s">
        <v>55</v>
      </c>
      <c r="B109" s="78" t="s">
        <v>56</v>
      </c>
      <c r="C109" s="77" t="s">
        <v>6</v>
      </c>
      <c r="D109" s="77">
        <v>1002</v>
      </c>
      <c r="E109" s="77" t="s">
        <v>1955</v>
      </c>
      <c r="F109" s="79">
        <v>45349</v>
      </c>
      <c r="G109" s="80">
        <v>0.68505787037037036</v>
      </c>
    </row>
    <row r="110" spans="1:7" x14ac:dyDescent="0.25">
      <c r="A110" s="1" t="s">
        <v>53</v>
      </c>
      <c r="B110" s="2" t="s">
        <v>54</v>
      </c>
      <c r="C110" s="1" t="s">
        <v>6</v>
      </c>
      <c r="D110" s="1">
        <v>1006</v>
      </c>
      <c r="E110" s="1" t="s">
        <v>1954</v>
      </c>
      <c r="F110" s="52">
        <v>45349</v>
      </c>
      <c r="G110" s="20">
        <v>0.69716435185185188</v>
      </c>
    </row>
    <row r="111" spans="1:7" s="72" customFormat="1" hidden="1" x14ac:dyDescent="0.25">
      <c r="A111" s="77" t="s">
        <v>57</v>
      </c>
      <c r="B111" s="78" t="s">
        <v>58</v>
      </c>
      <c r="C111" s="77" t="s">
        <v>6</v>
      </c>
      <c r="D111" s="77">
        <v>1002</v>
      </c>
      <c r="E111" s="77" t="s">
        <v>1955</v>
      </c>
      <c r="F111" s="79">
        <v>45349</v>
      </c>
      <c r="G111" s="80">
        <v>0.69807870370370373</v>
      </c>
    </row>
    <row r="112" spans="1:7" hidden="1" x14ac:dyDescent="0.25">
      <c r="A112" s="1" t="s">
        <v>47</v>
      </c>
      <c r="B112" s="7" t="s">
        <v>48</v>
      </c>
      <c r="C112" s="1" t="s">
        <v>6</v>
      </c>
      <c r="D112" s="1">
        <v>1006</v>
      </c>
      <c r="E112" s="1" t="s">
        <v>1954</v>
      </c>
      <c r="F112" s="3">
        <v>45349</v>
      </c>
      <c r="G112" s="20">
        <v>0.69918981481481479</v>
      </c>
    </row>
    <row r="113" spans="1:7" hidden="1" x14ac:dyDescent="0.25">
      <c r="A113" s="1" t="s">
        <v>47</v>
      </c>
      <c r="B113" s="7" t="s">
        <v>48</v>
      </c>
      <c r="C113" s="1" t="s">
        <v>6</v>
      </c>
      <c r="D113" s="1">
        <v>1006</v>
      </c>
      <c r="E113" s="1" t="s">
        <v>1954</v>
      </c>
      <c r="F113" s="3">
        <v>45349</v>
      </c>
      <c r="G113" s="20">
        <v>0.70013888888888887</v>
      </c>
    </row>
    <row r="114" spans="1:7" hidden="1" x14ac:dyDescent="0.25">
      <c r="A114" s="1" t="s">
        <v>47</v>
      </c>
      <c r="B114" s="7" t="s">
        <v>48</v>
      </c>
      <c r="C114" s="1" t="s">
        <v>6</v>
      </c>
      <c r="D114" s="1">
        <v>1006</v>
      </c>
      <c r="E114" s="1" t="s">
        <v>1954</v>
      </c>
      <c r="F114" s="3">
        <v>45349</v>
      </c>
      <c r="G114" s="20">
        <v>0.70321759259259264</v>
      </c>
    </row>
    <row r="115" spans="1:7" hidden="1" x14ac:dyDescent="0.25">
      <c r="A115" s="1" t="s">
        <v>13</v>
      </c>
      <c r="B115" s="7" t="s">
        <v>14</v>
      </c>
      <c r="C115" s="1" t="s">
        <v>6</v>
      </c>
      <c r="D115" s="1">
        <v>1006</v>
      </c>
      <c r="E115" s="1" t="s">
        <v>1954</v>
      </c>
      <c r="F115" s="3">
        <v>45349</v>
      </c>
      <c r="G115" s="20">
        <v>0.71560185185185188</v>
      </c>
    </row>
    <row r="116" spans="1:7" hidden="1" x14ac:dyDescent="0.25">
      <c r="A116" s="1" t="s">
        <v>21</v>
      </c>
      <c r="B116" s="7" t="s">
        <v>22</v>
      </c>
      <c r="C116" s="1" t="s">
        <v>6</v>
      </c>
      <c r="D116" s="1">
        <v>1006</v>
      </c>
      <c r="E116" s="1" t="s">
        <v>1954</v>
      </c>
      <c r="F116" s="3">
        <v>45349</v>
      </c>
      <c r="G116" s="20">
        <v>0.71606481481481477</v>
      </c>
    </row>
    <row r="117" spans="1:7" hidden="1" x14ac:dyDescent="0.25">
      <c r="A117" s="1" t="s">
        <v>47</v>
      </c>
      <c r="B117" s="7" t="s">
        <v>48</v>
      </c>
      <c r="C117" s="1" t="s">
        <v>6</v>
      </c>
      <c r="D117" s="1">
        <v>1006</v>
      </c>
      <c r="E117" s="1" t="s">
        <v>1954</v>
      </c>
      <c r="F117" s="3">
        <v>45349</v>
      </c>
      <c r="G117" s="20">
        <v>0.71646990740740746</v>
      </c>
    </row>
    <row r="118" spans="1:7" hidden="1" x14ac:dyDescent="0.25">
      <c r="A118" s="1" t="s">
        <v>9</v>
      </c>
      <c r="B118" s="7" t="s">
        <v>10</v>
      </c>
      <c r="C118" s="1" t="s">
        <v>6</v>
      </c>
      <c r="D118" s="1">
        <v>1006</v>
      </c>
      <c r="E118" s="1" t="s">
        <v>1954</v>
      </c>
      <c r="F118" s="3">
        <v>45349</v>
      </c>
      <c r="G118" s="20">
        <v>0.72060185185185188</v>
      </c>
    </row>
    <row r="119" spans="1:7" hidden="1" x14ac:dyDescent="0.25">
      <c r="A119" s="1" t="s">
        <v>27</v>
      </c>
      <c r="B119" s="7" t="s">
        <v>28</v>
      </c>
      <c r="C119" s="1" t="s">
        <v>6</v>
      </c>
      <c r="D119" s="1">
        <v>1006</v>
      </c>
      <c r="E119" s="1" t="s">
        <v>1954</v>
      </c>
      <c r="F119" s="3">
        <v>45349</v>
      </c>
      <c r="G119" s="20">
        <v>0.7214814814814815</v>
      </c>
    </row>
    <row r="120" spans="1:7" x14ac:dyDescent="0.25">
      <c r="A120" s="1" t="s">
        <v>57</v>
      </c>
      <c r="B120" s="2" t="s">
        <v>58</v>
      </c>
      <c r="C120" s="1" t="s">
        <v>6</v>
      </c>
      <c r="D120" s="1">
        <v>1006</v>
      </c>
      <c r="E120" s="1" t="s">
        <v>1954</v>
      </c>
      <c r="F120" s="52">
        <v>45349</v>
      </c>
      <c r="G120" s="20">
        <v>0.76460648148148147</v>
      </c>
    </row>
    <row r="121" spans="1:7" s="72" customFormat="1" hidden="1" x14ac:dyDescent="0.25">
      <c r="A121" s="77" t="s">
        <v>59</v>
      </c>
      <c r="B121" s="78" t="s">
        <v>60</v>
      </c>
      <c r="C121" s="77" t="s">
        <v>6</v>
      </c>
      <c r="D121" s="77">
        <v>1002</v>
      </c>
      <c r="E121" s="77" t="s">
        <v>1955</v>
      </c>
      <c r="F121" s="79">
        <v>45349</v>
      </c>
      <c r="G121" s="80">
        <v>0.80349537037037033</v>
      </c>
    </row>
    <row r="122" spans="1:7" x14ac:dyDescent="0.25">
      <c r="A122" s="1" t="s">
        <v>59</v>
      </c>
      <c r="B122" s="2" t="s">
        <v>60</v>
      </c>
      <c r="C122" s="1" t="s">
        <v>6</v>
      </c>
      <c r="D122" s="1">
        <v>1006</v>
      </c>
      <c r="E122" s="1" t="s">
        <v>1954</v>
      </c>
      <c r="F122" s="52">
        <v>45349</v>
      </c>
      <c r="G122" s="20">
        <v>0.80678240740740736</v>
      </c>
    </row>
    <row r="123" spans="1:7" s="72" customFormat="1" hidden="1" x14ac:dyDescent="0.25">
      <c r="A123" s="77" t="s">
        <v>61</v>
      </c>
      <c r="B123" s="78" t="s">
        <v>62</v>
      </c>
      <c r="C123" s="77" t="s">
        <v>6</v>
      </c>
      <c r="D123" s="77">
        <v>1002</v>
      </c>
      <c r="E123" s="77" t="s">
        <v>1955</v>
      </c>
      <c r="F123" s="79">
        <v>45350</v>
      </c>
      <c r="G123" s="80">
        <v>0.1547337962962963</v>
      </c>
    </row>
    <row r="124" spans="1:7" s="72" customFormat="1" hidden="1" x14ac:dyDescent="0.25">
      <c r="A124" s="77" t="s">
        <v>63</v>
      </c>
      <c r="B124" s="78" t="s">
        <v>64</v>
      </c>
      <c r="C124" s="77" t="s">
        <v>6</v>
      </c>
      <c r="D124" s="77">
        <v>1002</v>
      </c>
      <c r="E124" s="77" t="s">
        <v>1955</v>
      </c>
      <c r="F124" s="79">
        <v>45350</v>
      </c>
      <c r="G124" s="80">
        <v>0.21207175925925925</v>
      </c>
    </row>
    <row r="125" spans="1:7" x14ac:dyDescent="0.25">
      <c r="A125" s="1" t="s">
        <v>63</v>
      </c>
      <c r="B125" s="2" t="s">
        <v>64</v>
      </c>
      <c r="C125" s="1" t="s">
        <v>6</v>
      </c>
      <c r="D125" s="1">
        <v>1006</v>
      </c>
      <c r="E125" s="1" t="s">
        <v>1954</v>
      </c>
      <c r="F125" s="52">
        <v>45350</v>
      </c>
      <c r="G125" s="20">
        <v>0.21340277777777777</v>
      </c>
    </row>
    <row r="126" spans="1:7" x14ac:dyDescent="0.25">
      <c r="A126" s="1" t="s">
        <v>47</v>
      </c>
      <c r="B126" s="2" t="s">
        <v>48</v>
      </c>
      <c r="C126" s="1" t="s">
        <v>6</v>
      </c>
      <c r="D126" s="1">
        <v>1006</v>
      </c>
      <c r="E126" s="1" t="s">
        <v>1954</v>
      </c>
      <c r="F126" s="52">
        <v>45350</v>
      </c>
      <c r="G126" s="20">
        <v>0.42842592592592593</v>
      </c>
    </row>
    <row r="127" spans="1:7" x14ac:dyDescent="0.25">
      <c r="A127" s="1" t="s">
        <v>47</v>
      </c>
      <c r="B127" s="2" t="s">
        <v>48</v>
      </c>
      <c r="C127" s="1" t="s">
        <v>6</v>
      </c>
      <c r="D127" s="1">
        <v>1006</v>
      </c>
      <c r="E127" s="1" t="s">
        <v>1954</v>
      </c>
      <c r="F127" s="52">
        <v>45350</v>
      </c>
      <c r="G127" s="20">
        <v>0.43131944444444442</v>
      </c>
    </row>
    <row r="128" spans="1:7" hidden="1" x14ac:dyDescent="0.25">
      <c r="A128" s="1" t="s">
        <v>65</v>
      </c>
      <c r="B128" s="7" t="s">
        <v>66</v>
      </c>
      <c r="C128" s="1" t="s">
        <v>6</v>
      </c>
      <c r="D128" s="1">
        <v>1002</v>
      </c>
      <c r="E128" s="1" t="s">
        <v>1955</v>
      </c>
      <c r="F128" s="3">
        <v>45350</v>
      </c>
      <c r="G128" s="20">
        <v>0.48292824074074076</v>
      </c>
    </row>
    <row r="129" spans="1:7" hidden="1" x14ac:dyDescent="0.25">
      <c r="A129" s="1" t="s">
        <v>65</v>
      </c>
      <c r="B129" s="7" t="s">
        <v>66</v>
      </c>
      <c r="C129" s="1" t="s">
        <v>6</v>
      </c>
      <c r="D129" s="1">
        <v>1006</v>
      </c>
      <c r="E129" s="1" t="s">
        <v>1954</v>
      </c>
      <c r="F129" s="3">
        <v>45350</v>
      </c>
      <c r="G129" s="20">
        <v>0.484375</v>
      </c>
    </row>
    <row r="130" spans="1:7" hidden="1" x14ac:dyDescent="0.25">
      <c r="A130" s="1" t="s">
        <v>65</v>
      </c>
      <c r="B130" s="7" t="s">
        <v>66</v>
      </c>
      <c r="C130" s="1" t="s">
        <v>6</v>
      </c>
      <c r="D130" s="1">
        <v>1006</v>
      </c>
      <c r="E130" s="1" t="s">
        <v>1954</v>
      </c>
      <c r="F130" s="3">
        <v>45350</v>
      </c>
      <c r="G130" s="20">
        <v>0.48517361111111112</v>
      </c>
    </row>
    <row r="131" spans="1:7" hidden="1" x14ac:dyDescent="0.25">
      <c r="A131" s="1" t="s">
        <v>27</v>
      </c>
      <c r="B131" s="7" t="s">
        <v>28</v>
      </c>
      <c r="C131" s="1" t="s">
        <v>6</v>
      </c>
      <c r="D131" s="1">
        <v>1006</v>
      </c>
      <c r="E131" s="1" t="s">
        <v>1954</v>
      </c>
      <c r="F131" s="3">
        <v>45350</v>
      </c>
      <c r="G131" s="20">
        <v>0.48637731481481483</v>
      </c>
    </row>
    <row r="132" spans="1:7" hidden="1" x14ac:dyDescent="0.25">
      <c r="A132" s="1" t="s">
        <v>9</v>
      </c>
      <c r="B132" s="7" t="s">
        <v>10</v>
      </c>
      <c r="C132" s="1" t="s">
        <v>6</v>
      </c>
      <c r="D132" s="1">
        <v>1006</v>
      </c>
      <c r="E132" s="1" t="s">
        <v>1954</v>
      </c>
      <c r="F132" s="3">
        <v>45350</v>
      </c>
      <c r="G132" s="20">
        <v>0.49528935185185186</v>
      </c>
    </row>
    <row r="133" spans="1:7" hidden="1" x14ac:dyDescent="0.25">
      <c r="A133" s="1" t="s">
        <v>7</v>
      </c>
      <c r="B133" s="7" t="s">
        <v>8</v>
      </c>
      <c r="C133" s="1" t="s">
        <v>6</v>
      </c>
      <c r="D133" s="1">
        <v>1006</v>
      </c>
      <c r="E133" s="1" t="s">
        <v>1954</v>
      </c>
      <c r="F133" s="3">
        <v>45350</v>
      </c>
      <c r="G133" s="20">
        <v>0.49652777777777779</v>
      </c>
    </row>
    <row r="134" spans="1:7" hidden="1" x14ac:dyDescent="0.25">
      <c r="A134" s="1" t="s">
        <v>65</v>
      </c>
      <c r="B134" s="7" t="s">
        <v>66</v>
      </c>
      <c r="C134" s="1" t="s">
        <v>6</v>
      </c>
      <c r="D134" s="1">
        <v>1006</v>
      </c>
      <c r="E134" s="1" t="s">
        <v>1954</v>
      </c>
      <c r="F134" s="3">
        <v>45350</v>
      </c>
      <c r="G134" s="20">
        <v>0.50192129629629634</v>
      </c>
    </row>
    <row r="135" spans="1:7" s="72" customFormat="1" hidden="1" x14ac:dyDescent="0.25">
      <c r="A135" s="77" t="s">
        <v>67</v>
      </c>
      <c r="B135" s="78" t="s">
        <v>68</v>
      </c>
      <c r="C135" s="77" t="s">
        <v>6</v>
      </c>
      <c r="D135" s="77">
        <v>1002</v>
      </c>
      <c r="E135" s="77" t="s">
        <v>1955</v>
      </c>
      <c r="F135" s="79">
        <v>45350</v>
      </c>
      <c r="G135" s="80">
        <v>0.63818287037037036</v>
      </c>
    </row>
    <row r="136" spans="1:7" x14ac:dyDescent="0.25">
      <c r="A136" s="1" t="s">
        <v>67</v>
      </c>
      <c r="B136" s="2" t="s">
        <v>68</v>
      </c>
      <c r="C136" s="1" t="s">
        <v>6</v>
      </c>
      <c r="D136" s="1">
        <v>1002</v>
      </c>
      <c r="E136" s="1" t="s">
        <v>1955</v>
      </c>
      <c r="F136" s="52">
        <v>45350</v>
      </c>
      <c r="G136" s="20">
        <v>0.64790509259259255</v>
      </c>
    </row>
    <row r="137" spans="1:7" x14ac:dyDescent="0.25">
      <c r="A137" s="1" t="s">
        <v>67</v>
      </c>
      <c r="B137" s="2" t="s">
        <v>68</v>
      </c>
      <c r="C137" s="1" t="s">
        <v>6</v>
      </c>
      <c r="D137" s="1">
        <v>1006</v>
      </c>
      <c r="E137" s="1" t="s">
        <v>1954</v>
      </c>
      <c r="F137" s="52">
        <v>45350</v>
      </c>
      <c r="G137" s="20">
        <v>0.6489583333333333</v>
      </c>
    </row>
    <row r="138" spans="1:7" hidden="1" x14ac:dyDescent="0.25">
      <c r="A138" s="1" t="s">
        <v>47</v>
      </c>
      <c r="B138" s="7" t="s">
        <v>48</v>
      </c>
      <c r="C138" s="1" t="s">
        <v>6</v>
      </c>
      <c r="D138" s="1">
        <v>1006</v>
      </c>
      <c r="E138" s="1" t="s">
        <v>1954</v>
      </c>
      <c r="F138" s="3">
        <v>45351</v>
      </c>
      <c r="G138" s="20">
        <v>0.37782407407407409</v>
      </c>
    </row>
    <row r="139" spans="1:7" hidden="1" x14ac:dyDescent="0.25">
      <c r="A139" s="1" t="s">
        <v>47</v>
      </c>
      <c r="B139" s="7" t="s">
        <v>48</v>
      </c>
      <c r="C139" s="1" t="s">
        <v>6</v>
      </c>
      <c r="D139" s="1">
        <v>1006</v>
      </c>
      <c r="E139" s="1" t="s">
        <v>1954</v>
      </c>
      <c r="F139" s="3">
        <v>45351</v>
      </c>
      <c r="G139" s="20">
        <v>0.37947916666666665</v>
      </c>
    </row>
    <row r="140" spans="1:7" hidden="1" x14ac:dyDescent="0.25">
      <c r="A140" s="1" t="s">
        <v>47</v>
      </c>
      <c r="B140" s="7" t="s">
        <v>48</v>
      </c>
      <c r="C140" s="1" t="s">
        <v>6</v>
      </c>
      <c r="D140" s="1">
        <v>1006</v>
      </c>
      <c r="E140" s="1" t="s">
        <v>1954</v>
      </c>
      <c r="F140" s="3">
        <v>45351</v>
      </c>
      <c r="G140" s="20">
        <v>0.38010416666666669</v>
      </c>
    </row>
    <row r="141" spans="1:7" hidden="1" x14ac:dyDescent="0.25">
      <c r="A141" s="1" t="s">
        <v>47</v>
      </c>
      <c r="B141" s="7" t="s">
        <v>48</v>
      </c>
      <c r="C141" s="1" t="s">
        <v>6</v>
      </c>
      <c r="D141" s="1">
        <v>1006</v>
      </c>
      <c r="E141" s="1" t="s">
        <v>1954</v>
      </c>
      <c r="F141" s="3">
        <v>45351</v>
      </c>
      <c r="G141" s="20">
        <v>0.38079861111111113</v>
      </c>
    </row>
    <row r="142" spans="1:7" hidden="1" x14ac:dyDescent="0.25">
      <c r="A142" s="1" t="s">
        <v>29</v>
      </c>
      <c r="B142" s="7" t="s">
        <v>30</v>
      </c>
      <c r="C142" s="1" t="s">
        <v>6</v>
      </c>
      <c r="D142" s="1">
        <v>1006</v>
      </c>
      <c r="E142" s="1" t="s">
        <v>1954</v>
      </c>
      <c r="F142" s="3">
        <v>45351</v>
      </c>
      <c r="G142" s="20">
        <v>0.38494212962962965</v>
      </c>
    </row>
    <row r="143" spans="1:7" hidden="1" x14ac:dyDescent="0.25">
      <c r="A143" s="1" t="s">
        <v>47</v>
      </c>
      <c r="B143" s="7" t="s">
        <v>48</v>
      </c>
      <c r="C143" s="1" t="s">
        <v>6</v>
      </c>
      <c r="D143" s="1">
        <v>1006</v>
      </c>
      <c r="E143" s="1" t="s">
        <v>1954</v>
      </c>
      <c r="F143" s="3">
        <v>45351</v>
      </c>
      <c r="G143" s="20">
        <v>0.3881134259259259</v>
      </c>
    </row>
    <row r="144" spans="1:7" hidden="1" x14ac:dyDescent="0.25">
      <c r="A144" s="1" t="s">
        <v>47</v>
      </c>
      <c r="B144" s="7" t="s">
        <v>48</v>
      </c>
      <c r="C144" s="1" t="s">
        <v>6</v>
      </c>
      <c r="D144" s="1">
        <v>1006</v>
      </c>
      <c r="E144" s="1" t="s">
        <v>1954</v>
      </c>
      <c r="F144" s="3">
        <v>45351</v>
      </c>
      <c r="G144" s="20">
        <v>0.40067129629629628</v>
      </c>
    </row>
    <row r="145" spans="1:7" hidden="1" x14ac:dyDescent="0.25">
      <c r="A145" s="1" t="s">
        <v>29</v>
      </c>
      <c r="B145" s="7" t="s">
        <v>30</v>
      </c>
      <c r="C145" s="1" t="s">
        <v>6</v>
      </c>
      <c r="D145" s="1">
        <v>1006</v>
      </c>
      <c r="E145" s="1" t="s">
        <v>1954</v>
      </c>
      <c r="F145" s="3">
        <v>45351</v>
      </c>
      <c r="G145" s="20">
        <v>0.41260416666666666</v>
      </c>
    </row>
    <row r="146" spans="1:7" hidden="1" x14ac:dyDescent="0.25">
      <c r="A146" s="1" t="s">
        <v>9</v>
      </c>
      <c r="B146" s="7" t="s">
        <v>10</v>
      </c>
      <c r="C146" s="1" t="s">
        <v>6</v>
      </c>
      <c r="D146" s="1">
        <v>1006</v>
      </c>
      <c r="E146" s="1" t="s">
        <v>1954</v>
      </c>
      <c r="F146" s="3">
        <v>45351</v>
      </c>
      <c r="G146" s="20">
        <v>0.4302199074074074</v>
      </c>
    </row>
    <row r="147" spans="1:7" hidden="1" x14ac:dyDescent="0.25">
      <c r="A147" s="1" t="s">
        <v>47</v>
      </c>
      <c r="B147" s="7" t="s">
        <v>48</v>
      </c>
      <c r="C147" s="1" t="s">
        <v>6</v>
      </c>
      <c r="D147" s="1">
        <v>1006</v>
      </c>
      <c r="E147" s="1" t="s">
        <v>1954</v>
      </c>
      <c r="F147" s="3">
        <v>45351</v>
      </c>
      <c r="G147" s="20">
        <v>0.43306712962962962</v>
      </c>
    </row>
    <row r="148" spans="1:7" hidden="1" x14ac:dyDescent="0.25">
      <c r="A148" s="1" t="s">
        <v>29</v>
      </c>
      <c r="B148" s="7" t="s">
        <v>30</v>
      </c>
      <c r="C148" s="1" t="s">
        <v>6</v>
      </c>
      <c r="D148" s="1">
        <v>1006</v>
      </c>
      <c r="E148" s="1" t="s">
        <v>1954</v>
      </c>
      <c r="F148" s="3">
        <v>45351</v>
      </c>
      <c r="G148" s="20">
        <v>0.46880787037037036</v>
      </c>
    </row>
    <row r="149" spans="1:7" hidden="1" x14ac:dyDescent="0.25">
      <c r="A149" s="1" t="s">
        <v>47</v>
      </c>
      <c r="B149" s="7" t="s">
        <v>48</v>
      </c>
      <c r="C149" s="1" t="s">
        <v>6</v>
      </c>
      <c r="D149" s="1">
        <v>1006</v>
      </c>
      <c r="E149" s="1" t="s">
        <v>1954</v>
      </c>
      <c r="F149" s="3">
        <v>45351</v>
      </c>
      <c r="G149" s="20">
        <v>0.46938657407407408</v>
      </c>
    </row>
    <row r="150" spans="1:7" hidden="1" x14ac:dyDescent="0.25">
      <c r="A150" s="1" t="s">
        <v>47</v>
      </c>
      <c r="B150" s="7" t="s">
        <v>48</v>
      </c>
      <c r="C150" s="1" t="s">
        <v>6</v>
      </c>
      <c r="D150" s="1">
        <v>1006</v>
      </c>
      <c r="E150" s="1" t="s">
        <v>1954</v>
      </c>
      <c r="F150" s="3">
        <v>45351</v>
      </c>
      <c r="G150" s="20">
        <v>0.47085648148148146</v>
      </c>
    </row>
    <row r="151" spans="1:7" hidden="1" x14ac:dyDescent="0.25">
      <c r="A151" s="1" t="s">
        <v>47</v>
      </c>
      <c r="B151" s="7" t="s">
        <v>48</v>
      </c>
      <c r="C151" s="1" t="s">
        <v>6</v>
      </c>
      <c r="D151" s="1">
        <v>1006</v>
      </c>
      <c r="E151" s="1" t="s">
        <v>1954</v>
      </c>
      <c r="F151" s="3">
        <v>45351</v>
      </c>
      <c r="G151" s="20">
        <v>0.47160879629629632</v>
      </c>
    </row>
    <row r="152" spans="1:7" hidden="1" x14ac:dyDescent="0.25">
      <c r="A152" s="1" t="s">
        <v>65</v>
      </c>
      <c r="B152" s="7" t="s">
        <v>66</v>
      </c>
      <c r="C152" s="1" t="s">
        <v>6</v>
      </c>
      <c r="D152" s="1">
        <v>1006</v>
      </c>
      <c r="E152" s="1" t="s">
        <v>1954</v>
      </c>
      <c r="F152" s="3">
        <v>45351</v>
      </c>
      <c r="G152" s="20">
        <v>0.47216435185185185</v>
      </c>
    </row>
    <row r="153" spans="1:7" hidden="1" x14ac:dyDescent="0.25">
      <c r="A153" s="1" t="s">
        <v>21</v>
      </c>
      <c r="B153" s="7" t="s">
        <v>22</v>
      </c>
      <c r="C153" s="1" t="s">
        <v>6</v>
      </c>
      <c r="D153" s="1">
        <v>1006</v>
      </c>
      <c r="E153" s="1" t="s">
        <v>1954</v>
      </c>
      <c r="F153" s="3">
        <v>45351</v>
      </c>
      <c r="G153" s="20">
        <v>0.47287037037037039</v>
      </c>
    </row>
    <row r="154" spans="1:7" hidden="1" x14ac:dyDescent="0.25">
      <c r="A154" s="1" t="s">
        <v>41</v>
      </c>
      <c r="B154" s="7" t="s">
        <v>42</v>
      </c>
      <c r="C154" s="1" t="s">
        <v>6</v>
      </c>
      <c r="D154" s="1">
        <v>1006</v>
      </c>
      <c r="E154" s="1" t="s">
        <v>1954</v>
      </c>
      <c r="F154" s="3">
        <v>45351</v>
      </c>
      <c r="G154" s="20">
        <v>0.47391203703703705</v>
      </c>
    </row>
    <row r="155" spans="1:7" hidden="1" x14ac:dyDescent="0.25">
      <c r="A155" s="1" t="s">
        <v>29</v>
      </c>
      <c r="B155" s="7" t="s">
        <v>30</v>
      </c>
      <c r="C155" s="1" t="s">
        <v>6</v>
      </c>
      <c r="D155" s="1">
        <v>1006</v>
      </c>
      <c r="E155" s="1" t="s">
        <v>1954</v>
      </c>
      <c r="F155" s="3">
        <v>45351</v>
      </c>
      <c r="G155" s="20">
        <v>0.60200231481481481</v>
      </c>
    </row>
    <row r="156" spans="1:7" hidden="1" x14ac:dyDescent="0.25">
      <c r="A156" s="1" t="s">
        <v>47</v>
      </c>
      <c r="B156" s="7" t="s">
        <v>48</v>
      </c>
      <c r="C156" s="1" t="s">
        <v>6</v>
      </c>
      <c r="D156" s="1">
        <v>1006</v>
      </c>
      <c r="E156" s="1" t="s">
        <v>1954</v>
      </c>
      <c r="F156" s="3">
        <v>45351</v>
      </c>
      <c r="G156" s="20">
        <v>0.67009259259259257</v>
      </c>
    </row>
    <row r="157" spans="1:7" hidden="1" x14ac:dyDescent="0.25">
      <c r="A157" s="1" t="s">
        <v>47</v>
      </c>
      <c r="B157" s="7" t="s">
        <v>48</v>
      </c>
      <c r="C157" s="1" t="s">
        <v>6</v>
      </c>
      <c r="D157" s="1">
        <v>1006</v>
      </c>
      <c r="E157" s="1" t="s">
        <v>1954</v>
      </c>
      <c r="F157" s="3">
        <v>45351</v>
      </c>
      <c r="G157" s="20">
        <v>0.67021990740740744</v>
      </c>
    </row>
    <row r="158" spans="1:7" hidden="1" x14ac:dyDescent="0.25">
      <c r="A158" s="1" t="s">
        <v>47</v>
      </c>
      <c r="B158" s="7" t="s">
        <v>48</v>
      </c>
      <c r="C158" s="1" t="s">
        <v>6</v>
      </c>
      <c r="D158" s="1">
        <v>1006</v>
      </c>
      <c r="E158" s="1" t="s">
        <v>1954</v>
      </c>
      <c r="F158" s="3">
        <v>45351</v>
      </c>
      <c r="G158" s="20">
        <v>0.67115740740740737</v>
      </c>
    </row>
    <row r="159" spans="1:7" hidden="1" x14ac:dyDescent="0.25">
      <c r="A159" s="1" t="s">
        <v>47</v>
      </c>
      <c r="B159" s="7" t="s">
        <v>48</v>
      </c>
      <c r="C159" s="1" t="s">
        <v>6</v>
      </c>
      <c r="D159" s="1">
        <v>1006</v>
      </c>
      <c r="E159" s="1" t="s">
        <v>1954</v>
      </c>
      <c r="F159" s="3">
        <v>45351</v>
      </c>
      <c r="G159" s="20">
        <v>0.67462962962962958</v>
      </c>
    </row>
    <row r="160" spans="1:7" hidden="1" x14ac:dyDescent="0.25">
      <c r="A160" s="1" t="s">
        <v>29</v>
      </c>
      <c r="B160" s="7" t="s">
        <v>30</v>
      </c>
      <c r="C160" s="1" t="s">
        <v>6</v>
      </c>
      <c r="D160" s="1">
        <v>1006</v>
      </c>
      <c r="E160" s="1" t="s">
        <v>1954</v>
      </c>
      <c r="F160" s="3">
        <v>45351</v>
      </c>
      <c r="G160" s="20">
        <v>0.67570601851851853</v>
      </c>
    </row>
    <row r="161" spans="1:7" hidden="1" x14ac:dyDescent="0.25">
      <c r="A161" s="1" t="s">
        <v>65</v>
      </c>
      <c r="B161" s="7" t="s">
        <v>66</v>
      </c>
      <c r="C161" s="1" t="s">
        <v>6</v>
      </c>
      <c r="D161" s="1">
        <v>1006</v>
      </c>
      <c r="E161" s="1" t="s">
        <v>1954</v>
      </c>
      <c r="F161" s="3">
        <v>45351</v>
      </c>
      <c r="G161" s="20">
        <v>0.67612268518518515</v>
      </c>
    </row>
    <row r="162" spans="1:7" hidden="1" x14ac:dyDescent="0.25">
      <c r="A162" s="1" t="s">
        <v>41</v>
      </c>
      <c r="B162" s="7" t="s">
        <v>42</v>
      </c>
      <c r="C162" s="1" t="s">
        <v>6</v>
      </c>
      <c r="D162" s="1">
        <v>1006</v>
      </c>
      <c r="E162" s="1" t="s">
        <v>1954</v>
      </c>
      <c r="F162" s="3">
        <v>45351</v>
      </c>
      <c r="G162" s="20">
        <v>0.68186342592592597</v>
      </c>
    </row>
    <row r="163" spans="1:7" x14ac:dyDescent="0.25">
      <c r="A163" s="1" t="s">
        <v>47</v>
      </c>
      <c r="B163" s="2" t="s">
        <v>48</v>
      </c>
      <c r="C163" s="1" t="s">
        <v>6</v>
      </c>
      <c r="D163" s="1">
        <v>1006</v>
      </c>
      <c r="E163" s="1" t="s">
        <v>1954</v>
      </c>
      <c r="F163" s="52">
        <v>45351</v>
      </c>
      <c r="G163" s="20">
        <v>0.7251967592592593</v>
      </c>
    </row>
    <row r="164" spans="1:7" hidden="1" x14ac:dyDescent="0.25">
      <c r="A164" s="1" t="s">
        <v>29</v>
      </c>
      <c r="B164" s="7" t="s">
        <v>30</v>
      </c>
      <c r="C164" s="1" t="s">
        <v>6</v>
      </c>
      <c r="D164" s="1">
        <v>1006</v>
      </c>
      <c r="E164" s="1" t="s">
        <v>1954</v>
      </c>
      <c r="F164" s="3">
        <v>45351</v>
      </c>
      <c r="G164" s="20">
        <v>0.72546296296296298</v>
      </c>
    </row>
    <row r="165" spans="1:7" hidden="1" x14ac:dyDescent="0.25">
      <c r="A165" s="1" t="s">
        <v>65</v>
      </c>
      <c r="B165" s="7" t="s">
        <v>66</v>
      </c>
      <c r="C165" s="1" t="s">
        <v>6</v>
      </c>
      <c r="D165" s="1">
        <v>1006</v>
      </c>
      <c r="E165" s="1" t="s">
        <v>1954</v>
      </c>
      <c r="F165" s="3">
        <v>45351</v>
      </c>
      <c r="G165" s="20">
        <v>0.72607638888888892</v>
      </c>
    </row>
    <row r="166" spans="1:7" hidden="1" x14ac:dyDescent="0.25">
      <c r="A166" s="1" t="s">
        <v>29</v>
      </c>
      <c r="B166" s="7" t="s">
        <v>30</v>
      </c>
      <c r="C166" s="1" t="s">
        <v>6</v>
      </c>
      <c r="D166" s="1">
        <v>1006</v>
      </c>
      <c r="E166" s="1" t="s">
        <v>1954</v>
      </c>
      <c r="F166" s="3">
        <v>45351</v>
      </c>
      <c r="G166" s="20">
        <v>0.84482638888888884</v>
      </c>
    </row>
    <row r="167" spans="1:7" hidden="1" x14ac:dyDescent="0.25">
      <c r="A167" s="1" t="s">
        <v>29</v>
      </c>
      <c r="B167" s="7" t="s">
        <v>30</v>
      </c>
      <c r="C167" s="1" t="s">
        <v>6</v>
      </c>
      <c r="D167" s="1">
        <v>1006</v>
      </c>
      <c r="E167" s="1" t="s">
        <v>1954</v>
      </c>
      <c r="F167" s="3">
        <v>45351</v>
      </c>
      <c r="G167" s="20">
        <v>0.85101851851851851</v>
      </c>
    </row>
    <row r="168" spans="1:7" hidden="1" x14ac:dyDescent="0.25">
      <c r="A168" s="1" t="s">
        <v>29</v>
      </c>
      <c r="B168" s="7" t="s">
        <v>30</v>
      </c>
      <c r="C168" s="1" t="s">
        <v>6</v>
      </c>
      <c r="D168" s="1">
        <v>1006</v>
      </c>
      <c r="E168" s="1" t="s">
        <v>1954</v>
      </c>
      <c r="F168" s="3">
        <v>45351</v>
      </c>
      <c r="G168" s="20">
        <v>0.85296296296296292</v>
      </c>
    </row>
    <row r="169" spans="1:7" hidden="1" x14ac:dyDescent="0.25">
      <c r="A169" s="1" t="s">
        <v>29</v>
      </c>
      <c r="B169" s="7" t="s">
        <v>30</v>
      </c>
      <c r="C169" s="1" t="s">
        <v>6</v>
      </c>
      <c r="D169" s="1">
        <v>1006</v>
      </c>
      <c r="E169" s="1" t="s">
        <v>1954</v>
      </c>
      <c r="F169" s="3">
        <v>45351</v>
      </c>
      <c r="G169" s="20">
        <v>0.86208333333333331</v>
      </c>
    </row>
    <row r="170" spans="1:7" hidden="1" x14ac:dyDescent="0.25">
      <c r="A170" s="1" t="s">
        <v>29</v>
      </c>
      <c r="B170" s="7" t="s">
        <v>30</v>
      </c>
      <c r="C170" s="1" t="s">
        <v>6</v>
      </c>
      <c r="D170" s="1">
        <v>1006</v>
      </c>
      <c r="E170" s="1" t="s">
        <v>1954</v>
      </c>
      <c r="F170" s="3">
        <v>45351</v>
      </c>
      <c r="G170" s="20">
        <v>0.86250000000000004</v>
      </c>
    </row>
    <row r="171" spans="1:7" hidden="1" x14ac:dyDescent="0.25">
      <c r="A171" s="1" t="s">
        <v>29</v>
      </c>
      <c r="B171" s="7" t="s">
        <v>30</v>
      </c>
      <c r="C171" s="1" t="s">
        <v>6</v>
      </c>
      <c r="D171" s="1">
        <v>1006</v>
      </c>
      <c r="E171" s="1" t="s">
        <v>1954</v>
      </c>
      <c r="F171" s="3">
        <v>45352</v>
      </c>
      <c r="G171" s="20">
        <v>0.40152777777777776</v>
      </c>
    </row>
    <row r="172" spans="1:7" hidden="1" x14ac:dyDescent="0.25">
      <c r="A172" s="1" t="s">
        <v>41</v>
      </c>
      <c r="B172" s="7" t="s">
        <v>42</v>
      </c>
      <c r="C172" s="1" t="s">
        <v>6</v>
      </c>
      <c r="D172" s="1">
        <v>1006</v>
      </c>
      <c r="E172" s="1" t="s">
        <v>1954</v>
      </c>
      <c r="F172" s="3">
        <v>45352</v>
      </c>
      <c r="G172" s="20">
        <v>0.40516203703703701</v>
      </c>
    </row>
    <row r="173" spans="1:7" hidden="1" x14ac:dyDescent="0.25">
      <c r="A173" s="1" t="s">
        <v>29</v>
      </c>
      <c r="B173" s="7" t="s">
        <v>30</v>
      </c>
      <c r="C173" s="1" t="s">
        <v>6</v>
      </c>
      <c r="D173" s="1">
        <v>1006</v>
      </c>
      <c r="E173" s="1" t="s">
        <v>1954</v>
      </c>
      <c r="F173" s="3">
        <v>45352</v>
      </c>
      <c r="G173" s="20">
        <v>0.42185185185185187</v>
      </c>
    </row>
    <row r="174" spans="1:7" hidden="1" x14ac:dyDescent="0.25">
      <c r="A174" s="1" t="s">
        <v>65</v>
      </c>
      <c r="B174" s="7" t="s">
        <v>66</v>
      </c>
      <c r="C174" s="1" t="s">
        <v>6</v>
      </c>
      <c r="D174" s="1">
        <v>1006</v>
      </c>
      <c r="E174" s="1" t="s">
        <v>1954</v>
      </c>
      <c r="F174" s="3">
        <v>45352</v>
      </c>
      <c r="G174" s="20">
        <v>0.42373842592592592</v>
      </c>
    </row>
    <row r="175" spans="1:7" hidden="1" x14ac:dyDescent="0.25">
      <c r="A175" s="1" t="s">
        <v>47</v>
      </c>
      <c r="B175" s="7" t="s">
        <v>48</v>
      </c>
      <c r="C175" s="1" t="s">
        <v>6</v>
      </c>
      <c r="D175" s="1">
        <v>1006</v>
      </c>
      <c r="E175" s="1" t="s">
        <v>1954</v>
      </c>
      <c r="F175" s="3">
        <v>45352</v>
      </c>
      <c r="G175" s="20">
        <v>0.46543981481481483</v>
      </c>
    </row>
    <row r="176" spans="1:7" hidden="1" x14ac:dyDescent="0.25">
      <c r="A176" s="1" t="s">
        <v>47</v>
      </c>
      <c r="B176" s="7" t="s">
        <v>48</v>
      </c>
      <c r="C176" s="1" t="s">
        <v>6</v>
      </c>
      <c r="D176" s="1">
        <v>1006</v>
      </c>
      <c r="E176" s="1" t="s">
        <v>1954</v>
      </c>
      <c r="F176" s="3">
        <v>45352</v>
      </c>
      <c r="G176" s="20">
        <v>0.46605324074074073</v>
      </c>
    </row>
    <row r="177" spans="1:7" hidden="1" x14ac:dyDescent="0.25">
      <c r="A177" s="1" t="s">
        <v>47</v>
      </c>
      <c r="B177" s="7" t="s">
        <v>48</v>
      </c>
      <c r="C177" s="1" t="s">
        <v>6</v>
      </c>
      <c r="D177" s="1">
        <v>1006</v>
      </c>
      <c r="E177" s="1" t="s">
        <v>1954</v>
      </c>
      <c r="F177" s="3">
        <v>45352</v>
      </c>
      <c r="G177" s="20">
        <v>0.46733796296296298</v>
      </c>
    </row>
    <row r="178" spans="1:7" hidden="1" x14ac:dyDescent="0.25">
      <c r="A178" s="1" t="s">
        <v>47</v>
      </c>
      <c r="B178" s="7" t="s">
        <v>48</v>
      </c>
      <c r="C178" s="1" t="s">
        <v>6</v>
      </c>
      <c r="D178" s="1">
        <v>1006</v>
      </c>
      <c r="E178" s="1" t="s">
        <v>1954</v>
      </c>
      <c r="F178" s="3">
        <v>45352</v>
      </c>
      <c r="G178" s="20">
        <v>0.46900462962962963</v>
      </c>
    </row>
    <row r="179" spans="1:7" hidden="1" x14ac:dyDescent="0.25">
      <c r="A179" s="1" t="s">
        <v>47</v>
      </c>
      <c r="B179" s="7" t="s">
        <v>48</v>
      </c>
      <c r="C179" s="1" t="s">
        <v>6</v>
      </c>
      <c r="D179" s="1">
        <v>1006</v>
      </c>
      <c r="E179" s="1" t="s">
        <v>1954</v>
      </c>
      <c r="F179" s="3">
        <v>45352</v>
      </c>
      <c r="G179" s="20">
        <v>0.46997685185185184</v>
      </c>
    </row>
    <row r="180" spans="1:7" hidden="1" x14ac:dyDescent="0.25">
      <c r="A180" s="1" t="s">
        <v>47</v>
      </c>
      <c r="B180" s="7" t="s">
        <v>48</v>
      </c>
      <c r="C180" s="1" t="s">
        <v>6</v>
      </c>
      <c r="D180" s="1">
        <v>1006</v>
      </c>
      <c r="E180" s="1" t="s">
        <v>1954</v>
      </c>
      <c r="F180" s="3">
        <v>45352</v>
      </c>
      <c r="G180" s="20">
        <v>0.47203703703703703</v>
      </c>
    </row>
    <row r="181" spans="1:7" hidden="1" x14ac:dyDescent="0.25">
      <c r="A181" s="1" t="s">
        <v>65</v>
      </c>
      <c r="B181" s="7" t="s">
        <v>66</v>
      </c>
      <c r="C181" s="1" t="s">
        <v>6</v>
      </c>
      <c r="D181" s="1">
        <v>1006</v>
      </c>
      <c r="E181" s="1" t="s">
        <v>1954</v>
      </c>
      <c r="F181" s="3">
        <v>45352</v>
      </c>
      <c r="G181" s="20">
        <v>0.48650462962962965</v>
      </c>
    </row>
    <row r="182" spans="1:7" s="72" customFormat="1" hidden="1" x14ac:dyDescent="0.25">
      <c r="A182" s="77" t="s">
        <v>69</v>
      </c>
      <c r="B182" s="78" t="s">
        <v>70</v>
      </c>
      <c r="C182" s="77" t="s">
        <v>6</v>
      </c>
      <c r="D182" s="77">
        <v>1002</v>
      </c>
      <c r="E182" s="77" t="s">
        <v>1955</v>
      </c>
      <c r="F182" s="79">
        <v>45352</v>
      </c>
      <c r="G182" s="80">
        <v>0.50929398148148153</v>
      </c>
    </row>
    <row r="183" spans="1:7" x14ac:dyDescent="0.25">
      <c r="A183" s="1" t="s">
        <v>69</v>
      </c>
      <c r="B183" s="2" t="s">
        <v>70</v>
      </c>
      <c r="C183" s="1" t="s">
        <v>6</v>
      </c>
      <c r="D183" s="1">
        <v>1002</v>
      </c>
      <c r="E183" s="1" t="s">
        <v>1955</v>
      </c>
      <c r="F183" s="52">
        <v>45352</v>
      </c>
      <c r="G183" s="20">
        <v>0.5097800925925926</v>
      </c>
    </row>
    <row r="184" spans="1:7" hidden="1" x14ac:dyDescent="0.25">
      <c r="A184" s="1" t="s">
        <v>29</v>
      </c>
      <c r="B184" s="7" t="s">
        <v>30</v>
      </c>
      <c r="C184" s="1" t="s">
        <v>6</v>
      </c>
      <c r="D184" s="1">
        <v>1006</v>
      </c>
      <c r="E184" s="1" t="s">
        <v>1954</v>
      </c>
      <c r="F184" s="3">
        <v>45352</v>
      </c>
      <c r="G184" s="20">
        <v>0.65474537037037039</v>
      </c>
    </row>
    <row r="185" spans="1:7" hidden="1" x14ac:dyDescent="0.25">
      <c r="A185" s="1" t="s">
        <v>29</v>
      </c>
      <c r="B185" s="7" t="s">
        <v>30</v>
      </c>
      <c r="C185" s="1" t="s">
        <v>6</v>
      </c>
      <c r="D185" s="1">
        <v>1006</v>
      </c>
      <c r="E185" s="1" t="s">
        <v>1954</v>
      </c>
      <c r="F185" s="3">
        <v>45352</v>
      </c>
      <c r="G185" s="20">
        <v>0.65565972222222224</v>
      </c>
    </row>
    <row r="186" spans="1:7" hidden="1" x14ac:dyDescent="0.25">
      <c r="A186" s="1" t="s">
        <v>31</v>
      </c>
      <c r="B186" s="7" t="s">
        <v>32</v>
      </c>
      <c r="C186" s="1" t="s">
        <v>6</v>
      </c>
      <c r="D186" s="1">
        <v>1006</v>
      </c>
      <c r="E186" s="1" t="s">
        <v>1954</v>
      </c>
      <c r="F186" s="3">
        <v>45355</v>
      </c>
      <c r="G186" s="20">
        <v>0.43146990740740743</v>
      </c>
    </row>
    <row r="187" spans="1:7" hidden="1" x14ac:dyDescent="0.25">
      <c r="A187" s="1" t="s">
        <v>4</v>
      </c>
      <c r="B187" s="7" t="s">
        <v>5</v>
      </c>
      <c r="C187" s="1" t="s">
        <v>6</v>
      </c>
      <c r="D187" s="1">
        <v>1003</v>
      </c>
      <c r="E187" s="1" t="s">
        <v>1958</v>
      </c>
      <c r="F187" s="3">
        <v>45355</v>
      </c>
      <c r="G187" s="20">
        <v>0.45636574074074077</v>
      </c>
    </row>
    <row r="188" spans="1:7" hidden="1" x14ac:dyDescent="0.25">
      <c r="A188" s="1" t="s">
        <v>4</v>
      </c>
      <c r="B188" s="7" t="s">
        <v>5</v>
      </c>
      <c r="C188" s="1" t="s">
        <v>6</v>
      </c>
      <c r="D188" s="1">
        <v>1006</v>
      </c>
      <c r="E188" s="1" t="s">
        <v>1954</v>
      </c>
      <c r="F188" s="3">
        <v>45355</v>
      </c>
      <c r="G188" s="20">
        <v>0.45649305555555558</v>
      </c>
    </row>
    <row r="189" spans="1:7" hidden="1" x14ac:dyDescent="0.25">
      <c r="A189" s="1" t="s">
        <v>4</v>
      </c>
      <c r="B189" s="7" t="s">
        <v>5</v>
      </c>
      <c r="C189" s="1" t="s">
        <v>6</v>
      </c>
      <c r="D189" s="1">
        <v>1004</v>
      </c>
      <c r="E189" s="1" t="s">
        <v>1957</v>
      </c>
      <c r="F189" s="3">
        <v>45355</v>
      </c>
      <c r="G189" s="20">
        <v>0.45662037037037034</v>
      </c>
    </row>
    <row r="190" spans="1:7" hidden="1" x14ac:dyDescent="0.25">
      <c r="A190" s="1" t="s">
        <v>4</v>
      </c>
      <c r="B190" s="7" t="s">
        <v>5</v>
      </c>
      <c r="C190" s="1" t="s">
        <v>6</v>
      </c>
      <c r="D190" s="1">
        <v>1007</v>
      </c>
      <c r="E190" s="1" t="s">
        <v>1956</v>
      </c>
      <c r="F190" s="3">
        <v>45355</v>
      </c>
      <c r="G190" s="20">
        <v>0.45682870370370371</v>
      </c>
    </row>
    <row r="191" spans="1:7" hidden="1" x14ac:dyDescent="0.25">
      <c r="A191" s="1" t="s">
        <v>65</v>
      </c>
      <c r="B191" s="7" t="s">
        <v>66</v>
      </c>
      <c r="C191" s="1" t="s">
        <v>6</v>
      </c>
      <c r="D191" s="1">
        <v>1006</v>
      </c>
      <c r="E191" s="1" t="s">
        <v>1954</v>
      </c>
      <c r="F191" s="3">
        <v>45355</v>
      </c>
      <c r="G191" s="20">
        <v>0.48377314814814815</v>
      </c>
    </row>
    <row r="192" spans="1:7" hidden="1" x14ac:dyDescent="0.25">
      <c r="A192" s="1" t="s">
        <v>29</v>
      </c>
      <c r="B192" s="7" t="s">
        <v>30</v>
      </c>
      <c r="C192" s="1" t="s">
        <v>6</v>
      </c>
      <c r="D192" s="1">
        <v>1004</v>
      </c>
      <c r="E192" s="1" t="s">
        <v>1957</v>
      </c>
      <c r="F192" s="3">
        <v>45355</v>
      </c>
      <c r="G192" s="20">
        <v>0.49057870370370371</v>
      </c>
    </row>
    <row r="193" spans="1:7" hidden="1" x14ac:dyDescent="0.25">
      <c r="A193" s="1" t="s">
        <v>21</v>
      </c>
      <c r="B193" s="7" t="s">
        <v>22</v>
      </c>
      <c r="C193" s="1" t="s">
        <v>6</v>
      </c>
      <c r="D193" s="1">
        <v>1003</v>
      </c>
      <c r="E193" s="1" t="s">
        <v>1958</v>
      </c>
      <c r="F193" s="3">
        <v>45355</v>
      </c>
      <c r="G193" s="20">
        <v>0.4954513888888889</v>
      </c>
    </row>
    <row r="194" spans="1:7" hidden="1" x14ac:dyDescent="0.25">
      <c r="A194" s="1" t="s">
        <v>47</v>
      </c>
      <c r="B194" s="7" t="s">
        <v>48</v>
      </c>
      <c r="C194" s="1" t="s">
        <v>6</v>
      </c>
      <c r="D194" s="1">
        <v>1006</v>
      </c>
      <c r="E194" s="1" t="s">
        <v>1954</v>
      </c>
      <c r="F194" s="3">
        <v>45355</v>
      </c>
      <c r="G194" s="20">
        <v>0.50017361111111114</v>
      </c>
    </row>
    <row r="195" spans="1:7" s="72" customFormat="1" hidden="1" x14ac:dyDescent="0.25">
      <c r="A195" s="77" t="s">
        <v>71</v>
      </c>
      <c r="B195" s="78" t="s">
        <v>72</v>
      </c>
      <c r="C195" s="77" t="s">
        <v>6</v>
      </c>
      <c r="D195" s="77">
        <v>1002</v>
      </c>
      <c r="E195" s="77" t="s">
        <v>1955</v>
      </c>
      <c r="F195" s="79">
        <v>45355</v>
      </c>
      <c r="G195" s="80">
        <v>0.50657407407407407</v>
      </c>
    </row>
    <row r="196" spans="1:7" hidden="1" x14ac:dyDescent="0.25">
      <c r="A196" s="1" t="s">
        <v>47</v>
      </c>
      <c r="B196" s="7" t="s">
        <v>48</v>
      </c>
      <c r="C196" s="1" t="s">
        <v>6</v>
      </c>
      <c r="D196" s="1">
        <v>1007</v>
      </c>
      <c r="E196" s="1" t="s">
        <v>1956</v>
      </c>
      <c r="F196" s="3">
        <v>45355</v>
      </c>
      <c r="G196" s="20">
        <v>0.50797453703703699</v>
      </c>
    </row>
    <row r="197" spans="1:7" x14ac:dyDescent="0.25">
      <c r="A197" s="1" t="s">
        <v>71</v>
      </c>
      <c r="B197" s="2" t="s">
        <v>73</v>
      </c>
      <c r="C197" s="1" t="s">
        <v>6</v>
      </c>
      <c r="D197" s="1">
        <v>1007</v>
      </c>
      <c r="E197" s="1" t="s">
        <v>1956</v>
      </c>
      <c r="F197" s="52">
        <v>45355</v>
      </c>
      <c r="G197" s="20">
        <v>0.5113657407407407</v>
      </c>
    </row>
    <row r="198" spans="1:7" x14ac:dyDescent="0.25">
      <c r="A198" s="1" t="s">
        <v>71</v>
      </c>
      <c r="B198" s="2" t="s">
        <v>73</v>
      </c>
      <c r="C198" s="1" t="s">
        <v>6</v>
      </c>
      <c r="D198" s="1">
        <v>1007</v>
      </c>
      <c r="E198" s="1" t="s">
        <v>1956</v>
      </c>
      <c r="F198" s="52">
        <v>45355</v>
      </c>
      <c r="G198" s="20">
        <v>0.54421296296296295</v>
      </c>
    </row>
    <row r="199" spans="1:7" x14ac:dyDescent="0.25">
      <c r="A199" s="1" t="s">
        <v>71</v>
      </c>
      <c r="B199" s="2" t="s">
        <v>73</v>
      </c>
      <c r="C199" s="1" t="s">
        <v>6</v>
      </c>
      <c r="D199" s="1">
        <v>1007</v>
      </c>
      <c r="E199" s="1" t="s">
        <v>1956</v>
      </c>
      <c r="F199" s="52">
        <v>45355</v>
      </c>
      <c r="G199" s="20">
        <v>0.54511574074074076</v>
      </c>
    </row>
    <row r="200" spans="1:7" x14ac:dyDescent="0.25">
      <c r="A200" s="1" t="s">
        <v>71</v>
      </c>
      <c r="B200" s="2" t="s">
        <v>73</v>
      </c>
      <c r="C200" s="1" t="s">
        <v>6</v>
      </c>
      <c r="D200" s="1">
        <v>1007</v>
      </c>
      <c r="E200" s="1" t="s">
        <v>1956</v>
      </c>
      <c r="F200" s="52">
        <v>45355</v>
      </c>
      <c r="G200" s="20">
        <v>0.54821759259259262</v>
      </c>
    </row>
    <row r="201" spans="1:7" x14ac:dyDescent="0.25">
      <c r="A201" s="1" t="s">
        <v>71</v>
      </c>
      <c r="B201" s="2" t="s">
        <v>73</v>
      </c>
      <c r="C201" s="1" t="s">
        <v>6</v>
      </c>
      <c r="D201" s="1">
        <v>1007</v>
      </c>
      <c r="E201" s="1" t="s">
        <v>1956</v>
      </c>
      <c r="F201" s="52">
        <v>45355</v>
      </c>
      <c r="G201" s="20">
        <v>0.5486226851851852</v>
      </c>
    </row>
    <row r="202" spans="1:7" x14ac:dyDescent="0.25">
      <c r="A202" s="1" t="s">
        <v>71</v>
      </c>
      <c r="B202" s="2" t="s">
        <v>73</v>
      </c>
      <c r="C202" s="1" t="s">
        <v>6</v>
      </c>
      <c r="D202" s="1">
        <v>1007</v>
      </c>
      <c r="E202" s="1" t="s">
        <v>1956</v>
      </c>
      <c r="F202" s="52">
        <v>45355</v>
      </c>
      <c r="G202" s="20">
        <v>0.54900462962962959</v>
      </c>
    </row>
    <row r="203" spans="1:7" x14ac:dyDescent="0.25">
      <c r="A203" s="1" t="s">
        <v>71</v>
      </c>
      <c r="B203" s="2" t="s">
        <v>73</v>
      </c>
      <c r="C203" s="1" t="s">
        <v>6</v>
      </c>
      <c r="D203" s="1">
        <v>1007</v>
      </c>
      <c r="E203" s="1" t="s">
        <v>1956</v>
      </c>
      <c r="F203" s="52">
        <v>45355</v>
      </c>
      <c r="G203" s="20">
        <v>0.54934027777777783</v>
      </c>
    </row>
    <row r="204" spans="1:7" x14ac:dyDescent="0.25">
      <c r="A204" s="1" t="s">
        <v>71</v>
      </c>
      <c r="B204" s="2" t="s">
        <v>73</v>
      </c>
      <c r="C204" s="1" t="s">
        <v>6</v>
      </c>
      <c r="D204" s="1">
        <v>1007</v>
      </c>
      <c r="E204" s="1" t="s">
        <v>1956</v>
      </c>
      <c r="F204" s="52">
        <v>45355</v>
      </c>
      <c r="G204" s="20">
        <v>0.54943287037037036</v>
      </c>
    </row>
    <row r="205" spans="1:7" x14ac:dyDescent="0.25">
      <c r="A205" s="1" t="s">
        <v>71</v>
      </c>
      <c r="B205" s="2" t="s">
        <v>73</v>
      </c>
      <c r="C205" s="1" t="s">
        <v>6</v>
      </c>
      <c r="D205" s="1">
        <v>1007</v>
      </c>
      <c r="E205" s="1" t="s">
        <v>1956</v>
      </c>
      <c r="F205" s="52">
        <v>45355</v>
      </c>
      <c r="G205" s="20">
        <v>0.54951388888888886</v>
      </c>
    </row>
    <row r="206" spans="1:7" s="72" customFormat="1" hidden="1" x14ac:dyDescent="0.25">
      <c r="A206" s="77" t="s">
        <v>74</v>
      </c>
      <c r="B206" s="78" t="s">
        <v>75</v>
      </c>
      <c r="C206" s="77" t="s">
        <v>6</v>
      </c>
      <c r="D206" s="77">
        <v>1002</v>
      </c>
      <c r="E206" s="77" t="s">
        <v>1955</v>
      </c>
      <c r="F206" s="79">
        <v>45355</v>
      </c>
      <c r="G206" s="80">
        <v>0.5522569444444444</v>
      </c>
    </row>
    <row r="207" spans="1:7" hidden="1" x14ac:dyDescent="0.25">
      <c r="A207" s="1" t="s">
        <v>76</v>
      </c>
      <c r="B207" s="7" t="s">
        <v>77</v>
      </c>
      <c r="C207" s="1" t="s">
        <v>6</v>
      </c>
      <c r="D207" s="1">
        <v>1002</v>
      </c>
      <c r="E207" s="1" t="s">
        <v>1955</v>
      </c>
      <c r="F207" s="3">
        <v>45355</v>
      </c>
      <c r="G207" s="20">
        <v>0.63763888888888887</v>
      </c>
    </row>
    <row r="208" spans="1:7" hidden="1" x14ac:dyDescent="0.25">
      <c r="A208" s="1" t="s">
        <v>76</v>
      </c>
      <c r="B208" s="7" t="s">
        <v>78</v>
      </c>
      <c r="C208" s="1" t="s">
        <v>6</v>
      </c>
      <c r="D208" s="1">
        <v>1006</v>
      </c>
      <c r="E208" s="1" t="s">
        <v>1954</v>
      </c>
      <c r="F208" s="3">
        <v>45355</v>
      </c>
      <c r="G208" s="20">
        <v>0.63937500000000003</v>
      </c>
    </row>
    <row r="209" spans="1:7" hidden="1" x14ac:dyDescent="0.25">
      <c r="A209" s="1" t="s">
        <v>76</v>
      </c>
      <c r="B209" s="7" t="s">
        <v>78</v>
      </c>
      <c r="C209" s="1" t="s">
        <v>6</v>
      </c>
      <c r="D209" s="1">
        <v>1006</v>
      </c>
      <c r="E209" s="1" t="s">
        <v>1954</v>
      </c>
      <c r="F209" s="3">
        <v>45355</v>
      </c>
      <c r="G209" s="20">
        <v>0.63951388888888894</v>
      </c>
    </row>
    <row r="210" spans="1:7" hidden="1" x14ac:dyDescent="0.25">
      <c r="A210" s="1" t="s">
        <v>76</v>
      </c>
      <c r="B210" s="7" t="s">
        <v>78</v>
      </c>
      <c r="C210" s="1" t="s">
        <v>6</v>
      </c>
      <c r="D210" s="1">
        <v>1003</v>
      </c>
      <c r="E210" s="1" t="s">
        <v>1958</v>
      </c>
      <c r="F210" s="3">
        <v>45355</v>
      </c>
      <c r="G210" s="20">
        <v>0.63962962962962966</v>
      </c>
    </row>
    <row r="211" spans="1:7" hidden="1" x14ac:dyDescent="0.25">
      <c r="A211" s="1" t="s">
        <v>79</v>
      </c>
      <c r="B211" s="7" t="s">
        <v>80</v>
      </c>
      <c r="C211" s="1" t="s">
        <v>6</v>
      </c>
      <c r="D211" s="1">
        <v>1002</v>
      </c>
      <c r="E211" s="1" t="s">
        <v>1955</v>
      </c>
      <c r="F211" s="3">
        <v>45355</v>
      </c>
      <c r="G211" s="20">
        <v>0.64751157407407411</v>
      </c>
    </row>
    <row r="212" spans="1:7" hidden="1" x14ac:dyDescent="0.25">
      <c r="A212" s="1" t="s">
        <v>79</v>
      </c>
      <c r="B212" s="7" t="s">
        <v>81</v>
      </c>
      <c r="C212" s="1" t="s">
        <v>6</v>
      </c>
      <c r="D212" s="1">
        <v>1006</v>
      </c>
      <c r="E212" s="1" t="s">
        <v>1954</v>
      </c>
      <c r="F212" s="3">
        <v>45355</v>
      </c>
      <c r="G212" s="20">
        <v>0.64800925925925923</v>
      </c>
    </row>
    <row r="213" spans="1:7" hidden="1" x14ac:dyDescent="0.25">
      <c r="A213" s="1" t="s">
        <v>79</v>
      </c>
      <c r="B213" s="7" t="s">
        <v>81</v>
      </c>
      <c r="C213" s="1" t="s">
        <v>6</v>
      </c>
      <c r="D213" s="1">
        <v>1003</v>
      </c>
      <c r="E213" s="1" t="s">
        <v>1958</v>
      </c>
      <c r="F213" s="3">
        <v>45355</v>
      </c>
      <c r="G213" s="20">
        <v>0.64844907407407404</v>
      </c>
    </row>
    <row r="214" spans="1:7" s="72" customFormat="1" hidden="1" x14ac:dyDescent="0.25">
      <c r="A214" s="77" t="s">
        <v>82</v>
      </c>
      <c r="B214" s="78" t="s">
        <v>83</v>
      </c>
      <c r="C214" s="77" t="s">
        <v>6</v>
      </c>
      <c r="D214" s="77">
        <v>1002</v>
      </c>
      <c r="E214" s="77" t="s">
        <v>1955</v>
      </c>
      <c r="F214" s="79">
        <v>45355</v>
      </c>
      <c r="G214" s="80">
        <v>0.69342592592592589</v>
      </c>
    </row>
    <row r="215" spans="1:7" hidden="1" x14ac:dyDescent="0.25">
      <c r="A215" s="1" t="s">
        <v>29</v>
      </c>
      <c r="B215" s="7" t="s">
        <v>30</v>
      </c>
      <c r="C215" s="1" t="s">
        <v>6</v>
      </c>
      <c r="D215" s="1">
        <v>1004</v>
      </c>
      <c r="E215" s="1" t="s">
        <v>1957</v>
      </c>
      <c r="F215" s="3">
        <v>45356</v>
      </c>
      <c r="G215" s="20">
        <v>0.46908564814814813</v>
      </c>
    </row>
    <row r="216" spans="1:7" hidden="1" x14ac:dyDescent="0.25">
      <c r="A216" s="1" t="s">
        <v>13</v>
      </c>
      <c r="B216" s="7" t="s">
        <v>84</v>
      </c>
      <c r="C216" s="1" t="s">
        <v>6</v>
      </c>
      <c r="D216" s="1">
        <v>1008</v>
      </c>
      <c r="E216" s="1" t="s">
        <v>1962</v>
      </c>
      <c r="F216" s="3">
        <v>45356</v>
      </c>
      <c r="G216" s="20">
        <v>0.65497685185185184</v>
      </c>
    </row>
    <row r="217" spans="1:7" hidden="1" x14ac:dyDescent="0.25">
      <c r="A217" s="1" t="s">
        <v>7</v>
      </c>
      <c r="B217" s="7" t="s">
        <v>85</v>
      </c>
      <c r="C217" s="1" t="s">
        <v>6</v>
      </c>
      <c r="D217" s="1">
        <v>1008</v>
      </c>
      <c r="E217" s="1" t="s">
        <v>1962</v>
      </c>
      <c r="F217" s="52">
        <v>45356</v>
      </c>
      <c r="G217" s="20">
        <v>0.65586805555555561</v>
      </c>
    </row>
    <row r="218" spans="1:7" x14ac:dyDescent="0.25">
      <c r="A218" s="1" t="s">
        <v>76</v>
      </c>
      <c r="B218" s="2" t="s">
        <v>77</v>
      </c>
      <c r="C218" s="1" t="s">
        <v>6</v>
      </c>
      <c r="D218" s="1">
        <v>1002</v>
      </c>
      <c r="E218" s="1" t="s">
        <v>1955</v>
      </c>
      <c r="F218" s="52">
        <v>45356</v>
      </c>
      <c r="G218" s="20">
        <v>0.70582175925925927</v>
      </c>
    </row>
    <row r="219" spans="1:7" hidden="1" x14ac:dyDescent="0.25">
      <c r="A219" s="1" t="s">
        <v>86</v>
      </c>
      <c r="B219" s="114" t="s">
        <v>87</v>
      </c>
      <c r="C219" s="1" t="s">
        <v>6</v>
      </c>
      <c r="D219" s="1">
        <v>1002</v>
      </c>
      <c r="E219" s="1" t="s">
        <v>1955</v>
      </c>
      <c r="F219" s="52">
        <v>45357</v>
      </c>
      <c r="G219" s="20">
        <v>0.43601851851851853</v>
      </c>
    </row>
    <row r="220" spans="1:7" hidden="1" x14ac:dyDescent="0.25">
      <c r="A220" s="1" t="s">
        <v>86</v>
      </c>
      <c r="B220" s="114" t="s">
        <v>87</v>
      </c>
      <c r="C220" s="1" t="s">
        <v>6</v>
      </c>
      <c r="D220" s="1">
        <v>1002</v>
      </c>
      <c r="E220" s="1" t="s">
        <v>1955</v>
      </c>
      <c r="F220" s="52">
        <v>45357</v>
      </c>
      <c r="G220" s="20">
        <v>0.43864583333333335</v>
      </c>
    </row>
    <row r="221" spans="1:7" hidden="1" x14ac:dyDescent="0.25">
      <c r="A221" s="1" t="s">
        <v>88</v>
      </c>
      <c r="B221" s="7" t="s">
        <v>89</v>
      </c>
      <c r="C221" s="1" t="s">
        <v>6</v>
      </c>
      <c r="D221" s="1">
        <v>1002</v>
      </c>
      <c r="E221" s="1" t="s">
        <v>1955</v>
      </c>
      <c r="F221" s="52">
        <v>45357</v>
      </c>
      <c r="G221" s="20">
        <v>0.62167824074074074</v>
      </c>
    </row>
    <row r="222" spans="1:7" s="72" customFormat="1" hidden="1" x14ac:dyDescent="0.25">
      <c r="A222" s="77" t="s">
        <v>90</v>
      </c>
      <c r="B222" s="78" t="s">
        <v>91</v>
      </c>
      <c r="C222" s="77" t="s">
        <v>6</v>
      </c>
      <c r="D222" s="77">
        <v>1002</v>
      </c>
      <c r="E222" s="77" t="s">
        <v>1955</v>
      </c>
      <c r="F222" s="79">
        <v>45358</v>
      </c>
      <c r="G222" s="80">
        <v>0.3803125</v>
      </c>
    </row>
    <row r="223" spans="1:7" x14ac:dyDescent="0.25">
      <c r="A223" s="1" t="s">
        <v>90</v>
      </c>
      <c r="B223" s="2" t="s">
        <v>92</v>
      </c>
      <c r="C223" s="1" t="s">
        <v>6</v>
      </c>
      <c r="D223" s="1">
        <v>1006</v>
      </c>
      <c r="E223" s="1" t="s">
        <v>1954</v>
      </c>
      <c r="F223" s="52">
        <v>45358</v>
      </c>
      <c r="G223" s="20">
        <v>0.38157407407407407</v>
      </c>
    </row>
    <row r="224" spans="1:7" hidden="1" x14ac:dyDescent="0.25">
      <c r="A224" s="5" t="s">
        <v>4</v>
      </c>
      <c r="B224" s="8" t="s">
        <v>5</v>
      </c>
      <c r="C224" s="5" t="s">
        <v>6</v>
      </c>
      <c r="D224" s="5">
        <v>1006</v>
      </c>
      <c r="E224" s="5" t="s">
        <v>1954</v>
      </c>
      <c r="F224" s="6">
        <v>45358</v>
      </c>
      <c r="G224" s="20">
        <v>0.67907407407407405</v>
      </c>
    </row>
    <row r="225" spans="1:7" hidden="1" x14ac:dyDescent="0.25">
      <c r="A225" s="5" t="s">
        <v>13</v>
      </c>
      <c r="B225" s="8" t="s">
        <v>14</v>
      </c>
      <c r="C225" s="5" t="s">
        <v>6</v>
      </c>
      <c r="D225" s="5">
        <v>1006</v>
      </c>
      <c r="E225" s="5" t="s">
        <v>1954</v>
      </c>
      <c r="F225" s="6">
        <v>45358</v>
      </c>
      <c r="G225" s="20">
        <v>0.67994212962962963</v>
      </c>
    </row>
    <row r="226" spans="1:7" s="72" customFormat="1" hidden="1" x14ac:dyDescent="0.25">
      <c r="A226" s="81" t="s">
        <v>93</v>
      </c>
      <c r="B226" s="82" t="s">
        <v>94</v>
      </c>
      <c r="C226" s="81" t="s">
        <v>6</v>
      </c>
      <c r="D226" s="81">
        <v>1002</v>
      </c>
      <c r="E226" s="81" t="s">
        <v>1955</v>
      </c>
      <c r="F226" s="70">
        <v>45358</v>
      </c>
      <c r="G226" s="80">
        <v>0.68202546296296296</v>
      </c>
    </row>
    <row r="227" spans="1:7" x14ac:dyDescent="0.25">
      <c r="A227" s="5" t="s">
        <v>93</v>
      </c>
      <c r="B227" s="4" t="s">
        <v>94</v>
      </c>
      <c r="C227" s="5" t="s">
        <v>6</v>
      </c>
      <c r="D227" s="5">
        <v>1008</v>
      </c>
      <c r="E227" s="5" t="s">
        <v>1962</v>
      </c>
      <c r="F227" s="53">
        <v>45358</v>
      </c>
      <c r="G227" s="20">
        <v>0.68444444444444441</v>
      </c>
    </row>
    <row r="228" spans="1:7" x14ac:dyDescent="0.25">
      <c r="A228" s="5" t="s">
        <v>93</v>
      </c>
      <c r="B228" s="4" t="s">
        <v>94</v>
      </c>
      <c r="C228" s="5" t="s">
        <v>6</v>
      </c>
      <c r="D228" s="5">
        <v>1008</v>
      </c>
      <c r="E228" s="5" t="s">
        <v>1962</v>
      </c>
      <c r="F228" s="53">
        <v>45358</v>
      </c>
      <c r="G228" s="20">
        <v>0.68445601851851856</v>
      </c>
    </row>
    <row r="229" spans="1:7" x14ac:dyDescent="0.25">
      <c r="A229" s="5" t="s">
        <v>71</v>
      </c>
      <c r="B229" s="4" t="s">
        <v>73</v>
      </c>
      <c r="C229" s="5" t="s">
        <v>6</v>
      </c>
      <c r="D229" s="5">
        <v>1006</v>
      </c>
      <c r="E229" s="5" t="s">
        <v>1954</v>
      </c>
      <c r="F229" s="53">
        <v>45358</v>
      </c>
      <c r="G229" s="20">
        <v>0.69241898148148151</v>
      </c>
    </row>
    <row r="230" spans="1:7" x14ac:dyDescent="0.25">
      <c r="A230" s="5" t="s">
        <v>71</v>
      </c>
      <c r="B230" s="4" t="s">
        <v>73</v>
      </c>
      <c r="C230" s="5" t="s">
        <v>6</v>
      </c>
      <c r="D230" s="5">
        <v>1007</v>
      </c>
      <c r="E230" s="5" t="s">
        <v>1956</v>
      </c>
      <c r="F230" s="53">
        <v>45358</v>
      </c>
      <c r="G230" s="20">
        <v>0.69290509259259259</v>
      </c>
    </row>
    <row r="231" spans="1:7" x14ac:dyDescent="0.25">
      <c r="A231" s="5" t="s">
        <v>71</v>
      </c>
      <c r="B231" s="4" t="s">
        <v>73</v>
      </c>
      <c r="C231" s="5" t="s">
        <v>6</v>
      </c>
      <c r="D231" s="5">
        <v>1006</v>
      </c>
      <c r="E231" s="5" t="s">
        <v>1954</v>
      </c>
      <c r="F231" s="53">
        <v>45358</v>
      </c>
      <c r="G231" s="20">
        <v>0.69609953703703709</v>
      </c>
    </row>
    <row r="232" spans="1:7" x14ac:dyDescent="0.25">
      <c r="A232" s="5" t="s">
        <v>71</v>
      </c>
      <c r="B232" s="4" t="s">
        <v>73</v>
      </c>
      <c r="C232" s="5" t="s">
        <v>6</v>
      </c>
      <c r="D232" s="5">
        <v>1006</v>
      </c>
      <c r="E232" s="5" t="s">
        <v>1954</v>
      </c>
      <c r="F232" s="53">
        <v>45358</v>
      </c>
      <c r="G232" s="20">
        <v>0.69630787037037034</v>
      </c>
    </row>
    <row r="233" spans="1:7" hidden="1" x14ac:dyDescent="0.25">
      <c r="A233" s="5" t="s">
        <v>31</v>
      </c>
      <c r="B233" s="8" t="s">
        <v>32</v>
      </c>
      <c r="C233" s="5" t="s">
        <v>6</v>
      </c>
      <c r="D233" s="5">
        <v>1006</v>
      </c>
      <c r="E233" s="5" t="s">
        <v>1954</v>
      </c>
      <c r="F233" s="6">
        <v>45358</v>
      </c>
      <c r="G233" s="20">
        <v>0.71085648148148151</v>
      </c>
    </row>
    <row r="234" spans="1:7" hidden="1" x14ac:dyDescent="0.25">
      <c r="A234" s="5" t="s">
        <v>33</v>
      </c>
      <c r="B234" s="8" t="s">
        <v>34</v>
      </c>
      <c r="C234" s="5" t="s">
        <v>6</v>
      </c>
      <c r="D234" s="5">
        <v>1006</v>
      </c>
      <c r="E234" s="5" t="s">
        <v>1954</v>
      </c>
      <c r="F234" s="6">
        <v>45358</v>
      </c>
      <c r="G234" s="20">
        <v>0.71109953703703699</v>
      </c>
    </row>
    <row r="235" spans="1:7" x14ac:dyDescent="0.25">
      <c r="A235" s="5" t="s">
        <v>71</v>
      </c>
      <c r="B235" s="4" t="s">
        <v>73</v>
      </c>
      <c r="C235" s="5" t="s">
        <v>6</v>
      </c>
      <c r="D235" s="5">
        <v>1006</v>
      </c>
      <c r="E235" s="5" t="s">
        <v>1954</v>
      </c>
      <c r="F235" s="53">
        <v>45358</v>
      </c>
      <c r="G235" s="20">
        <v>0.71675925925925921</v>
      </c>
    </row>
    <row r="236" spans="1:7" x14ac:dyDescent="0.25">
      <c r="A236" s="5" t="s">
        <v>71</v>
      </c>
      <c r="B236" s="4" t="s">
        <v>73</v>
      </c>
      <c r="C236" s="5" t="s">
        <v>6</v>
      </c>
      <c r="D236" s="5">
        <v>1006</v>
      </c>
      <c r="E236" s="5" t="s">
        <v>1954</v>
      </c>
      <c r="F236" s="53">
        <v>45358</v>
      </c>
      <c r="G236" s="20">
        <v>0.71686342592592589</v>
      </c>
    </row>
    <row r="237" spans="1:7" x14ac:dyDescent="0.25">
      <c r="A237" s="5" t="s">
        <v>71</v>
      </c>
      <c r="B237" s="4" t="s">
        <v>72</v>
      </c>
      <c r="C237" s="5" t="s">
        <v>6</v>
      </c>
      <c r="D237" s="5">
        <v>1008</v>
      </c>
      <c r="E237" s="5" t="s">
        <v>1962</v>
      </c>
      <c r="F237" s="53">
        <v>45358</v>
      </c>
      <c r="G237" s="20">
        <v>0.71946759259259263</v>
      </c>
    </row>
    <row r="238" spans="1:7" x14ac:dyDescent="0.25">
      <c r="A238" s="5" t="s">
        <v>71</v>
      </c>
      <c r="B238" s="4" t="s">
        <v>73</v>
      </c>
      <c r="C238" s="5" t="s">
        <v>6</v>
      </c>
      <c r="D238" s="5">
        <v>1006</v>
      </c>
      <c r="E238" s="5" t="s">
        <v>1954</v>
      </c>
      <c r="F238" s="53">
        <v>45358</v>
      </c>
      <c r="G238" s="20">
        <v>0.75192129629629634</v>
      </c>
    </row>
    <row r="239" spans="1:7" x14ac:dyDescent="0.25">
      <c r="A239" s="5" t="s">
        <v>71</v>
      </c>
      <c r="B239" s="4" t="s">
        <v>73</v>
      </c>
      <c r="C239" s="5" t="s">
        <v>6</v>
      </c>
      <c r="D239" s="5">
        <v>1006</v>
      </c>
      <c r="E239" s="5" t="s">
        <v>1954</v>
      </c>
      <c r="F239" s="53">
        <v>45358</v>
      </c>
      <c r="G239" s="20">
        <v>0.7537962962962963</v>
      </c>
    </row>
    <row r="240" spans="1:7" x14ac:dyDescent="0.25">
      <c r="A240" s="5" t="s">
        <v>71</v>
      </c>
      <c r="B240" s="4" t="s">
        <v>73</v>
      </c>
      <c r="C240" s="5" t="s">
        <v>6</v>
      </c>
      <c r="D240" s="5">
        <v>1006</v>
      </c>
      <c r="E240" s="5" t="s">
        <v>1954</v>
      </c>
      <c r="F240" s="53">
        <v>45359</v>
      </c>
      <c r="G240" s="20">
        <v>0.3454861111111111</v>
      </c>
    </row>
    <row r="241" spans="1:7" hidden="1" x14ac:dyDescent="0.25">
      <c r="A241" s="5" t="s">
        <v>4</v>
      </c>
      <c r="B241" s="8" t="s">
        <v>5</v>
      </c>
      <c r="C241" s="5" t="s">
        <v>6</v>
      </c>
      <c r="D241" s="5">
        <v>1006</v>
      </c>
      <c r="E241" s="5" t="s">
        <v>1954</v>
      </c>
      <c r="F241" s="6">
        <v>45359</v>
      </c>
      <c r="G241" s="20">
        <v>0.42193287037037036</v>
      </c>
    </row>
    <row r="242" spans="1:7" hidden="1" x14ac:dyDescent="0.25">
      <c r="A242" s="5" t="s">
        <v>4</v>
      </c>
      <c r="B242" s="8" t="s">
        <v>5</v>
      </c>
      <c r="C242" s="5" t="s">
        <v>6</v>
      </c>
      <c r="D242" s="5">
        <v>1006</v>
      </c>
      <c r="E242" s="5" t="s">
        <v>1954</v>
      </c>
      <c r="F242" s="6">
        <v>45359</v>
      </c>
      <c r="G242" s="20">
        <v>0.42229166666666668</v>
      </c>
    </row>
    <row r="243" spans="1:7" x14ac:dyDescent="0.25">
      <c r="A243" s="5" t="s">
        <v>47</v>
      </c>
      <c r="B243" s="4" t="s">
        <v>48</v>
      </c>
      <c r="C243" s="5" t="s">
        <v>6</v>
      </c>
      <c r="D243" s="5">
        <v>1006</v>
      </c>
      <c r="E243" s="5" t="s">
        <v>1954</v>
      </c>
      <c r="F243" s="53">
        <v>45359</v>
      </c>
      <c r="G243" s="20">
        <v>0.62964120370370369</v>
      </c>
    </row>
    <row r="244" spans="1:7" hidden="1" x14ac:dyDescent="0.25">
      <c r="A244" s="5" t="s">
        <v>88</v>
      </c>
      <c r="B244" s="8" t="s">
        <v>95</v>
      </c>
      <c r="C244" s="5" t="s">
        <v>6</v>
      </c>
      <c r="D244" s="5">
        <v>1006</v>
      </c>
      <c r="E244" s="5" t="s">
        <v>1954</v>
      </c>
      <c r="F244" s="6">
        <v>45359</v>
      </c>
      <c r="G244" s="20">
        <v>0.70685185185185184</v>
      </c>
    </row>
    <row r="245" spans="1:7" hidden="1" x14ac:dyDescent="0.25">
      <c r="A245" s="5" t="s">
        <v>96</v>
      </c>
      <c r="B245" s="8" t="s">
        <v>97</v>
      </c>
      <c r="C245" s="5" t="s">
        <v>6</v>
      </c>
      <c r="D245" s="5">
        <v>1002</v>
      </c>
      <c r="E245" s="5" t="s">
        <v>1955</v>
      </c>
      <c r="F245" s="6">
        <v>45359</v>
      </c>
      <c r="G245" s="20">
        <v>0.71013888888888888</v>
      </c>
    </row>
    <row r="246" spans="1:7" hidden="1" x14ac:dyDescent="0.25">
      <c r="A246" s="5" t="s">
        <v>96</v>
      </c>
      <c r="B246" s="8" t="s">
        <v>98</v>
      </c>
      <c r="C246" s="5" t="s">
        <v>6</v>
      </c>
      <c r="D246" s="5">
        <v>1006</v>
      </c>
      <c r="E246" s="5" t="s">
        <v>1954</v>
      </c>
      <c r="F246" s="6">
        <v>45359</v>
      </c>
      <c r="G246" s="20">
        <v>0.71090277777777777</v>
      </c>
    </row>
    <row r="247" spans="1:7" hidden="1" x14ac:dyDescent="0.25">
      <c r="A247" s="5" t="s">
        <v>96</v>
      </c>
      <c r="B247" s="8">
        <v>41748972</v>
      </c>
      <c r="C247" s="5" t="s">
        <v>6</v>
      </c>
      <c r="D247" s="5">
        <v>1006</v>
      </c>
      <c r="E247" s="5" t="s">
        <v>1954</v>
      </c>
      <c r="F247" s="6">
        <v>45359</v>
      </c>
      <c r="G247" s="20">
        <v>0.711400462962963</v>
      </c>
    </row>
    <row r="248" spans="1:7" x14ac:dyDescent="0.25">
      <c r="A248" s="5" t="s">
        <v>57</v>
      </c>
      <c r="B248" s="4" t="s">
        <v>58</v>
      </c>
      <c r="C248" s="5" t="s">
        <v>6</v>
      </c>
      <c r="D248" s="5">
        <v>1004</v>
      </c>
      <c r="E248" s="5" t="s">
        <v>1957</v>
      </c>
      <c r="F248" s="53">
        <v>45361</v>
      </c>
      <c r="G248" s="20">
        <v>0.71872685185185181</v>
      </c>
    </row>
    <row r="249" spans="1:7" ht="15.75" hidden="1" customHeight="1" x14ac:dyDescent="0.25">
      <c r="A249" s="1" t="s">
        <v>99</v>
      </c>
      <c r="B249" s="114" t="s">
        <v>100</v>
      </c>
      <c r="C249" s="1" t="s">
        <v>6</v>
      </c>
      <c r="D249" s="1">
        <v>1002</v>
      </c>
      <c r="E249" s="1" t="s">
        <v>1955</v>
      </c>
      <c r="F249" s="52">
        <v>45362</v>
      </c>
      <c r="G249" s="20">
        <v>0.52137731481481486</v>
      </c>
    </row>
    <row r="250" spans="1:7" ht="15.75" hidden="1" customHeight="1" x14ac:dyDescent="0.25">
      <c r="A250" s="1" t="s">
        <v>101</v>
      </c>
      <c r="B250" s="114" t="s">
        <v>102</v>
      </c>
      <c r="C250" s="1" t="s">
        <v>6</v>
      </c>
      <c r="D250" s="1">
        <v>1002</v>
      </c>
      <c r="E250" s="1" t="s">
        <v>1955</v>
      </c>
      <c r="F250" s="52">
        <v>45362</v>
      </c>
      <c r="G250" s="20">
        <v>0.7142708333333333</v>
      </c>
    </row>
    <row r="251" spans="1:7" x14ac:dyDescent="0.25">
      <c r="A251" s="5" t="s">
        <v>59</v>
      </c>
      <c r="B251" s="4" t="s">
        <v>60</v>
      </c>
      <c r="C251" s="5" t="s">
        <v>6</v>
      </c>
      <c r="D251" s="5">
        <v>1006</v>
      </c>
      <c r="E251" s="5" t="s">
        <v>1954</v>
      </c>
      <c r="F251" s="53">
        <v>45364</v>
      </c>
      <c r="G251" s="20">
        <v>0.91646990740740741</v>
      </c>
    </row>
    <row r="252" spans="1:7" hidden="1" x14ac:dyDescent="0.25">
      <c r="A252" s="5" t="s">
        <v>103</v>
      </c>
      <c r="B252" s="8" t="s">
        <v>104</v>
      </c>
      <c r="C252" s="5" t="s">
        <v>6</v>
      </c>
      <c r="D252" s="5">
        <v>1006</v>
      </c>
      <c r="E252" s="5" t="s">
        <v>1954</v>
      </c>
      <c r="F252" s="6">
        <v>45366</v>
      </c>
      <c r="G252" s="20">
        <v>0.43306712962962962</v>
      </c>
    </row>
    <row r="253" spans="1:7" hidden="1" x14ac:dyDescent="0.25">
      <c r="A253" s="5" t="s">
        <v>43</v>
      </c>
      <c r="B253" s="8" t="s">
        <v>44</v>
      </c>
      <c r="C253" s="5" t="s">
        <v>6</v>
      </c>
      <c r="D253" s="5">
        <v>1004</v>
      </c>
      <c r="E253" s="5" t="s">
        <v>1957</v>
      </c>
      <c r="F253" s="53">
        <v>45366</v>
      </c>
      <c r="G253" s="20">
        <v>0.55702546296296296</v>
      </c>
    </row>
    <row r="254" spans="1:7" s="72" customFormat="1" hidden="1" x14ac:dyDescent="0.25">
      <c r="A254" s="81" t="s">
        <v>105</v>
      </c>
      <c r="B254" s="82" t="s">
        <v>106</v>
      </c>
      <c r="C254" s="81" t="s">
        <v>6</v>
      </c>
      <c r="D254" s="81">
        <v>1002</v>
      </c>
      <c r="E254" s="81" t="s">
        <v>1955</v>
      </c>
      <c r="F254" s="70">
        <v>45369</v>
      </c>
      <c r="G254" s="80">
        <v>0.40871527777777777</v>
      </c>
    </row>
    <row r="255" spans="1:7" ht="15.75" hidden="1" customHeight="1" x14ac:dyDescent="0.25">
      <c r="A255" s="1" t="s">
        <v>4</v>
      </c>
      <c r="B255" s="7" t="s">
        <v>5</v>
      </c>
      <c r="C255" s="1" t="s">
        <v>6</v>
      </c>
      <c r="D255" s="1">
        <v>1006</v>
      </c>
      <c r="E255" s="1" t="s">
        <v>1954</v>
      </c>
      <c r="F255" s="3">
        <v>45369</v>
      </c>
      <c r="G255" s="20">
        <v>0.6840046296296296</v>
      </c>
    </row>
    <row r="256" spans="1:7" ht="15.75" hidden="1" customHeight="1" x14ac:dyDescent="0.25">
      <c r="A256" s="1" t="s">
        <v>4</v>
      </c>
      <c r="B256" s="7" t="s">
        <v>5</v>
      </c>
      <c r="C256" s="1" t="s">
        <v>6</v>
      </c>
      <c r="D256" s="1">
        <v>1007</v>
      </c>
      <c r="E256" s="1" t="s">
        <v>1956</v>
      </c>
      <c r="F256" s="3">
        <v>45370</v>
      </c>
      <c r="G256" s="20">
        <v>0.50653935185185184</v>
      </c>
    </row>
    <row r="257" spans="1:7" s="72" customFormat="1" ht="15.75" hidden="1" customHeight="1" x14ac:dyDescent="0.25">
      <c r="A257" s="77" t="s">
        <v>123</v>
      </c>
      <c r="B257" s="78" t="s">
        <v>124</v>
      </c>
      <c r="C257" s="77" t="s">
        <v>6</v>
      </c>
      <c r="D257" s="77">
        <v>1002</v>
      </c>
      <c r="E257" s="77" t="s">
        <v>1955</v>
      </c>
      <c r="F257" s="79">
        <v>45370</v>
      </c>
      <c r="G257" s="80">
        <v>0.51599537037037035</v>
      </c>
    </row>
    <row r="258" spans="1:7" ht="15.75" customHeight="1" x14ac:dyDescent="0.25">
      <c r="A258" s="1" t="s">
        <v>123</v>
      </c>
      <c r="B258" s="2">
        <v>42264230</v>
      </c>
      <c r="C258" s="1" t="s">
        <v>6</v>
      </c>
      <c r="D258" s="1">
        <v>1007</v>
      </c>
      <c r="E258" s="1" t="s">
        <v>1956</v>
      </c>
      <c r="F258" s="52">
        <v>45370</v>
      </c>
      <c r="G258" s="20">
        <v>0.52410879629629625</v>
      </c>
    </row>
    <row r="259" spans="1:7" ht="15.75" customHeight="1" x14ac:dyDescent="0.25">
      <c r="A259" s="1" t="s">
        <v>123</v>
      </c>
      <c r="B259" s="2" t="s">
        <v>125</v>
      </c>
      <c r="C259" s="1" t="s">
        <v>6</v>
      </c>
      <c r="D259" s="1">
        <v>1006</v>
      </c>
      <c r="E259" s="1" t="s">
        <v>1954</v>
      </c>
      <c r="F259" s="52">
        <v>45370</v>
      </c>
      <c r="G259" s="20">
        <v>0.52556712962962959</v>
      </c>
    </row>
    <row r="260" spans="1:7" ht="15.75" customHeight="1" x14ac:dyDescent="0.25">
      <c r="A260" s="1" t="s">
        <v>123</v>
      </c>
      <c r="B260" s="2">
        <v>42264230</v>
      </c>
      <c r="C260" s="1" t="s">
        <v>6</v>
      </c>
      <c r="D260" s="1">
        <v>1006</v>
      </c>
      <c r="E260" s="1" t="s">
        <v>1954</v>
      </c>
      <c r="F260" s="52">
        <v>45370</v>
      </c>
      <c r="G260" s="20">
        <v>0.52827546296296302</v>
      </c>
    </row>
    <row r="261" spans="1:7" ht="15.75" hidden="1" customHeight="1" x14ac:dyDescent="0.25">
      <c r="A261" s="1" t="s">
        <v>11</v>
      </c>
      <c r="B261" s="7" t="s">
        <v>126</v>
      </c>
      <c r="C261" s="1" t="s">
        <v>6</v>
      </c>
      <c r="D261" s="1">
        <v>1008</v>
      </c>
      <c r="E261" s="1" t="s">
        <v>1953</v>
      </c>
      <c r="F261" s="52">
        <v>45371</v>
      </c>
      <c r="G261" s="20">
        <v>0.41806712962962961</v>
      </c>
    </row>
    <row r="262" spans="1:7" ht="15.75" hidden="1" customHeight="1" x14ac:dyDescent="0.25">
      <c r="A262" s="1" t="s">
        <v>11</v>
      </c>
      <c r="B262" s="7" t="s">
        <v>12</v>
      </c>
      <c r="C262" s="1" t="s">
        <v>6</v>
      </c>
      <c r="D262" s="1">
        <v>1007</v>
      </c>
      <c r="E262" s="1" t="s">
        <v>1956</v>
      </c>
      <c r="F262" s="52">
        <v>45371</v>
      </c>
      <c r="G262" s="20">
        <v>0.41918981481481482</v>
      </c>
    </row>
    <row r="263" spans="1:7" ht="15.75" hidden="1" customHeight="1" x14ac:dyDescent="0.25">
      <c r="A263" s="1" t="s">
        <v>11</v>
      </c>
      <c r="B263" s="7" t="s">
        <v>12</v>
      </c>
      <c r="C263" s="1" t="s">
        <v>6</v>
      </c>
      <c r="D263" s="1">
        <v>1006</v>
      </c>
      <c r="E263" s="1" t="s">
        <v>1954</v>
      </c>
      <c r="F263" s="52">
        <v>45371</v>
      </c>
      <c r="G263" s="20">
        <v>0.42002314814814817</v>
      </c>
    </row>
    <row r="264" spans="1:7" ht="15.75" hidden="1" customHeight="1" x14ac:dyDescent="0.25">
      <c r="A264" s="12" t="s">
        <v>4</v>
      </c>
      <c r="B264" s="13" t="s">
        <v>5</v>
      </c>
      <c r="C264" s="12" t="s">
        <v>6</v>
      </c>
      <c r="D264" s="12">
        <v>1004</v>
      </c>
      <c r="E264" s="12" t="s">
        <v>1957</v>
      </c>
      <c r="F264" s="14">
        <v>45371</v>
      </c>
      <c r="G264" s="20">
        <v>0.42153935185185187</v>
      </c>
    </row>
    <row r="265" spans="1:7" hidden="1" x14ac:dyDescent="0.25">
      <c r="A265" s="38" t="s">
        <v>4</v>
      </c>
      <c r="B265" s="68" t="s">
        <v>5</v>
      </c>
      <c r="C265" s="38" t="s">
        <v>6</v>
      </c>
      <c r="D265" s="38">
        <v>1004</v>
      </c>
      <c r="E265" s="38" t="s">
        <v>1957</v>
      </c>
      <c r="F265" s="53">
        <v>45371.421539351853</v>
      </c>
      <c r="G265" s="67">
        <v>45371.421539351853</v>
      </c>
    </row>
    <row r="266" spans="1:7" s="72" customFormat="1" hidden="1" x14ac:dyDescent="0.25">
      <c r="A266" s="75" t="s">
        <v>202</v>
      </c>
      <c r="B266" s="76" t="s">
        <v>210</v>
      </c>
      <c r="C266" s="75" t="s">
        <v>6</v>
      </c>
      <c r="D266" s="75">
        <v>1002</v>
      </c>
      <c r="E266" s="75" t="s">
        <v>1955</v>
      </c>
      <c r="F266" s="70">
        <v>45371.721238425926</v>
      </c>
      <c r="G266" s="71">
        <v>45371.721238425926</v>
      </c>
    </row>
    <row r="267" spans="1:7" x14ac:dyDescent="0.25">
      <c r="A267" s="38" t="s">
        <v>202</v>
      </c>
      <c r="B267" s="39" t="s">
        <v>211</v>
      </c>
      <c r="C267" s="38" t="s">
        <v>6</v>
      </c>
      <c r="D267" s="38">
        <v>1006</v>
      </c>
      <c r="E267" s="38" t="s">
        <v>1954</v>
      </c>
      <c r="F267" s="53">
        <v>45371.722002314818</v>
      </c>
      <c r="G267" s="67">
        <v>45371.722002314818</v>
      </c>
    </row>
    <row r="268" spans="1:7" x14ac:dyDescent="0.25">
      <c r="A268" s="38" t="s">
        <v>202</v>
      </c>
      <c r="B268" s="39" t="s">
        <v>211</v>
      </c>
      <c r="C268" s="38" t="s">
        <v>6</v>
      </c>
      <c r="D268" s="38">
        <v>1006</v>
      </c>
      <c r="E268" s="38" t="s">
        <v>1954</v>
      </c>
      <c r="F268" s="53">
        <v>45371.724085648151</v>
      </c>
      <c r="G268" s="67">
        <v>45371.724085648151</v>
      </c>
    </row>
    <row r="269" spans="1:7" s="72" customFormat="1" hidden="1" x14ac:dyDescent="0.25">
      <c r="A269" s="75" t="s">
        <v>206</v>
      </c>
      <c r="B269" s="76" t="s">
        <v>212</v>
      </c>
      <c r="C269" s="75" t="s">
        <v>6</v>
      </c>
      <c r="D269" s="75">
        <v>1002</v>
      </c>
      <c r="E269" s="75" t="s">
        <v>1955</v>
      </c>
      <c r="F269" s="70">
        <v>45372.757372685184</v>
      </c>
      <c r="G269" s="71">
        <v>45372.757372685184</v>
      </c>
    </row>
    <row r="270" spans="1:7" s="72" customFormat="1" hidden="1" x14ac:dyDescent="0.25">
      <c r="A270" s="75" t="s">
        <v>59</v>
      </c>
      <c r="B270" s="76" t="s">
        <v>213</v>
      </c>
      <c r="C270" s="75" t="s">
        <v>6</v>
      </c>
      <c r="D270" s="75">
        <v>1002</v>
      </c>
      <c r="E270" s="75" t="s">
        <v>1955</v>
      </c>
      <c r="F270" s="70">
        <v>45373.635358796295</v>
      </c>
      <c r="G270" s="71">
        <v>45373.635358796295</v>
      </c>
    </row>
    <row r="271" spans="1:7" s="72" customFormat="1" hidden="1" x14ac:dyDescent="0.25">
      <c r="A271" s="75" t="s">
        <v>204</v>
      </c>
      <c r="B271" s="76" t="s">
        <v>214</v>
      </c>
      <c r="C271" s="75" t="s">
        <v>6</v>
      </c>
      <c r="D271" s="75">
        <v>1002</v>
      </c>
      <c r="E271" s="75" t="s">
        <v>1955</v>
      </c>
      <c r="F271" s="70">
        <v>45373.635601851849</v>
      </c>
      <c r="G271" s="71">
        <v>45373.635601851849</v>
      </c>
    </row>
    <row r="272" spans="1:7" x14ac:dyDescent="0.25">
      <c r="A272" s="38" t="s">
        <v>59</v>
      </c>
      <c r="B272" s="39" t="s">
        <v>213</v>
      </c>
      <c r="C272" s="38" t="s">
        <v>6</v>
      </c>
      <c r="D272" s="38">
        <v>1002</v>
      </c>
      <c r="E272" s="38" t="s">
        <v>1955</v>
      </c>
      <c r="F272" s="53">
        <v>45373.637777777774</v>
      </c>
      <c r="G272" s="69">
        <v>45373.637777777774</v>
      </c>
    </row>
    <row r="273" spans="1:7" x14ac:dyDescent="0.25">
      <c r="A273" s="38" t="s">
        <v>204</v>
      </c>
      <c r="B273" s="39" t="s">
        <v>214</v>
      </c>
      <c r="C273" s="38" t="s">
        <v>6</v>
      </c>
      <c r="D273" s="38">
        <v>1002</v>
      </c>
      <c r="E273" s="38" t="s">
        <v>1955</v>
      </c>
      <c r="F273" s="53">
        <v>45373.638495370367</v>
      </c>
      <c r="G273" s="69">
        <v>45373.638495370367</v>
      </c>
    </row>
    <row r="274" spans="1:7" x14ac:dyDescent="0.25">
      <c r="A274" s="38" t="s">
        <v>59</v>
      </c>
      <c r="B274" s="39" t="s">
        <v>213</v>
      </c>
      <c r="C274" s="38" t="s">
        <v>6</v>
      </c>
      <c r="D274" s="38">
        <v>1002</v>
      </c>
      <c r="E274" s="38" t="s">
        <v>1955</v>
      </c>
      <c r="F274" s="53">
        <v>45373.640925925924</v>
      </c>
      <c r="G274" s="69">
        <v>45373.640925925924</v>
      </c>
    </row>
    <row r="275" spans="1:7" x14ac:dyDescent="0.25">
      <c r="A275" s="38" t="s">
        <v>35</v>
      </c>
      <c r="B275" s="39" t="s">
        <v>215</v>
      </c>
      <c r="C275" s="38" t="s">
        <v>6</v>
      </c>
      <c r="D275" s="38">
        <v>1002</v>
      </c>
      <c r="E275" s="38" t="s">
        <v>1955</v>
      </c>
      <c r="F275" s="53">
        <v>45373.671157407407</v>
      </c>
      <c r="G275" s="69">
        <v>45373.671157407407</v>
      </c>
    </row>
    <row r="276" spans="1:7" x14ac:dyDescent="0.25">
      <c r="A276" s="38" t="s">
        <v>35</v>
      </c>
      <c r="B276" s="39" t="s">
        <v>215</v>
      </c>
      <c r="C276" s="38" t="s">
        <v>6</v>
      </c>
      <c r="D276" s="38">
        <v>1002</v>
      </c>
      <c r="E276" s="38" t="s">
        <v>1955</v>
      </c>
      <c r="F276" s="53">
        <v>45373.683449074073</v>
      </c>
      <c r="G276" s="69">
        <v>45373.683449074073</v>
      </c>
    </row>
    <row r="277" spans="1:7" s="72" customFormat="1" hidden="1" x14ac:dyDescent="0.25">
      <c r="A277" s="75" t="s">
        <v>208</v>
      </c>
      <c r="B277" s="76" t="s">
        <v>216</v>
      </c>
      <c r="C277" s="75" t="s">
        <v>6</v>
      </c>
      <c r="D277" s="75">
        <v>1002</v>
      </c>
      <c r="E277" s="75" t="s">
        <v>1955</v>
      </c>
      <c r="F277" s="70">
        <v>45373.879641203705</v>
      </c>
      <c r="G277" s="71">
        <v>45373.879641203705</v>
      </c>
    </row>
    <row r="278" spans="1:7" hidden="1" x14ac:dyDescent="0.25">
      <c r="A278" s="38" t="s">
        <v>217</v>
      </c>
      <c r="B278" s="68" t="s">
        <v>218</v>
      </c>
      <c r="C278" s="38" t="s">
        <v>6</v>
      </c>
      <c r="D278" s="38">
        <v>1002</v>
      </c>
      <c r="E278" s="38" t="s">
        <v>1955</v>
      </c>
      <c r="F278" s="53">
        <v>45376.512407407405</v>
      </c>
      <c r="G278" s="69">
        <v>45376.512407407405</v>
      </c>
    </row>
    <row r="279" spans="1:7" hidden="1" x14ac:dyDescent="0.25">
      <c r="A279" s="73" t="s">
        <v>217</v>
      </c>
      <c r="B279" s="83" t="s">
        <v>218</v>
      </c>
      <c r="C279" s="73" t="s">
        <v>6</v>
      </c>
      <c r="D279" s="73">
        <v>1002</v>
      </c>
      <c r="E279" s="73" t="s">
        <v>1955</v>
      </c>
      <c r="F279" s="53">
        <v>45376.549907407411</v>
      </c>
      <c r="G279" s="69">
        <v>45376.549907407411</v>
      </c>
    </row>
    <row r="280" spans="1:7" s="72" customFormat="1" hidden="1" x14ac:dyDescent="0.25">
      <c r="A280" s="81" t="s">
        <v>219</v>
      </c>
      <c r="B280" s="82" t="s">
        <v>220</v>
      </c>
      <c r="C280" s="81" t="s">
        <v>6</v>
      </c>
      <c r="D280" s="81">
        <v>1002</v>
      </c>
      <c r="E280" s="81" t="s">
        <v>1955</v>
      </c>
      <c r="F280" s="70">
        <v>45376.580833333333</v>
      </c>
      <c r="G280" s="71">
        <v>45376.580833333333</v>
      </c>
    </row>
    <row r="281" spans="1:7" s="72" customFormat="1" hidden="1" x14ac:dyDescent="0.25">
      <c r="A281" s="81" t="s">
        <v>221</v>
      </c>
      <c r="B281" s="82" t="s">
        <v>222</v>
      </c>
      <c r="C281" s="81" t="s">
        <v>6</v>
      </c>
      <c r="D281" s="81">
        <v>1002</v>
      </c>
      <c r="E281" s="81" t="s">
        <v>1955</v>
      </c>
      <c r="F281" s="70">
        <v>45376.673090277778</v>
      </c>
      <c r="G281" s="71">
        <v>45376.673090277778</v>
      </c>
    </row>
    <row r="282" spans="1:7" hidden="1" x14ac:dyDescent="0.25">
      <c r="A282" s="5" t="s">
        <v>4</v>
      </c>
      <c r="B282" s="8" t="s">
        <v>5</v>
      </c>
      <c r="C282" s="5" t="s">
        <v>6</v>
      </c>
      <c r="D282" s="5">
        <v>1007</v>
      </c>
      <c r="E282" s="5" t="s">
        <v>1956</v>
      </c>
      <c r="F282" s="53">
        <v>45376.70417824074</v>
      </c>
      <c r="G282" s="69">
        <v>45376.70417824074</v>
      </c>
    </row>
    <row r="283" spans="1:7" x14ac:dyDescent="0.25">
      <c r="A283" s="73" t="s">
        <v>35</v>
      </c>
      <c r="B283" s="74" t="s">
        <v>215</v>
      </c>
      <c r="C283" s="73" t="s">
        <v>6</v>
      </c>
      <c r="D283" s="73">
        <v>1002</v>
      </c>
      <c r="E283" s="73" t="s">
        <v>1955</v>
      </c>
      <c r="F283" s="84">
        <v>45378.427800925929</v>
      </c>
      <c r="G283" s="85">
        <v>45378.427800925929</v>
      </c>
    </row>
    <row r="284" spans="1:7" s="72" customFormat="1" hidden="1" x14ac:dyDescent="0.25">
      <c r="A284" s="81" t="s">
        <v>223</v>
      </c>
      <c r="B284" s="82" t="s">
        <v>224</v>
      </c>
      <c r="C284" s="81" t="s">
        <v>6</v>
      </c>
      <c r="D284" s="81">
        <v>1002</v>
      </c>
      <c r="E284" s="81" t="s">
        <v>1955</v>
      </c>
      <c r="F284" s="70">
        <v>45380.774733796294</v>
      </c>
      <c r="G284" s="71">
        <v>45380.774733796294</v>
      </c>
    </row>
    <row r="285" spans="1:7" x14ac:dyDescent="0.25">
      <c r="A285" s="5" t="s">
        <v>223</v>
      </c>
      <c r="B285" s="4" t="s">
        <v>224</v>
      </c>
      <c r="C285" s="5" t="s">
        <v>6</v>
      </c>
      <c r="D285" s="5">
        <v>1002</v>
      </c>
      <c r="E285" s="5" t="s">
        <v>1955</v>
      </c>
      <c r="F285" s="53">
        <v>45380.775601851848</v>
      </c>
      <c r="G285" s="69">
        <v>45380.775601851848</v>
      </c>
    </row>
    <row r="286" spans="1:7" x14ac:dyDescent="0.25">
      <c r="A286" s="5" t="s">
        <v>59</v>
      </c>
      <c r="B286" s="4" t="s">
        <v>213</v>
      </c>
      <c r="C286" s="5" t="s">
        <v>6</v>
      </c>
      <c r="D286" s="5">
        <v>1002</v>
      </c>
      <c r="E286" s="5" t="s">
        <v>1955</v>
      </c>
      <c r="F286" s="53">
        <v>45381.365081018521</v>
      </c>
      <c r="G286" s="69">
        <v>45381.365081018521</v>
      </c>
    </row>
    <row r="287" spans="1:7" x14ac:dyDescent="0.25">
      <c r="A287" s="5" t="s">
        <v>59</v>
      </c>
      <c r="B287" s="4" t="s">
        <v>213</v>
      </c>
      <c r="C287" s="5" t="s">
        <v>6</v>
      </c>
      <c r="D287" s="5">
        <v>1002</v>
      </c>
      <c r="E287" s="5" t="s">
        <v>1955</v>
      </c>
      <c r="F287" s="53">
        <v>45381.365833333337</v>
      </c>
      <c r="G287" s="69">
        <v>45381.365833333337</v>
      </c>
    </row>
    <row r="288" spans="1:7" s="72" customFormat="1" hidden="1" x14ac:dyDescent="0.25">
      <c r="A288" s="86" t="s">
        <v>225</v>
      </c>
      <c r="B288" s="87" t="s">
        <v>226</v>
      </c>
      <c r="C288" s="86" t="s">
        <v>6</v>
      </c>
      <c r="D288" s="86">
        <v>1002</v>
      </c>
      <c r="E288" s="86" t="s">
        <v>1955</v>
      </c>
      <c r="F288" s="88">
        <v>45381.40934027778</v>
      </c>
      <c r="G288" s="89">
        <v>45381.40934027778</v>
      </c>
    </row>
    <row r="289" spans="1:7" s="72" customFormat="1" hidden="1" x14ac:dyDescent="0.25">
      <c r="A289" s="77" t="s">
        <v>245</v>
      </c>
      <c r="B289" s="78" t="s">
        <v>251</v>
      </c>
      <c r="C289" s="77" t="s">
        <v>6</v>
      </c>
      <c r="D289" s="77">
        <v>1002</v>
      </c>
      <c r="E289" s="77" t="s">
        <v>1955</v>
      </c>
      <c r="F289" s="90">
        <v>45383.968460648146</v>
      </c>
      <c r="G289" s="77"/>
    </row>
    <row r="290" spans="1:7" x14ac:dyDescent="0.25">
      <c r="A290" s="1" t="s">
        <v>245</v>
      </c>
      <c r="B290" s="2" t="s">
        <v>251</v>
      </c>
      <c r="C290" s="1" t="s">
        <v>6</v>
      </c>
      <c r="D290" s="1">
        <v>1002</v>
      </c>
      <c r="E290" s="1" t="s">
        <v>1955</v>
      </c>
      <c r="F290" s="52">
        <v>45383.97146990741</v>
      </c>
      <c r="G290" s="92">
        <v>45384.97146990741</v>
      </c>
    </row>
    <row r="291" spans="1:7" x14ac:dyDescent="0.25">
      <c r="A291" s="1" t="s">
        <v>9</v>
      </c>
      <c r="B291" s="2" t="s">
        <v>10</v>
      </c>
      <c r="C291" s="1" t="s">
        <v>6</v>
      </c>
      <c r="D291" s="1">
        <v>1006</v>
      </c>
      <c r="E291" s="1" t="s">
        <v>1954</v>
      </c>
      <c r="F291" s="52">
        <v>45384.050162037034</v>
      </c>
      <c r="G291" s="92">
        <v>45384.050162037034</v>
      </c>
    </row>
    <row r="292" spans="1:7" s="72" customFormat="1" hidden="1" x14ac:dyDescent="0.25">
      <c r="A292" s="77" t="s">
        <v>249</v>
      </c>
      <c r="B292" s="78" t="s">
        <v>252</v>
      </c>
      <c r="C292" s="77" t="s">
        <v>6</v>
      </c>
      <c r="D292" s="77">
        <v>1002</v>
      </c>
      <c r="E292" s="77" t="s">
        <v>1955</v>
      </c>
      <c r="F292" s="90">
        <v>45384.381238425929</v>
      </c>
      <c r="G292" s="90">
        <v>45384.381238425929</v>
      </c>
    </row>
    <row r="293" spans="1:7" hidden="1" x14ac:dyDescent="0.25">
      <c r="A293" s="1" t="s">
        <v>13</v>
      </c>
      <c r="B293" s="7" t="s">
        <v>84</v>
      </c>
      <c r="C293" s="1" t="s">
        <v>6</v>
      </c>
      <c r="D293" s="1">
        <v>1008</v>
      </c>
      <c r="E293" s="1" t="s">
        <v>1953</v>
      </c>
      <c r="F293" s="3">
        <v>45384.386516203704</v>
      </c>
      <c r="G293" s="3">
        <v>45384.386516203704</v>
      </c>
    </row>
    <row r="294" spans="1:7" x14ac:dyDescent="0.25">
      <c r="A294" s="1" t="s">
        <v>208</v>
      </c>
      <c r="B294" s="2" t="s">
        <v>253</v>
      </c>
      <c r="C294" s="1" t="s">
        <v>6</v>
      </c>
      <c r="D294" s="1">
        <v>1006</v>
      </c>
      <c r="E294" s="1" t="s">
        <v>1954</v>
      </c>
      <c r="F294" s="52">
        <v>45384.388680555552</v>
      </c>
      <c r="G294" s="92">
        <v>45384.388680555552</v>
      </c>
    </row>
    <row r="295" spans="1:7" hidden="1" x14ac:dyDescent="0.25">
      <c r="A295" s="1" t="s">
        <v>13</v>
      </c>
      <c r="B295" s="7" t="s">
        <v>14</v>
      </c>
      <c r="C295" s="1" t="s">
        <v>6</v>
      </c>
      <c r="D295" s="1">
        <v>1006</v>
      </c>
      <c r="E295" s="1" t="s">
        <v>1954</v>
      </c>
      <c r="F295" s="3">
        <v>45384.390289351853</v>
      </c>
      <c r="G295" s="3">
        <v>45384.390289351853</v>
      </c>
    </row>
    <row r="296" spans="1:7" s="72" customFormat="1" hidden="1" x14ac:dyDescent="0.25">
      <c r="A296" s="77" t="s">
        <v>241</v>
      </c>
      <c r="B296" s="78" t="s">
        <v>254</v>
      </c>
      <c r="C296" s="77" t="s">
        <v>6</v>
      </c>
      <c r="D296" s="77">
        <v>1002</v>
      </c>
      <c r="E296" s="77" t="s">
        <v>1955</v>
      </c>
      <c r="F296" s="90">
        <v>45384.505601851852</v>
      </c>
      <c r="G296" s="90">
        <v>45384.505601851852</v>
      </c>
    </row>
    <row r="297" spans="1:7" hidden="1" x14ac:dyDescent="0.25">
      <c r="A297" s="1" t="s">
        <v>255</v>
      </c>
      <c r="B297" s="7" t="s">
        <v>256</v>
      </c>
      <c r="C297" s="1" t="s">
        <v>6</v>
      </c>
      <c r="D297" s="1">
        <v>1006</v>
      </c>
      <c r="E297" s="1" t="s">
        <v>1954</v>
      </c>
      <c r="F297" s="3">
        <v>45384.538206018522</v>
      </c>
      <c r="G297" s="3">
        <v>45384.538206018522</v>
      </c>
    </row>
    <row r="298" spans="1:7" s="72" customFormat="1" hidden="1" x14ac:dyDescent="0.25">
      <c r="A298" s="77" t="s">
        <v>243</v>
      </c>
      <c r="B298" s="78" t="s">
        <v>257</v>
      </c>
      <c r="C298" s="77" t="s">
        <v>6</v>
      </c>
      <c r="D298" s="77">
        <v>1002</v>
      </c>
      <c r="E298" s="77" t="s">
        <v>1955</v>
      </c>
      <c r="F298" s="90">
        <v>45384.690659722219</v>
      </c>
      <c r="G298" s="90">
        <v>45384.690659722219</v>
      </c>
    </row>
    <row r="299" spans="1:7" s="72" customFormat="1" hidden="1" x14ac:dyDescent="0.25">
      <c r="A299" s="77" t="s">
        <v>235</v>
      </c>
      <c r="B299" s="78" t="s">
        <v>258</v>
      </c>
      <c r="C299" s="77" t="s">
        <v>6</v>
      </c>
      <c r="D299" s="77">
        <v>1002</v>
      </c>
      <c r="E299" s="77" t="s">
        <v>1955</v>
      </c>
      <c r="F299" s="90">
        <v>45384.729942129627</v>
      </c>
      <c r="G299" s="90">
        <v>45384.729942129627</v>
      </c>
    </row>
    <row r="300" spans="1:7" s="72" customFormat="1" hidden="1" x14ac:dyDescent="0.25">
      <c r="A300" s="77" t="s">
        <v>233</v>
      </c>
      <c r="B300" s="78" t="s">
        <v>259</v>
      </c>
      <c r="C300" s="77" t="s">
        <v>6</v>
      </c>
      <c r="D300" s="77">
        <v>1002</v>
      </c>
      <c r="E300" s="77" t="s">
        <v>1955</v>
      </c>
      <c r="F300" s="90">
        <v>45384.76798611111</v>
      </c>
      <c r="G300" s="90">
        <v>45384.76798611111</v>
      </c>
    </row>
    <row r="301" spans="1:7" x14ac:dyDescent="0.25">
      <c r="A301" s="1" t="s">
        <v>233</v>
      </c>
      <c r="B301" s="2" t="s">
        <v>260</v>
      </c>
      <c r="C301" s="1" t="s">
        <v>6</v>
      </c>
      <c r="D301" s="1">
        <v>1006</v>
      </c>
      <c r="E301" s="1" t="s">
        <v>1954</v>
      </c>
      <c r="F301" s="52">
        <v>45384.773923611108</v>
      </c>
      <c r="G301" s="92">
        <v>45384.773923611108</v>
      </c>
    </row>
    <row r="302" spans="1:7" s="72" customFormat="1" ht="25.5" hidden="1" x14ac:dyDescent="0.25">
      <c r="A302" s="77" t="s">
        <v>247</v>
      </c>
      <c r="B302" s="78" t="s">
        <v>261</v>
      </c>
      <c r="C302" s="77" t="s">
        <v>6</v>
      </c>
      <c r="D302" s="77">
        <v>1002</v>
      </c>
      <c r="E302" s="77" t="s">
        <v>1955</v>
      </c>
      <c r="F302" s="90">
        <v>45384.778194444443</v>
      </c>
      <c r="G302" s="90">
        <v>45384.778194444443</v>
      </c>
    </row>
    <row r="303" spans="1:7" ht="25.5" x14ac:dyDescent="0.25">
      <c r="A303" s="1" t="s">
        <v>247</v>
      </c>
      <c r="B303" s="2" t="s">
        <v>262</v>
      </c>
      <c r="C303" s="1" t="s">
        <v>6</v>
      </c>
      <c r="D303" s="1">
        <v>1003</v>
      </c>
      <c r="E303" s="1" t="s">
        <v>1958</v>
      </c>
      <c r="F303" s="52">
        <v>45384.778877314813</v>
      </c>
      <c r="G303" s="92">
        <v>45384.778877314813</v>
      </c>
    </row>
    <row r="304" spans="1:7" s="72" customFormat="1" hidden="1" x14ac:dyDescent="0.25">
      <c r="A304" s="77" t="s">
        <v>237</v>
      </c>
      <c r="B304" s="78" t="s">
        <v>263</v>
      </c>
      <c r="C304" s="77" t="s">
        <v>6</v>
      </c>
      <c r="D304" s="77">
        <v>1002</v>
      </c>
      <c r="E304" s="77" t="s">
        <v>1955</v>
      </c>
      <c r="F304" s="90">
        <v>45384.899687500001</v>
      </c>
      <c r="G304" s="90">
        <v>45384.899687500001</v>
      </c>
    </row>
    <row r="305" spans="1:7" x14ac:dyDescent="0.25">
      <c r="A305" s="1" t="s">
        <v>237</v>
      </c>
      <c r="B305" s="2" t="s">
        <v>264</v>
      </c>
      <c r="C305" s="1" t="s">
        <v>6</v>
      </c>
      <c r="D305" s="1">
        <v>1003</v>
      </c>
      <c r="E305" s="1" t="s">
        <v>1958</v>
      </c>
      <c r="F305" s="52">
        <v>45384.90053240741</v>
      </c>
      <c r="G305" s="92">
        <v>45384.90053240741</v>
      </c>
    </row>
    <row r="306" spans="1:7" x14ac:dyDescent="0.25">
      <c r="A306" s="1" t="s">
        <v>237</v>
      </c>
      <c r="B306" s="2" t="s">
        <v>264</v>
      </c>
      <c r="C306" s="1" t="s">
        <v>6</v>
      </c>
      <c r="D306" s="1">
        <v>1006</v>
      </c>
      <c r="E306" s="1" t="s">
        <v>1954</v>
      </c>
      <c r="F306" s="52">
        <v>45384.905497685184</v>
      </c>
      <c r="G306" s="92">
        <v>45384.905497685184</v>
      </c>
    </row>
    <row r="307" spans="1:7" s="72" customFormat="1" hidden="1" x14ac:dyDescent="0.25">
      <c r="A307" s="77" t="s">
        <v>239</v>
      </c>
      <c r="B307" s="78" t="s">
        <v>265</v>
      </c>
      <c r="C307" s="77" t="s">
        <v>6</v>
      </c>
      <c r="D307" s="77">
        <v>1002</v>
      </c>
      <c r="E307" s="77" t="s">
        <v>1955</v>
      </c>
      <c r="F307" s="90">
        <v>45384.907349537039</v>
      </c>
      <c r="G307" s="90">
        <v>45384.907349537039</v>
      </c>
    </row>
    <row r="308" spans="1:7" x14ac:dyDescent="0.25">
      <c r="A308" s="1" t="s">
        <v>239</v>
      </c>
      <c r="B308" s="2" t="s">
        <v>266</v>
      </c>
      <c r="C308" s="1" t="s">
        <v>6</v>
      </c>
      <c r="D308" s="1">
        <v>1006</v>
      </c>
      <c r="E308" s="1" t="s">
        <v>1954</v>
      </c>
      <c r="F308" s="52">
        <v>45384.907881944448</v>
      </c>
      <c r="G308" s="92">
        <v>45384.907881944448</v>
      </c>
    </row>
    <row r="309" spans="1:7" ht="15.75" customHeight="1" x14ac:dyDescent="0.25">
      <c r="A309" s="1" t="s">
        <v>239</v>
      </c>
      <c r="B309" s="2" t="s">
        <v>265</v>
      </c>
      <c r="C309" s="1" t="s">
        <v>6</v>
      </c>
      <c r="D309" s="1">
        <v>1008</v>
      </c>
      <c r="E309" s="1" t="s">
        <v>1953</v>
      </c>
      <c r="F309" s="52">
        <v>45384.911041666666</v>
      </c>
      <c r="G309" s="58">
        <v>45384.911041666666</v>
      </c>
    </row>
    <row r="310" spans="1:7" ht="15.75" customHeight="1" x14ac:dyDescent="0.25">
      <c r="A310" s="1" t="s">
        <v>235</v>
      </c>
      <c r="B310" s="2" t="s">
        <v>322</v>
      </c>
      <c r="C310" s="1" t="s">
        <v>6</v>
      </c>
      <c r="D310" s="1">
        <v>1006</v>
      </c>
      <c r="E310" s="1" t="s">
        <v>1954</v>
      </c>
      <c r="F310" s="52">
        <v>45385.43109953704</v>
      </c>
      <c r="G310" s="58">
        <v>45385.43109953704</v>
      </c>
    </row>
    <row r="311" spans="1:7" ht="15.75" customHeight="1" x14ac:dyDescent="0.25">
      <c r="A311" s="1" t="s">
        <v>235</v>
      </c>
      <c r="B311" s="2" t="s">
        <v>322</v>
      </c>
      <c r="C311" s="1" t="s">
        <v>6</v>
      </c>
      <c r="D311" s="1">
        <v>1003</v>
      </c>
      <c r="E311" s="1" t="s">
        <v>1958</v>
      </c>
      <c r="F311" s="52">
        <v>45385.431701388887</v>
      </c>
      <c r="G311" s="58">
        <v>45385.431701388887</v>
      </c>
    </row>
    <row r="312" spans="1:7" ht="15.75" customHeight="1" x14ac:dyDescent="0.25">
      <c r="A312" s="1" t="s">
        <v>235</v>
      </c>
      <c r="B312" s="2" t="s">
        <v>322</v>
      </c>
      <c r="C312" s="1" t="s">
        <v>6</v>
      </c>
      <c r="D312" s="1">
        <v>1006</v>
      </c>
      <c r="E312" s="1" t="s">
        <v>1954</v>
      </c>
      <c r="F312" s="52">
        <v>45385.432847222219</v>
      </c>
      <c r="G312" s="58">
        <v>45385.432847222219</v>
      </c>
    </row>
    <row r="313" spans="1:7" s="72" customFormat="1" ht="15.75" hidden="1" customHeight="1" x14ac:dyDescent="0.25">
      <c r="A313" s="77" t="s">
        <v>274</v>
      </c>
      <c r="B313" s="78" t="s">
        <v>323</v>
      </c>
      <c r="C313" s="77" t="s">
        <v>6</v>
      </c>
      <c r="D313" s="77">
        <v>1002</v>
      </c>
      <c r="E313" s="77" t="s">
        <v>1955</v>
      </c>
      <c r="F313" s="90">
        <v>45385.467060185183</v>
      </c>
      <c r="G313" s="3">
        <v>45385.550324074073</v>
      </c>
    </row>
    <row r="314" spans="1:7" s="72" customFormat="1" ht="15.75" hidden="1" customHeight="1" x14ac:dyDescent="0.25">
      <c r="A314" s="77" t="s">
        <v>286</v>
      </c>
      <c r="B314" s="78" t="s">
        <v>324</v>
      </c>
      <c r="C314" s="77" t="s">
        <v>6</v>
      </c>
      <c r="D314" s="77">
        <v>1002</v>
      </c>
      <c r="E314" s="77" t="s">
        <v>1955</v>
      </c>
      <c r="F314" s="90">
        <v>45385.546793981484</v>
      </c>
      <c r="G314" s="3">
        <v>45385.555752314816</v>
      </c>
    </row>
    <row r="315" spans="1:7" ht="15.75" customHeight="1" x14ac:dyDescent="0.25">
      <c r="A315" s="1" t="s">
        <v>286</v>
      </c>
      <c r="B315" s="2" t="s">
        <v>325</v>
      </c>
      <c r="C315" s="1" t="s">
        <v>6</v>
      </c>
      <c r="D315" s="1">
        <v>1006</v>
      </c>
      <c r="E315" s="1" t="s">
        <v>1954</v>
      </c>
      <c r="F315" s="52">
        <v>45385.550324074073</v>
      </c>
      <c r="G315" s="58">
        <v>45385.557349537034</v>
      </c>
    </row>
    <row r="316" spans="1:7" s="72" customFormat="1" ht="15.75" hidden="1" customHeight="1" x14ac:dyDescent="0.25">
      <c r="A316" s="77" t="s">
        <v>288</v>
      </c>
      <c r="B316" s="78" t="s">
        <v>326</v>
      </c>
      <c r="C316" s="77" t="s">
        <v>6</v>
      </c>
      <c r="D316" s="77">
        <v>1002</v>
      </c>
      <c r="E316" s="77" t="s">
        <v>1955</v>
      </c>
      <c r="F316" s="90">
        <v>45385.554571759261</v>
      </c>
      <c r="G316" s="3">
        <v>45385.57472222222</v>
      </c>
    </row>
    <row r="317" spans="1:7" ht="15.75" customHeight="1" x14ac:dyDescent="0.25">
      <c r="A317" s="1" t="s">
        <v>288</v>
      </c>
      <c r="B317" s="2" t="s">
        <v>327</v>
      </c>
      <c r="C317" s="1" t="s">
        <v>6</v>
      </c>
      <c r="D317" s="1">
        <v>1006</v>
      </c>
      <c r="E317" s="1" t="s">
        <v>1954</v>
      </c>
      <c r="F317" s="52">
        <v>45385.555752314816</v>
      </c>
      <c r="G317" s="58">
        <v>45385.585972222223</v>
      </c>
    </row>
    <row r="318" spans="1:7" ht="15.75" customHeight="1" x14ac:dyDescent="0.25">
      <c r="A318" s="1" t="s">
        <v>288</v>
      </c>
      <c r="B318" s="2" t="s">
        <v>327</v>
      </c>
      <c r="C318" s="1" t="s">
        <v>6</v>
      </c>
      <c r="D318" s="1">
        <v>1006</v>
      </c>
      <c r="E318" s="1" t="s">
        <v>1954</v>
      </c>
      <c r="F318" s="52">
        <v>45385.557349537034</v>
      </c>
      <c r="G318" s="58">
        <v>45385.5859837963</v>
      </c>
    </row>
    <row r="319" spans="1:7" s="72" customFormat="1" ht="15.75" hidden="1" customHeight="1" x14ac:dyDescent="0.25">
      <c r="A319" s="77" t="s">
        <v>282</v>
      </c>
      <c r="B319" s="78" t="s">
        <v>328</v>
      </c>
      <c r="C319" s="77" t="s">
        <v>6</v>
      </c>
      <c r="D319" s="77">
        <v>1002</v>
      </c>
      <c r="E319" s="77" t="s">
        <v>1955</v>
      </c>
      <c r="F319" s="90">
        <v>45385.571064814816</v>
      </c>
      <c r="G319" s="3">
        <v>45385.5859837963</v>
      </c>
    </row>
    <row r="320" spans="1:7" ht="15.75" customHeight="1" x14ac:dyDescent="0.25">
      <c r="A320" s="1" t="s">
        <v>288</v>
      </c>
      <c r="B320" s="2" t="s">
        <v>327</v>
      </c>
      <c r="C320" s="1" t="s">
        <v>6</v>
      </c>
      <c r="D320" s="1">
        <v>1006</v>
      </c>
      <c r="E320" s="1" t="s">
        <v>1954</v>
      </c>
      <c r="F320" s="52">
        <v>45385.57472222222</v>
      </c>
      <c r="G320" s="58">
        <v>45385.5859837963</v>
      </c>
    </row>
    <row r="321" spans="1:7" ht="15.75" customHeight="1" x14ac:dyDescent="0.25">
      <c r="A321" s="1" t="s">
        <v>288</v>
      </c>
      <c r="B321" s="2" t="s">
        <v>327</v>
      </c>
      <c r="C321" s="1" t="s">
        <v>6</v>
      </c>
      <c r="D321" s="1">
        <v>1007</v>
      </c>
      <c r="E321" s="1" t="s">
        <v>1956</v>
      </c>
      <c r="F321" s="52">
        <v>45385.585972222223</v>
      </c>
      <c r="G321" s="58">
        <v>45385.585995370369</v>
      </c>
    </row>
    <row r="322" spans="1:7" ht="15.75" customHeight="1" x14ac:dyDescent="0.25">
      <c r="A322" s="1" t="s">
        <v>288</v>
      </c>
      <c r="B322" s="2" t="s">
        <v>327</v>
      </c>
      <c r="C322" s="1" t="s">
        <v>6</v>
      </c>
      <c r="D322" s="1">
        <v>1007</v>
      </c>
      <c r="E322" s="1" t="s">
        <v>1956</v>
      </c>
      <c r="F322" s="52">
        <v>45385.5859837963</v>
      </c>
      <c r="G322" s="58">
        <v>45385.586273148147</v>
      </c>
    </row>
    <row r="323" spans="1:7" ht="15.75" customHeight="1" x14ac:dyDescent="0.25">
      <c r="A323" s="1" t="s">
        <v>288</v>
      </c>
      <c r="B323" s="2" t="s">
        <v>327</v>
      </c>
      <c r="C323" s="1" t="s">
        <v>6</v>
      </c>
      <c r="D323" s="1">
        <v>1007</v>
      </c>
      <c r="E323" s="1" t="s">
        <v>1956</v>
      </c>
      <c r="F323" s="52">
        <v>45385.5859837963</v>
      </c>
      <c r="G323" s="58">
        <v>45385.586273148147</v>
      </c>
    </row>
    <row r="324" spans="1:7" ht="15.75" customHeight="1" x14ac:dyDescent="0.25">
      <c r="A324" s="1" t="s">
        <v>288</v>
      </c>
      <c r="B324" s="2" t="s">
        <v>327</v>
      </c>
      <c r="C324" s="1" t="s">
        <v>6</v>
      </c>
      <c r="D324" s="1">
        <v>1007</v>
      </c>
      <c r="E324" s="1" t="s">
        <v>1956</v>
      </c>
      <c r="F324" s="52">
        <v>45385.5859837963</v>
      </c>
      <c r="G324" s="58">
        <v>45385.586273148147</v>
      </c>
    </row>
    <row r="325" spans="1:7" ht="15.75" customHeight="1" x14ac:dyDescent="0.25">
      <c r="A325" s="1" t="s">
        <v>288</v>
      </c>
      <c r="B325" s="2" t="s">
        <v>327</v>
      </c>
      <c r="C325" s="1" t="s">
        <v>6</v>
      </c>
      <c r="D325" s="1">
        <v>1007</v>
      </c>
      <c r="E325" s="1" t="s">
        <v>1956</v>
      </c>
      <c r="F325" s="52">
        <v>45385.585995370369</v>
      </c>
      <c r="G325" s="58">
        <v>45385.586284722223</v>
      </c>
    </row>
    <row r="326" spans="1:7" ht="15.75" customHeight="1" x14ac:dyDescent="0.25">
      <c r="A326" s="1" t="s">
        <v>288</v>
      </c>
      <c r="B326" s="2" t="s">
        <v>327</v>
      </c>
      <c r="C326" s="1" t="s">
        <v>6</v>
      </c>
      <c r="D326" s="1">
        <v>1007</v>
      </c>
      <c r="E326" s="1" t="s">
        <v>1956</v>
      </c>
      <c r="F326" s="52">
        <v>45385.586273148147</v>
      </c>
      <c r="G326" s="58">
        <v>45385.586284722223</v>
      </c>
    </row>
    <row r="327" spans="1:7" ht="15.75" customHeight="1" x14ac:dyDescent="0.25">
      <c r="A327" s="1" t="s">
        <v>288</v>
      </c>
      <c r="B327" s="2" t="s">
        <v>327</v>
      </c>
      <c r="C327" s="1" t="s">
        <v>6</v>
      </c>
      <c r="D327" s="1">
        <v>1007</v>
      </c>
      <c r="E327" s="1" t="s">
        <v>1956</v>
      </c>
      <c r="F327" s="52">
        <v>45385.586273148147</v>
      </c>
      <c r="G327" s="58">
        <v>45385.586712962962</v>
      </c>
    </row>
    <row r="328" spans="1:7" ht="15.75" customHeight="1" x14ac:dyDescent="0.25">
      <c r="A328" s="1" t="s">
        <v>288</v>
      </c>
      <c r="B328" s="2" t="s">
        <v>327</v>
      </c>
      <c r="C328" s="1" t="s">
        <v>6</v>
      </c>
      <c r="D328" s="1">
        <v>1007</v>
      </c>
      <c r="E328" s="1" t="s">
        <v>1956</v>
      </c>
      <c r="F328" s="52">
        <v>45385.586273148147</v>
      </c>
      <c r="G328" s="58">
        <v>45385.586712962962</v>
      </c>
    </row>
    <row r="329" spans="1:7" ht="15.75" customHeight="1" x14ac:dyDescent="0.25">
      <c r="A329" s="1" t="s">
        <v>288</v>
      </c>
      <c r="B329" s="2" t="s">
        <v>327</v>
      </c>
      <c r="C329" s="1" t="s">
        <v>6</v>
      </c>
      <c r="D329" s="1">
        <v>1007</v>
      </c>
      <c r="E329" s="1" t="s">
        <v>1956</v>
      </c>
      <c r="F329" s="52">
        <v>45385.586284722223</v>
      </c>
      <c r="G329" s="58">
        <v>45385.586712962962</v>
      </c>
    </row>
    <row r="330" spans="1:7" ht="15.75" customHeight="1" x14ac:dyDescent="0.25">
      <c r="A330" s="1" t="s">
        <v>288</v>
      </c>
      <c r="B330" s="2" t="s">
        <v>327</v>
      </c>
      <c r="C330" s="1" t="s">
        <v>6</v>
      </c>
      <c r="D330" s="1">
        <v>1007</v>
      </c>
      <c r="E330" s="1" t="s">
        <v>1956</v>
      </c>
      <c r="F330" s="52">
        <v>45385.586284722223</v>
      </c>
      <c r="G330" s="58">
        <v>45385.586712962962</v>
      </c>
    </row>
    <row r="331" spans="1:7" ht="15.75" customHeight="1" x14ac:dyDescent="0.25">
      <c r="A331" s="1" t="s">
        <v>288</v>
      </c>
      <c r="B331" s="2" t="s">
        <v>327</v>
      </c>
      <c r="C331" s="1" t="s">
        <v>6</v>
      </c>
      <c r="D331" s="1">
        <v>1007</v>
      </c>
      <c r="E331" s="1" t="s">
        <v>1956</v>
      </c>
      <c r="F331" s="52">
        <v>45385.586712962962</v>
      </c>
      <c r="G331" s="58">
        <v>45385.586712962962</v>
      </c>
    </row>
    <row r="332" spans="1:7" ht="15.75" customHeight="1" x14ac:dyDescent="0.25">
      <c r="A332" s="1" t="s">
        <v>288</v>
      </c>
      <c r="B332" s="2" t="s">
        <v>327</v>
      </c>
      <c r="C332" s="1" t="s">
        <v>6</v>
      </c>
      <c r="D332" s="1">
        <v>1007</v>
      </c>
      <c r="E332" s="1" t="s">
        <v>1956</v>
      </c>
      <c r="F332" s="52">
        <v>45385.586712962962</v>
      </c>
      <c r="G332" s="58">
        <v>45385.587013888886</v>
      </c>
    </row>
    <row r="333" spans="1:7" ht="15.75" customHeight="1" x14ac:dyDescent="0.25">
      <c r="A333" s="1" t="s">
        <v>288</v>
      </c>
      <c r="B333" s="2" t="s">
        <v>327</v>
      </c>
      <c r="C333" s="1" t="s">
        <v>6</v>
      </c>
      <c r="D333" s="1">
        <v>1007</v>
      </c>
      <c r="E333" s="1" t="s">
        <v>1956</v>
      </c>
      <c r="F333" s="52">
        <v>45385.586712962962</v>
      </c>
      <c r="G333" s="58">
        <v>45385.587013888886</v>
      </c>
    </row>
    <row r="334" spans="1:7" ht="15.75" customHeight="1" x14ac:dyDescent="0.25">
      <c r="A334" s="1" t="s">
        <v>288</v>
      </c>
      <c r="B334" s="2" t="s">
        <v>327</v>
      </c>
      <c r="C334" s="1" t="s">
        <v>6</v>
      </c>
      <c r="D334" s="1">
        <v>1007</v>
      </c>
      <c r="E334" s="1" t="s">
        <v>1956</v>
      </c>
      <c r="F334" s="52">
        <v>45385.586712962962</v>
      </c>
      <c r="G334" s="58">
        <v>45385.587013888886</v>
      </c>
    </row>
    <row r="335" spans="1:7" ht="15.75" customHeight="1" x14ac:dyDescent="0.25">
      <c r="A335" s="1" t="s">
        <v>288</v>
      </c>
      <c r="B335" s="2" t="s">
        <v>327</v>
      </c>
      <c r="C335" s="1" t="s">
        <v>6</v>
      </c>
      <c r="D335" s="1">
        <v>1007</v>
      </c>
      <c r="E335" s="1" t="s">
        <v>1956</v>
      </c>
      <c r="F335" s="52">
        <v>45385.586712962962</v>
      </c>
      <c r="G335" s="58">
        <v>45385.587013888886</v>
      </c>
    </row>
    <row r="336" spans="1:7" ht="15.75" customHeight="1" x14ac:dyDescent="0.25">
      <c r="A336" s="1" t="s">
        <v>288</v>
      </c>
      <c r="B336" s="2" t="s">
        <v>327</v>
      </c>
      <c r="C336" s="1" t="s">
        <v>6</v>
      </c>
      <c r="D336" s="1">
        <v>1007</v>
      </c>
      <c r="E336" s="1" t="s">
        <v>1956</v>
      </c>
      <c r="F336" s="52">
        <v>45385.587013888886</v>
      </c>
      <c r="G336" s="58">
        <v>45385.587013888886</v>
      </c>
    </row>
    <row r="337" spans="1:7" ht="15.75" customHeight="1" x14ac:dyDescent="0.25">
      <c r="A337" s="1" t="s">
        <v>288</v>
      </c>
      <c r="B337" s="2" t="s">
        <v>327</v>
      </c>
      <c r="C337" s="1" t="s">
        <v>6</v>
      </c>
      <c r="D337" s="1">
        <v>1007</v>
      </c>
      <c r="E337" s="1" t="s">
        <v>1956</v>
      </c>
      <c r="F337" s="52">
        <v>45385.587013888886</v>
      </c>
      <c r="G337" s="58">
        <v>45385.587476851855</v>
      </c>
    </row>
    <row r="338" spans="1:7" ht="15.75" customHeight="1" x14ac:dyDescent="0.25">
      <c r="A338" s="1" t="s">
        <v>288</v>
      </c>
      <c r="B338" s="2" t="s">
        <v>327</v>
      </c>
      <c r="C338" s="1" t="s">
        <v>6</v>
      </c>
      <c r="D338" s="1">
        <v>1007</v>
      </c>
      <c r="E338" s="1" t="s">
        <v>1956</v>
      </c>
      <c r="F338" s="52">
        <v>45385.587013888886</v>
      </c>
      <c r="G338" s="58">
        <v>45385.587476851855</v>
      </c>
    </row>
    <row r="339" spans="1:7" ht="15.75" customHeight="1" x14ac:dyDescent="0.25">
      <c r="A339" s="1" t="s">
        <v>288</v>
      </c>
      <c r="B339" s="2" t="s">
        <v>327</v>
      </c>
      <c r="C339" s="1" t="s">
        <v>6</v>
      </c>
      <c r="D339" s="1">
        <v>1007</v>
      </c>
      <c r="E339" s="1" t="s">
        <v>1956</v>
      </c>
      <c r="F339" s="52">
        <v>45385.587013888886</v>
      </c>
      <c r="G339" s="58">
        <v>45385.587476851855</v>
      </c>
    </row>
    <row r="340" spans="1:7" ht="15.75" customHeight="1" x14ac:dyDescent="0.25">
      <c r="A340" s="1" t="s">
        <v>288</v>
      </c>
      <c r="B340" s="2" t="s">
        <v>327</v>
      </c>
      <c r="C340" s="1" t="s">
        <v>6</v>
      </c>
      <c r="D340" s="1">
        <v>1007</v>
      </c>
      <c r="E340" s="1" t="s">
        <v>1956</v>
      </c>
      <c r="F340" s="52">
        <v>45385.587013888886</v>
      </c>
      <c r="G340" s="58">
        <v>45385.587476851855</v>
      </c>
    </row>
    <row r="341" spans="1:7" ht="15.75" customHeight="1" x14ac:dyDescent="0.25">
      <c r="A341" s="1" t="s">
        <v>288</v>
      </c>
      <c r="B341" s="2" t="s">
        <v>327</v>
      </c>
      <c r="C341" s="1" t="s">
        <v>6</v>
      </c>
      <c r="D341" s="1">
        <v>1007</v>
      </c>
      <c r="E341" s="1" t="s">
        <v>1956</v>
      </c>
      <c r="F341" s="52">
        <v>45385.587476851855</v>
      </c>
      <c r="G341" s="58">
        <v>45385.590162037035</v>
      </c>
    </row>
    <row r="342" spans="1:7" ht="15.75" customHeight="1" x14ac:dyDescent="0.25">
      <c r="A342" s="1" t="s">
        <v>288</v>
      </c>
      <c r="B342" s="2" t="s">
        <v>327</v>
      </c>
      <c r="C342" s="1" t="s">
        <v>6</v>
      </c>
      <c r="D342" s="1">
        <v>1007</v>
      </c>
      <c r="E342" s="1" t="s">
        <v>1956</v>
      </c>
      <c r="F342" s="52">
        <v>45385.587476851855</v>
      </c>
      <c r="G342" s="58">
        <v>45385.591192129628</v>
      </c>
    </row>
    <row r="343" spans="1:7" ht="15.75" customHeight="1" x14ac:dyDescent="0.25">
      <c r="A343" s="1" t="s">
        <v>288</v>
      </c>
      <c r="B343" s="2" t="s">
        <v>327</v>
      </c>
      <c r="C343" s="1" t="s">
        <v>6</v>
      </c>
      <c r="D343" s="1">
        <v>1007</v>
      </c>
      <c r="E343" s="1" t="s">
        <v>1956</v>
      </c>
      <c r="F343" s="52">
        <v>45385.587476851855</v>
      </c>
      <c r="G343" s="58">
        <v>45385.591192129628</v>
      </c>
    </row>
    <row r="344" spans="1:7" ht="15.75" customHeight="1" x14ac:dyDescent="0.25">
      <c r="A344" s="1" t="s">
        <v>288</v>
      </c>
      <c r="B344" s="2" t="s">
        <v>327</v>
      </c>
      <c r="C344" s="1" t="s">
        <v>6</v>
      </c>
      <c r="D344" s="1">
        <v>1007</v>
      </c>
      <c r="E344" s="1" t="s">
        <v>1956</v>
      </c>
      <c r="F344" s="52">
        <v>45385.587476851855</v>
      </c>
      <c r="G344" s="58">
        <v>45385.723321759258</v>
      </c>
    </row>
    <row r="345" spans="1:7" ht="15.75" customHeight="1" x14ac:dyDescent="0.25">
      <c r="A345" s="1" t="s">
        <v>286</v>
      </c>
      <c r="B345" s="2" t="s">
        <v>325</v>
      </c>
      <c r="C345" s="1" t="s">
        <v>6</v>
      </c>
      <c r="D345" s="1">
        <v>1006</v>
      </c>
      <c r="E345" s="1" t="s">
        <v>1954</v>
      </c>
      <c r="F345" s="52">
        <v>45385.590162037035</v>
      </c>
      <c r="G345" s="58">
        <v>45385.760266203702</v>
      </c>
    </row>
    <row r="346" spans="1:7" ht="15.75" customHeight="1" x14ac:dyDescent="0.25">
      <c r="A346" s="1" t="s">
        <v>286</v>
      </c>
      <c r="B346" s="2" t="s">
        <v>325</v>
      </c>
      <c r="C346" s="1" t="s">
        <v>6</v>
      </c>
      <c r="D346" s="1">
        <v>1007</v>
      </c>
      <c r="E346" s="1" t="s">
        <v>1956</v>
      </c>
      <c r="F346" s="52">
        <v>45385.591192129628</v>
      </c>
      <c r="G346" s="58">
        <v>45385.760497685187</v>
      </c>
    </row>
    <row r="347" spans="1:7" ht="15.75" customHeight="1" x14ac:dyDescent="0.25">
      <c r="A347" s="1" t="s">
        <v>286</v>
      </c>
      <c r="B347" s="2" t="s">
        <v>325</v>
      </c>
      <c r="C347" s="1" t="s">
        <v>6</v>
      </c>
      <c r="D347" s="1">
        <v>1007</v>
      </c>
      <c r="E347" s="1" t="s">
        <v>1956</v>
      </c>
      <c r="F347" s="52">
        <v>45385.591192129628</v>
      </c>
      <c r="G347" s="58">
        <v>45385.762592592589</v>
      </c>
    </row>
    <row r="348" spans="1:7" ht="15.75" customHeight="1" x14ac:dyDescent="0.25">
      <c r="A348" s="1" t="s">
        <v>247</v>
      </c>
      <c r="B348" s="2" t="s">
        <v>262</v>
      </c>
      <c r="C348" s="1" t="s">
        <v>6</v>
      </c>
      <c r="D348" s="1">
        <v>1003</v>
      </c>
      <c r="E348" s="1" t="s">
        <v>1958</v>
      </c>
      <c r="F348" s="52">
        <v>45385.723321759258</v>
      </c>
      <c r="G348" s="58">
        <v>45385.762766203705</v>
      </c>
    </row>
    <row r="349" spans="1:7" ht="15.75" customHeight="1" x14ac:dyDescent="0.25">
      <c r="A349" s="1" t="s">
        <v>288</v>
      </c>
      <c r="B349" s="2" t="s">
        <v>327</v>
      </c>
      <c r="C349" s="1" t="s">
        <v>6</v>
      </c>
      <c r="D349" s="1">
        <v>1007</v>
      </c>
      <c r="E349" s="1" t="s">
        <v>1956</v>
      </c>
      <c r="F349" s="52">
        <v>45385.760266203702</v>
      </c>
      <c r="G349" s="58">
        <v>45385.763252314813</v>
      </c>
    </row>
    <row r="350" spans="1:7" ht="15.75" customHeight="1" x14ac:dyDescent="0.25">
      <c r="A350" s="1" t="s">
        <v>288</v>
      </c>
      <c r="B350" s="2" t="s">
        <v>327</v>
      </c>
      <c r="C350" s="1" t="s">
        <v>6</v>
      </c>
      <c r="D350" s="1">
        <v>1007</v>
      </c>
      <c r="E350" s="1" t="s">
        <v>1956</v>
      </c>
      <c r="F350" s="52">
        <v>45385.760497685187</v>
      </c>
      <c r="G350" s="58">
        <v>45385.785150462965</v>
      </c>
    </row>
    <row r="351" spans="1:7" ht="15.75" customHeight="1" x14ac:dyDescent="0.25">
      <c r="A351" s="1" t="s">
        <v>288</v>
      </c>
      <c r="B351" s="2" t="s">
        <v>327</v>
      </c>
      <c r="C351" s="1" t="s">
        <v>6</v>
      </c>
      <c r="D351" s="1">
        <v>1007</v>
      </c>
      <c r="E351" s="1" t="s">
        <v>1956</v>
      </c>
      <c r="F351" s="52">
        <v>45385.762592592589</v>
      </c>
      <c r="G351" s="58">
        <v>45386.366678240738</v>
      </c>
    </row>
    <row r="352" spans="1:7" ht="15.75" customHeight="1" x14ac:dyDescent="0.25">
      <c r="A352" s="1" t="s">
        <v>288</v>
      </c>
      <c r="B352" s="2" t="s">
        <v>327</v>
      </c>
      <c r="C352" s="1" t="s">
        <v>6</v>
      </c>
      <c r="D352" s="1">
        <v>1007</v>
      </c>
      <c r="E352" s="1" t="s">
        <v>1956</v>
      </c>
      <c r="F352" s="52">
        <v>45385.762766203705</v>
      </c>
      <c r="G352" s="58">
        <v>45386.371747685182</v>
      </c>
    </row>
    <row r="353" spans="1:7" ht="15.75" customHeight="1" x14ac:dyDescent="0.25">
      <c r="A353" s="1" t="s">
        <v>288</v>
      </c>
      <c r="B353" s="2" t="s">
        <v>327</v>
      </c>
      <c r="C353" s="1" t="s">
        <v>6</v>
      </c>
      <c r="D353" s="1">
        <v>1007</v>
      </c>
      <c r="E353" s="1" t="s">
        <v>1956</v>
      </c>
      <c r="F353" s="52">
        <v>45385.763252314813</v>
      </c>
      <c r="G353" s="58">
        <v>45386.587268518517</v>
      </c>
    </row>
    <row r="354" spans="1:7" ht="15.75" customHeight="1" x14ac:dyDescent="0.25">
      <c r="A354" s="1" t="s">
        <v>239</v>
      </c>
      <c r="B354" s="2" t="s">
        <v>266</v>
      </c>
      <c r="C354" s="1" t="s">
        <v>6</v>
      </c>
      <c r="D354" s="1">
        <v>1006</v>
      </c>
      <c r="E354" s="1" t="s">
        <v>1954</v>
      </c>
      <c r="F354" s="52">
        <v>45385.785150462965</v>
      </c>
      <c r="G354" s="58">
        <v>45387.369097222225</v>
      </c>
    </row>
    <row r="355" spans="1:7" s="72" customFormat="1" ht="15.75" hidden="1" customHeight="1" x14ac:dyDescent="0.25">
      <c r="A355" s="77" t="s">
        <v>276</v>
      </c>
      <c r="B355" s="78" t="s">
        <v>329</v>
      </c>
      <c r="C355" s="77" t="s">
        <v>6</v>
      </c>
      <c r="D355" s="77">
        <v>1002</v>
      </c>
      <c r="E355" s="77" t="s">
        <v>1955</v>
      </c>
      <c r="F355" s="90">
        <v>45385.794236111113</v>
      </c>
      <c r="G355" s="90">
        <v>45387.393611111111</v>
      </c>
    </row>
    <row r="356" spans="1:7" ht="15.75" customHeight="1" x14ac:dyDescent="0.25">
      <c r="A356" s="1" t="s">
        <v>280</v>
      </c>
      <c r="B356" s="2" t="s">
        <v>330</v>
      </c>
      <c r="C356" s="1" t="s">
        <v>6</v>
      </c>
      <c r="D356" s="1">
        <v>1002</v>
      </c>
      <c r="E356" s="1" t="s">
        <v>1955</v>
      </c>
      <c r="F356" s="52">
        <v>45386.366678240738</v>
      </c>
      <c r="G356" s="58">
        <v>45387.455011574071</v>
      </c>
    </row>
    <row r="357" spans="1:7" ht="15.75" customHeight="1" x14ac:dyDescent="0.25">
      <c r="A357" s="1" t="s">
        <v>278</v>
      </c>
      <c r="B357" s="2" t="s">
        <v>331</v>
      </c>
      <c r="C357" s="1" t="s">
        <v>6</v>
      </c>
      <c r="D357" s="1">
        <v>1002</v>
      </c>
      <c r="E357" s="1" t="s">
        <v>1955</v>
      </c>
      <c r="F357" s="52">
        <v>45386.371747685182</v>
      </c>
      <c r="G357" s="58">
        <v>45387.456875000003</v>
      </c>
    </row>
    <row r="358" spans="1:7" ht="15.75" hidden="1" customHeight="1" x14ac:dyDescent="0.25">
      <c r="A358" s="1" t="s">
        <v>255</v>
      </c>
      <c r="B358" s="7" t="s">
        <v>332</v>
      </c>
      <c r="C358" s="1" t="s">
        <v>6</v>
      </c>
      <c r="D358" s="1">
        <v>1008</v>
      </c>
      <c r="E358" s="1" t="s">
        <v>1953</v>
      </c>
      <c r="F358" s="3">
        <v>45386.383275462962</v>
      </c>
      <c r="G358" s="3">
        <v>45387.481446759259</v>
      </c>
    </row>
    <row r="359" spans="1:7" ht="15.75" hidden="1" customHeight="1" x14ac:dyDescent="0.25">
      <c r="A359" s="1" t="s">
        <v>255</v>
      </c>
      <c r="B359" s="7" t="s">
        <v>256</v>
      </c>
      <c r="C359" s="1" t="s">
        <v>6</v>
      </c>
      <c r="D359" s="1">
        <v>1007</v>
      </c>
      <c r="E359" s="1" t="s">
        <v>1956</v>
      </c>
      <c r="F359" s="3">
        <v>45386.384247685186</v>
      </c>
      <c r="G359" s="3">
        <v>45387.483807870369</v>
      </c>
    </row>
    <row r="360" spans="1:7" ht="15.75" hidden="1" customHeight="1" x14ac:dyDescent="0.25">
      <c r="A360" s="1" t="s">
        <v>255</v>
      </c>
      <c r="B360" s="7" t="s">
        <v>256</v>
      </c>
      <c r="C360" s="1" t="s">
        <v>6</v>
      </c>
      <c r="D360" s="1">
        <v>1006</v>
      </c>
      <c r="E360" s="1" t="s">
        <v>1954</v>
      </c>
      <c r="F360" s="3">
        <v>45386.385428240741</v>
      </c>
      <c r="G360" s="3">
        <v>45387.487442129626</v>
      </c>
    </row>
    <row r="361" spans="1:7" ht="15.75" hidden="1" customHeight="1" x14ac:dyDescent="0.25">
      <c r="A361" s="1" t="s">
        <v>255</v>
      </c>
      <c r="B361" s="7" t="s">
        <v>256</v>
      </c>
      <c r="C361" s="1" t="s">
        <v>6</v>
      </c>
      <c r="D361" s="1">
        <v>1004</v>
      </c>
      <c r="E361" s="1" t="s">
        <v>1957</v>
      </c>
      <c r="F361" s="3">
        <v>45386.38784722222</v>
      </c>
      <c r="G361" s="3">
        <v>45387.667361111111</v>
      </c>
    </row>
    <row r="362" spans="1:7" s="72" customFormat="1" ht="15.75" hidden="1" customHeight="1" x14ac:dyDescent="0.25">
      <c r="A362" s="77" t="s">
        <v>284</v>
      </c>
      <c r="B362" s="78" t="s">
        <v>333</v>
      </c>
      <c r="C362" s="77" t="s">
        <v>6</v>
      </c>
      <c r="D362" s="77">
        <v>1002</v>
      </c>
      <c r="E362" s="77" t="s">
        <v>1955</v>
      </c>
      <c r="F362" s="90">
        <v>45386.394131944442</v>
      </c>
      <c r="G362" s="90">
        <v>45387.739062499997</v>
      </c>
    </row>
    <row r="363" spans="1:7" ht="15.75" customHeight="1" x14ac:dyDescent="0.25">
      <c r="A363" s="1" t="s">
        <v>292</v>
      </c>
      <c r="B363" s="2" t="s">
        <v>334</v>
      </c>
      <c r="C363" s="1" t="s">
        <v>6</v>
      </c>
      <c r="D363" s="1">
        <v>1002</v>
      </c>
      <c r="E363" s="1" t="s">
        <v>1955</v>
      </c>
      <c r="F363" s="52">
        <v>45386.587268518517</v>
      </c>
      <c r="G363" s="58">
        <v>45387.740798611114</v>
      </c>
    </row>
    <row r="364" spans="1:7" ht="15.75" hidden="1" customHeight="1" x14ac:dyDescent="0.25">
      <c r="A364" s="1" t="s">
        <v>255</v>
      </c>
      <c r="B364" s="7" t="s">
        <v>332</v>
      </c>
      <c r="C364" s="1" t="s">
        <v>6</v>
      </c>
      <c r="D364" s="1">
        <v>1008</v>
      </c>
      <c r="E364" s="1" t="s">
        <v>1953</v>
      </c>
      <c r="F364" s="3">
        <v>45386.71402777778</v>
      </c>
      <c r="G364" s="3">
        <v>45387.765451388892</v>
      </c>
    </row>
    <row r="365" spans="1:7" s="72" customFormat="1" ht="15.75" hidden="1" customHeight="1" x14ac:dyDescent="0.25">
      <c r="A365" s="77" t="s">
        <v>290</v>
      </c>
      <c r="B365" s="78" t="s">
        <v>335</v>
      </c>
      <c r="C365" s="77" t="s">
        <v>6</v>
      </c>
      <c r="D365" s="77">
        <v>1002</v>
      </c>
      <c r="E365" s="77" t="s">
        <v>1955</v>
      </c>
      <c r="F365" s="90">
        <v>45386.714594907404</v>
      </c>
      <c r="G365" s="90">
        <v>45387.799953703703</v>
      </c>
    </row>
    <row r="366" spans="1:7" ht="15.75" hidden="1" customHeight="1" x14ac:dyDescent="0.25">
      <c r="A366" s="1" t="s">
        <v>255</v>
      </c>
      <c r="B366" s="7" t="s">
        <v>256</v>
      </c>
      <c r="C366" s="1" t="s">
        <v>6</v>
      </c>
      <c r="D366" s="1">
        <v>1006</v>
      </c>
      <c r="E366" s="1" t="s">
        <v>1954</v>
      </c>
      <c r="F366" s="3">
        <v>45386.716979166667</v>
      </c>
      <c r="G366" s="3">
        <v>45387.804618055554</v>
      </c>
    </row>
    <row r="367" spans="1:7" ht="15.75" hidden="1" customHeight="1" x14ac:dyDescent="0.25">
      <c r="A367" s="1" t="s">
        <v>255</v>
      </c>
      <c r="B367" s="7" t="s">
        <v>256</v>
      </c>
      <c r="C367" s="1" t="s">
        <v>6</v>
      </c>
      <c r="D367" s="1">
        <v>1004</v>
      </c>
      <c r="E367" s="1" t="s">
        <v>1957</v>
      </c>
      <c r="F367" s="3">
        <v>45386.718807870369</v>
      </c>
      <c r="G367" s="3">
        <v>45388.546238425923</v>
      </c>
    </row>
    <row r="368" spans="1:7" s="72" customFormat="1" ht="15.75" hidden="1" customHeight="1" x14ac:dyDescent="0.25">
      <c r="A368" s="77" t="s">
        <v>294</v>
      </c>
      <c r="B368" s="78" t="s">
        <v>336</v>
      </c>
      <c r="C368" s="77" t="s">
        <v>6</v>
      </c>
      <c r="D368" s="77">
        <v>1002</v>
      </c>
      <c r="E368" s="77" t="s">
        <v>1955</v>
      </c>
      <c r="F368" s="90">
        <v>45386.826435185183</v>
      </c>
      <c r="G368" s="90">
        <v>45388.548043981478</v>
      </c>
    </row>
    <row r="369" spans="1:7" ht="15.75" customHeight="1" x14ac:dyDescent="0.25">
      <c r="A369" s="1" t="s">
        <v>294</v>
      </c>
      <c r="B369" s="2" t="s">
        <v>337</v>
      </c>
      <c r="C369" s="1" t="s">
        <v>6</v>
      </c>
      <c r="D369" s="1">
        <v>1006</v>
      </c>
      <c r="E369" s="1" t="s">
        <v>1954</v>
      </c>
      <c r="F369" s="52">
        <v>45387.369097222225</v>
      </c>
      <c r="G369" s="58">
        <v>45388.549201388887</v>
      </c>
    </row>
    <row r="370" spans="1:7" ht="15.75" hidden="1" customHeight="1" x14ac:dyDescent="0.25">
      <c r="A370" s="1" t="s">
        <v>278</v>
      </c>
      <c r="B370" s="7" t="s">
        <v>331</v>
      </c>
      <c r="C370" s="1" t="s">
        <v>6</v>
      </c>
      <c r="D370" s="1">
        <v>1008</v>
      </c>
      <c r="E370" s="1" t="s">
        <v>1953</v>
      </c>
      <c r="F370" s="52">
        <v>45387.393611111111</v>
      </c>
      <c r="G370" s="58">
        <v>45388.550312500003</v>
      </c>
    </row>
    <row r="371" spans="1:7" s="72" customFormat="1" ht="15.75" hidden="1" customHeight="1" x14ac:dyDescent="0.25">
      <c r="A371" s="77" t="s">
        <v>298</v>
      </c>
      <c r="B371" s="78" t="s">
        <v>338</v>
      </c>
      <c r="C371" s="77" t="s">
        <v>6</v>
      </c>
      <c r="D371" s="77">
        <v>1002</v>
      </c>
      <c r="E371" s="77" t="s">
        <v>1955</v>
      </c>
      <c r="F371" s="90">
        <v>45387.441319444442</v>
      </c>
      <c r="G371" s="90">
        <v>45388.608946759261</v>
      </c>
    </row>
    <row r="372" spans="1:7" s="72" customFormat="1" ht="15.75" hidden="1" customHeight="1" x14ac:dyDescent="0.25">
      <c r="A372" s="77" t="s">
        <v>300</v>
      </c>
      <c r="B372" s="78" t="s">
        <v>339</v>
      </c>
      <c r="C372" s="77" t="s">
        <v>6</v>
      </c>
      <c r="D372" s="77">
        <v>1002</v>
      </c>
      <c r="E372" s="77" t="s">
        <v>1955</v>
      </c>
      <c r="F372" s="90">
        <v>45387.451886574076</v>
      </c>
      <c r="G372" s="90">
        <v>45388.792361111111</v>
      </c>
    </row>
    <row r="373" spans="1:7" ht="15.75" customHeight="1" x14ac:dyDescent="0.25">
      <c r="A373" s="1" t="s">
        <v>300</v>
      </c>
      <c r="B373" s="2" t="s">
        <v>340</v>
      </c>
      <c r="C373" s="1" t="s">
        <v>6</v>
      </c>
      <c r="D373" s="1">
        <v>1004</v>
      </c>
      <c r="E373" s="1" t="s">
        <v>1957</v>
      </c>
      <c r="F373" s="52">
        <v>45387.455011574071</v>
      </c>
      <c r="G373" s="58">
        <v>45388.858657407407</v>
      </c>
    </row>
    <row r="374" spans="1:7" ht="15.75" hidden="1" customHeight="1" x14ac:dyDescent="0.25">
      <c r="A374" s="1" t="s">
        <v>255</v>
      </c>
      <c r="B374" s="7" t="s">
        <v>256</v>
      </c>
      <c r="C374" s="1" t="s">
        <v>6</v>
      </c>
      <c r="D374" s="1">
        <v>1006</v>
      </c>
      <c r="E374" s="1" t="s">
        <v>1954</v>
      </c>
      <c r="F374" s="52">
        <v>45387.456875000003</v>
      </c>
      <c r="G374" s="58">
        <v>45388.860046296293</v>
      </c>
    </row>
    <row r="375" spans="1:7" ht="15.75" customHeight="1" x14ac:dyDescent="0.25">
      <c r="A375" s="1" t="s">
        <v>298</v>
      </c>
      <c r="B375" s="2" t="s">
        <v>341</v>
      </c>
      <c r="C375" s="1" t="s">
        <v>6</v>
      </c>
      <c r="D375" s="1">
        <v>1003</v>
      </c>
      <c r="E375" s="1" t="s">
        <v>1958</v>
      </c>
      <c r="F375" s="52">
        <v>45387.481446759259</v>
      </c>
      <c r="G375" s="58">
        <v>45389.321747685186</v>
      </c>
    </row>
    <row r="376" spans="1:7" s="72" customFormat="1" ht="15.75" hidden="1" customHeight="1" x14ac:dyDescent="0.25">
      <c r="A376" s="77" t="s">
        <v>310</v>
      </c>
      <c r="B376" s="78" t="s">
        <v>342</v>
      </c>
      <c r="C376" s="77" t="s">
        <v>6</v>
      </c>
      <c r="D376" s="77">
        <v>1002</v>
      </c>
      <c r="E376" s="77" t="s">
        <v>1955</v>
      </c>
      <c r="F376" s="90">
        <v>45387.481608796297</v>
      </c>
      <c r="G376" s="90">
        <v>45389.643113425926</v>
      </c>
    </row>
    <row r="377" spans="1:7" ht="15.75" customHeight="1" x14ac:dyDescent="0.25">
      <c r="A377" s="1" t="s">
        <v>298</v>
      </c>
      <c r="B377" s="2" t="s">
        <v>341</v>
      </c>
      <c r="C377" s="1" t="s">
        <v>6</v>
      </c>
      <c r="D377" s="1">
        <v>1003</v>
      </c>
      <c r="E377" s="1" t="s">
        <v>1958</v>
      </c>
      <c r="F377" s="52">
        <v>45387.483807870369</v>
      </c>
      <c r="G377" s="58">
        <v>45389.761574074073</v>
      </c>
    </row>
    <row r="378" spans="1:7" ht="15.75" hidden="1" customHeight="1" x14ac:dyDescent="0.25">
      <c r="A378" s="1" t="s">
        <v>255</v>
      </c>
      <c r="B378" s="7" t="s">
        <v>256</v>
      </c>
      <c r="C378" s="1" t="s">
        <v>6</v>
      </c>
      <c r="D378" s="1">
        <v>1006</v>
      </c>
      <c r="E378" s="1" t="s">
        <v>1954</v>
      </c>
      <c r="F378" s="52">
        <v>45387.487442129626</v>
      </c>
      <c r="G378" s="58">
        <v>45389.764768518522</v>
      </c>
    </row>
    <row r="379" spans="1:7" ht="15.75" customHeight="1" x14ac:dyDescent="0.25">
      <c r="A379" s="1" t="s">
        <v>47</v>
      </c>
      <c r="B379" s="2" t="s">
        <v>48</v>
      </c>
      <c r="C379" s="1" t="s">
        <v>6</v>
      </c>
      <c r="D379" s="1">
        <v>1003</v>
      </c>
      <c r="E379" s="1" t="s">
        <v>1958</v>
      </c>
      <c r="F379" s="52">
        <v>45387.667361111111</v>
      </c>
      <c r="G379" s="58">
        <v>45389.76903935185</v>
      </c>
    </row>
    <row r="380" spans="1:7" s="72" customFormat="1" ht="15.75" hidden="1" customHeight="1" x14ac:dyDescent="0.25">
      <c r="A380" s="77" t="s">
        <v>314</v>
      </c>
      <c r="B380" s="78" t="s">
        <v>343</v>
      </c>
      <c r="C380" s="77" t="s">
        <v>6</v>
      </c>
      <c r="D380" s="77">
        <v>1002</v>
      </c>
      <c r="E380" s="77" t="s">
        <v>1955</v>
      </c>
      <c r="F380" s="90">
        <v>45387.723368055558</v>
      </c>
      <c r="G380" s="90">
        <v>45389.771840277775</v>
      </c>
    </row>
    <row r="381" spans="1:7" ht="15.75" customHeight="1" x14ac:dyDescent="0.25">
      <c r="A381" s="1" t="s">
        <v>298</v>
      </c>
      <c r="B381" s="2" t="s">
        <v>341</v>
      </c>
      <c r="C381" s="1" t="s">
        <v>6</v>
      </c>
      <c r="D381" s="1">
        <v>1003</v>
      </c>
      <c r="E381" s="1" t="s">
        <v>1958</v>
      </c>
      <c r="F381" s="52">
        <v>45387.739062499997</v>
      </c>
      <c r="G381" s="58">
        <v>45389.799502314818</v>
      </c>
    </row>
    <row r="382" spans="1:7" ht="15.75" customHeight="1" x14ac:dyDescent="0.25">
      <c r="A382" s="1" t="s">
        <v>298</v>
      </c>
      <c r="B382" s="2" t="s">
        <v>341</v>
      </c>
      <c r="C382" s="1" t="s">
        <v>6</v>
      </c>
      <c r="D382" s="1">
        <v>1003</v>
      </c>
      <c r="E382" s="1" t="s">
        <v>1958</v>
      </c>
      <c r="F382" s="52">
        <v>45387.740798611114</v>
      </c>
      <c r="G382" s="58">
        <v>45387.740798611114</v>
      </c>
    </row>
    <row r="383" spans="1:7" s="72" customFormat="1" ht="15.75" hidden="1" customHeight="1" x14ac:dyDescent="0.25">
      <c r="A383" s="77" t="s">
        <v>316</v>
      </c>
      <c r="B383" s="78" t="s">
        <v>344</v>
      </c>
      <c r="C383" s="77" t="s">
        <v>6</v>
      </c>
      <c r="D383" s="77">
        <v>1002</v>
      </c>
      <c r="E383" s="77" t="s">
        <v>1955</v>
      </c>
      <c r="F383" s="90">
        <v>45387.759594907409</v>
      </c>
      <c r="G383" s="77"/>
    </row>
    <row r="384" spans="1:7" s="72" customFormat="1" ht="15.75" hidden="1" customHeight="1" x14ac:dyDescent="0.25">
      <c r="A384" s="77" t="s">
        <v>308</v>
      </c>
      <c r="B384" s="78" t="s">
        <v>345</v>
      </c>
      <c r="C384" s="77" t="s">
        <v>6</v>
      </c>
      <c r="D384" s="77">
        <v>1002</v>
      </c>
      <c r="E384" s="77" t="s">
        <v>1955</v>
      </c>
      <c r="F384" s="90">
        <v>45387.763124999998</v>
      </c>
      <c r="G384" s="77"/>
    </row>
    <row r="385" spans="1:7" ht="15.75" customHeight="1" x14ac:dyDescent="0.25">
      <c r="A385" s="1" t="s">
        <v>308</v>
      </c>
      <c r="B385" s="2" t="s">
        <v>346</v>
      </c>
      <c r="C385" s="1" t="s">
        <v>6</v>
      </c>
      <c r="D385" s="1">
        <v>1006</v>
      </c>
      <c r="E385" s="1" t="s">
        <v>1954</v>
      </c>
      <c r="F385" s="52">
        <v>45387.765451388892</v>
      </c>
      <c r="G385" s="58">
        <v>45387.765451388892</v>
      </c>
    </row>
    <row r="386" spans="1:7" ht="15.75" customHeight="1" x14ac:dyDescent="0.25">
      <c r="A386" s="1" t="s">
        <v>241</v>
      </c>
      <c r="B386" s="2" t="s">
        <v>347</v>
      </c>
      <c r="C386" s="1" t="s">
        <v>6</v>
      </c>
      <c r="D386" s="1">
        <v>1007</v>
      </c>
      <c r="E386" s="1" t="s">
        <v>1956</v>
      </c>
      <c r="F386" s="52">
        <v>45387.799953703703</v>
      </c>
      <c r="G386" s="58">
        <v>45387.799953703703</v>
      </c>
    </row>
    <row r="387" spans="1:7" ht="15.75" customHeight="1" x14ac:dyDescent="0.25">
      <c r="A387" s="1" t="s">
        <v>241</v>
      </c>
      <c r="B387" s="2" t="s">
        <v>347</v>
      </c>
      <c r="C387" s="1" t="s">
        <v>6</v>
      </c>
      <c r="D387" s="1">
        <v>1006</v>
      </c>
      <c r="E387" s="1" t="s">
        <v>1954</v>
      </c>
      <c r="F387" s="52">
        <v>45387.804618055554</v>
      </c>
      <c r="G387" s="58">
        <v>45387.804618055554</v>
      </c>
    </row>
    <row r="388" spans="1:7" s="72" customFormat="1" ht="15.75" hidden="1" customHeight="1" x14ac:dyDescent="0.25">
      <c r="A388" s="77" t="s">
        <v>306</v>
      </c>
      <c r="B388" s="78" t="s">
        <v>348</v>
      </c>
      <c r="C388" s="77" t="s">
        <v>6</v>
      </c>
      <c r="D388" s="77">
        <v>1002</v>
      </c>
      <c r="E388" s="77" t="s">
        <v>1955</v>
      </c>
      <c r="F388" s="90">
        <v>45388.513692129629</v>
      </c>
      <c r="G388" s="77"/>
    </row>
    <row r="389" spans="1:7" s="72" customFormat="1" ht="15.75" hidden="1" customHeight="1" x14ac:dyDescent="0.25">
      <c r="A389" s="77" t="s">
        <v>318</v>
      </c>
      <c r="B389" s="78" t="s">
        <v>349</v>
      </c>
      <c r="C389" s="77" t="s">
        <v>6</v>
      </c>
      <c r="D389" s="77">
        <v>1002</v>
      </c>
      <c r="E389" s="77" t="s">
        <v>1955</v>
      </c>
      <c r="F389" s="90">
        <v>45388.545393518521</v>
      </c>
      <c r="G389" s="77"/>
    </row>
    <row r="390" spans="1:7" ht="15.75" customHeight="1" x14ac:dyDescent="0.25">
      <c r="A390" s="1" t="s">
        <v>318</v>
      </c>
      <c r="B390" s="2" t="s">
        <v>350</v>
      </c>
      <c r="C390" s="1" t="s">
        <v>6</v>
      </c>
      <c r="D390" s="1">
        <v>1006</v>
      </c>
      <c r="E390" s="1" t="s">
        <v>1954</v>
      </c>
      <c r="F390" s="52">
        <v>45388.546238425923</v>
      </c>
      <c r="G390" s="58">
        <v>45388.546238425923</v>
      </c>
    </row>
    <row r="391" spans="1:7" ht="15.75" customHeight="1" x14ac:dyDescent="0.25">
      <c r="A391" s="1" t="s">
        <v>318</v>
      </c>
      <c r="B391" s="2" t="s">
        <v>350</v>
      </c>
      <c r="C391" s="1" t="s">
        <v>6</v>
      </c>
      <c r="D391" s="1">
        <v>1006</v>
      </c>
      <c r="E391" s="1" t="s">
        <v>1954</v>
      </c>
      <c r="F391" s="52">
        <v>45388.548043981478</v>
      </c>
      <c r="G391" s="58">
        <v>45388.548043981478</v>
      </c>
    </row>
    <row r="392" spans="1:7" ht="15.75" customHeight="1" x14ac:dyDescent="0.25">
      <c r="A392" s="1" t="s">
        <v>318</v>
      </c>
      <c r="B392" s="2" t="s">
        <v>350</v>
      </c>
      <c r="C392" s="1" t="s">
        <v>6</v>
      </c>
      <c r="D392" s="1">
        <v>1006</v>
      </c>
      <c r="E392" s="1" t="s">
        <v>1954</v>
      </c>
      <c r="F392" s="52">
        <v>45388.549201388887</v>
      </c>
      <c r="G392" s="58">
        <v>45388.549201388887</v>
      </c>
    </row>
    <row r="393" spans="1:7" ht="15.75" customHeight="1" x14ac:dyDescent="0.25">
      <c r="A393" s="1" t="s">
        <v>318</v>
      </c>
      <c r="B393" s="2" t="s">
        <v>350</v>
      </c>
      <c r="C393" s="1" t="s">
        <v>6</v>
      </c>
      <c r="D393" s="1">
        <v>1006</v>
      </c>
      <c r="E393" s="1" t="s">
        <v>1954</v>
      </c>
      <c r="F393" s="52">
        <v>45388.550312500003</v>
      </c>
      <c r="G393" s="58">
        <v>45388.550312500003</v>
      </c>
    </row>
    <row r="394" spans="1:7" ht="15.75" customHeight="1" x14ac:dyDescent="0.25">
      <c r="A394" s="1" t="s">
        <v>306</v>
      </c>
      <c r="B394" s="2" t="s">
        <v>351</v>
      </c>
      <c r="C394" s="1" t="s">
        <v>6</v>
      </c>
      <c r="D394" s="1">
        <v>1006</v>
      </c>
      <c r="E394" s="1" t="s">
        <v>1954</v>
      </c>
      <c r="F394" s="52">
        <v>45388.608946759261</v>
      </c>
      <c r="G394" s="58">
        <v>45388.608946759261</v>
      </c>
    </row>
    <row r="395" spans="1:7" ht="15.75" customHeight="1" x14ac:dyDescent="0.25">
      <c r="A395" s="1" t="s">
        <v>306</v>
      </c>
      <c r="B395" s="2" t="s">
        <v>348</v>
      </c>
      <c r="C395" s="1" t="s">
        <v>6</v>
      </c>
      <c r="D395" s="1">
        <v>1002</v>
      </c>
      <c r="E395" s="1" t="s">
        <v>1955</v>
      </c>
      <c r="F395" s="52">
        <v>45388.792361111111</v>
      </c>
      <c r="G395" s="58">
        <v>45388.792361111111</v>
      </c>
    </row>
    <row r="396" spans="1:7" ht="15.75" customHeight="1" x14ac:dyDescent="0.25">
      <c r="A396" s="1" t="s">
        <v>316</v>
      </c>
      <c r="B396" s="2" t="s">
        <v>344</v>
      </c>
      <c r="C396" s="1" t="s">
        <v>6</v>
      </c>
      <c r="D396" s="1">
        <v>1002</v>
      </c>
      <c r="E396" s="1" t="s">
        <v>1955</v>
      </c>
      <c r="F396" s="52">
        <v>45388.858657407407</v>
      </c>
      <c r="G396" s="58">
        <v>45388.858657407407</v>
      </c>
    </row>
    <row r="397" spans="1:7" ht="15.75" customHeight="1" x14ac:dyDescent="0.25">
      <c r="A397" s="1" t="s">
        <v>316</v>
      </c>
      <c r="B397" s="2" t="s">
        <v>352</v>
      </c>
      <c r="C397" s="1" t="s">
        <v>6</v>
      </c>
      <c r="D397" s="1">
        <v>1004</v>
      </c>
      <c r="E397" s="1" t="s">
        <v>1957</v>
      </c>
      <c r="F397" s="52">
        <v>45388.860046296293</v>
      </c>
      <c r="G397" s="58">
        <v>45388.860046296293</v>
      </c>
    </row>
    <row r="398" spans="1:7" ht="15.75" customHeight="1" x14ac:dyDescent="0.25">
      <c r="A398" s="1" t="s">
        <v>306</v>
      </c>
      <c r="B398" s="2" t="s">
        <v>351</v>
      </c>
      <c r="C398" s="1" t="s">
        <v>6</v>
      </c>
      <c r="D398" s="1">
        <v>1006</v>
      </c>
      <c r="E398" s="1" t="s">
        <v>1954</v>
      </c>
      <c r="F398" s="52">
        <v>45389.321747685186</v>
      </c>
      <c r="G398" s="58">
        <v>45389.321747685186</v>
      </c>
    </row>
    <row r="399" spans="1:7" s="72" customFormat="1" ht="15.75" hidden="1" customHeight="1" x14ac:dyDescent="0.25">
      <c r="A399" s="77" t="s">
        <v>320</v>
      </c>
      <c r="B399" s="78" t="s">
        <v>353</v>
      </c>
      <c r="C399" s="77" t="s">
        <v>6</v>
      </c>
      <c r="D399" s="77">
        <v>1002</v>
      </c>
      <c r="E399" s="77" t="s">
        <v>1955</v>
      </c>
      <c r="F399" s="90">
        <v>45389.641875000001</v>
      </c>
      <c r="G399" s="77"/>
    </row>
    <row r="400" spans="1:7" ht="15.75" customHeight="1" x14ac:dyDescent="0.25">
      <c r="A400" s="1" t="s">
        <v>320</v>
      </c>
      <c r="B400" s="2" t="s">
        <v>353</v>
      </c>
      <c r="C400" s="1" t="s">
        <v>6</v>
      </c>
      <c r="D400" s="1">
        <v>1008</v>
      </c>
      <c r="E400" s="1" t="s">
        <v>1953</v>
      </c>
      <c r="F400" s="52">
        <v>45389.643113425926</v>
      </c>
      <c r="G400" s="58">
        <v>45389.643113425926</v>
      </c>
    </row>
    <row r="401" spans="1:7" s="72" customFormat="1" ht="15.75" hidden="1" customHeight="1" x14ac:dyDescent="0.25">
      <c r="A401" s="77" t="s">
        <v>304</v>
      </c>
      <c r="B401" s="78" t="s">
        <v>354</v>
      </c>
      <c r="C401" s="77" t="s">
        <v>6</v>
      </c>
      <c r="D401" s="77">
        <v>1002</v>
      </c>
      <c r="E401" s="77" t="s">
        <v>1955</v>
      </c>
      <c r="F401" s="90">
        <v>45389.729872685188</v>
      </c>
      <c r="G401" s="77"/>
    </row>
    <row r="402" spans="1:7" ht="15.75" customHeight="1" x14ac:dyDescent="0.25">
      <c r="A402" s="1" t="s">
        <v>304</v>
      </c>
      <c r="B402" s="2" t="s">
        <v>355</v>
      </c>
      <c r="C402" s="1" t="s">
        <v>6</v>
      </c>
      <c r="D402" s="1">
        <v>1006</v>
      </c>
      <c r="E402" s="1" t="s">
        <v>1954</v>
      </c>
      <c r="F402" s="52">
        <v>45389.761574074073</v>
      </c>
      <c r="G402" s="58">
        <v>45389.761574074073</v>
      </c>
    </row>
    <row r="403" spans="1:7" ht="15.75" customHeight="1" x14ac:dyDescent="0.25">
      <c r="A403" s="1" t="s">
        <v>304</v>
      </c>
      <c r="B403" s="2" t="s">
        <v>355</v>
      </c>
      <c r="C403" s="1" t="s">
        <v>6</v>
      </c>
      <c r="D403" s="1">
        <v>1006</v>
      </c>
      <c r="E403" s="1" t="s">
        <v>1954</v>
      </c>
      <c r="F403" s="52">
        <v>45389.764768518522</v>
      </c>
      <c r="G403" s="58">
        <v>45389.764768518522</v>
      </c>
    </row>
    <row r="404" spans="1:7" s="72" customFormat="1" ht="15.75" hidden="1" customHeight="1" x14ac:dyDescent="0.25">
      <c r="A404" s="77" t="s">
        <v>302</v>
      </c>
      <c r="B404" s="78" t="s">
        <v>356</v>
      </c>
      <c r="C404" s="77" t="s">
        <v>6</v>
      </c>
      <c r="D404" s="77">
        <v>1002</v>
      </c>
      <c r="E404" s="77" t="s">
        <v>1955</v>
      </c>
      <c r="F404" s="90">
        <v>45389.767581018517</v>
      </c>
      <c r="G404" s="77"/>
    </row>
    <row r="405" spans="1:7" ht="15.75" customHeight="1" x14ac:dyDescent="0.25">
      <c r="A405" s="1" t="s">
        <v>302</v>
      </c>
      <c r="B405" s="2" t="s">
        <v>357</v>
      </c>
      <c r="C405" s="1" t="s">
        <v>6</v>
      </c>
      <c r="D405" s="1">
        <v>1003</v>
      </c>
      <c r="E405" s="1" t="s">
        <v>1958</v>
      </c>
      <c r="F405" s="52">
        <v>45389.76903935185</v>
      </c>
      <c r="G405" s="58">
        <v>45389.76903935185</v>
      </c>
    </row>
    <row r="406" spans="1:7" ht="15.75" customHeight="1" x14ac:dyDescent="0.25">
      <c r="A406" s="1" t="s">
        <v>302</v>
      </c>
      <c r="B406" s="2" t="s">
        <v>357</v>
      </c>
      <c r="C406" s="1" t="s">
        <v>6</v>
      </c>
      <c r="D406" s="1">
        <v>1006</v>
      </c>
      <c r="E406" s="1" t="s">
        <v>1954</v>
      </c>
      <c r="F406" s="52">
        <v>45389.771840277775</v>
      </c>
      <c r="G406" s="58">
        <v>45389.771840277775</v>
      </c>
    </row>
    <row r="407" spans="1:7" s="72" customFormat="1" ht="15.75" hidden="1" customHeight="1" x14ac:dyDescent="0.25">
      <c r="A407" s="77" t="s">
        <v>296</v>
      </c>
      <c r="B407" s="78" t="s">
        <v>358</v>
      </c>
      <c r="C407" s="77" t="s">
        <v>6</v>
      </c>
      <c r="D407" s="77">
        <v>1002</v>
      </c>
      <c r="E407" s="77" t="s">
        <v>1955</v>
      </c>
      <c r="F407" s="90">
        <v>45389.798587962963</v>
      </c>
      <c r="G407" s="77"/>
    </row>
    <row r="408" spans="1:7" ht="15.75" customHeight="1" x14ac:dyDescent="0.25">
      <c r="A408" s="1" t="s">
        <v>296</v>
      </c>
      <c r="B408" s="2" t="s">
        <v>359</v>
      </c>
      <c r="C408" s="1" t="s">
        <v>6</v>
      </c>
      <c r="D408" s="1">
        <v>1006</v>
      </c>
      <c r="E408" s="1" t="s">
        <v>1954</v>
      </c>
      <c r="F408" s="52">
        <v>45389.799502314818</v>
      </c>
      <c r="G408" s="58">
        <v>45389.799502314818</v>
      </c>
    </row>
    <row r="409" spans="1:7" s="72" customFormat="1" ht="15.75" hidden="1" customHeight="1" x14ac:dyDescent="0.25">
      <c r="A409" s="77" t="s">
        <v>312</v>
      </c>
      <c r="B409" s="78" t="s">
        <v>360</v>
      </c>
      <c r="C409" s="77" t="s">
        <v>6</v>
      </c>
      <c r="D409" s="77">
        <v>1002</v>
      </c>
      <c r="E409" s="77" t="s">
        <v>1955</v>
      </c>
      <c r="F409" s="90">
        <v>45389.83520833333</v>
      </c>
      <c r="G409" s="77"/>
    </row>
    <row r="410" spans="1:7" x14ac:dyDescent="0.25">
      <c r="A410" s="1" t="s">
        <v>243</v>
      </c>
      <c r="B410" s="2" t="s">
        <v>783</v>
      </c>
      <c r="C410" s="1" t="s">
        <v>6</v>
      </c>
      <c r="D410" s="1">
        <v>1003</v>
      </c>
      <c r="E410" s="1" t="s">
        <v>1958</v>
      </c>
      <c r="F410" s="3">
        <v>45390.229594907411</v>
      </c>
      <c r="G410" s="58">
        <v>45390.229594907411</v>
      </c>
    </row>
    <row r="411" spans="1:7" s="72" customFormat="1" hidden="1" x14ac:dyDescent="0.25">
      <c r="A411" s="77" t="s">
        <v>382</v>
      </c>
      <c r="B411" s="78" t="s">
        <v>784</v>
      </c>
      <c r="C411" s="77" t="s">
        <v>6</v>
      </c>
      <c r="D411" s="77">
        <v>1002</v>
      </c>
      <c r="E411" s="77" t="s">
        <v>1955</v>
      </c>
      <c r="F411" s="90">
        <v>45390.419652777775</v>
      </c>
      <c r="G411" s="3">
        <v>45390.420694444445</v>
      </c>
    </row>
    <row r="412" spans="1:7" x14ac:dyDescent="0.25">
      <c r="A412" s="1" t="s">
        <v>382</v>
      </c>
      <c r="B412" s="2" t="s">
        <v>784</v>
      </c>
      <c r="C412" s="1" t="s">
        <v>6</v>
      </c>
      <c r="D412" s="1">
        <v>1008</v>
      </c>
      <c r="E412" s="1" t="s">
        <v>1953</v>
      </c>
      <c r="F412" s="3">
        <v>45390.420694444445</v>
      </c>
      <c r="G412" s="58">
        <v>45390.48710648148</v>
      </c>
    </row>
    <row r="413" spans="1:7" ht="25.5" x14ac:dyDescent="0.25">
      <c r="A413" s="1" t="s">
        <v>247</v>
      </c>
      <c r="B413" s="2" t="s">
        <v>262</v>
      </c>
      <c r="C413" s="1" t="s">
        <v>6</v>
      </c>
      <c r="D413" s="1">
        <v>1003</v>
      </c>
      <c r="E413" s="1" t="s">
        <v>1958</v>
      </c>
      <c r="F413" s="3">
        <v>45390.48710648148</v>
      </c>
      <c r="G413" s="58">
        <v>45390.554548611108</v>
      </c>
    </row>
    <row r="414" spans="1:7" s="72" customFormat="1" hidden="1" x14ac:dyDescent="0.25">
      <c r="A414" s="77" t="s">
        <v>384</v>
      </c>
      <c r="B414" s="78" t="s">
        <v>785</v>
      </c>
      <c r="C414" s="77" t="s">
        <v>6</v>
      </c>
      <c r="D414" s="77">
        <v>1002</v>
      </c>
      <c r="E414" s="77" t="s">
        <v>1955</v>
      </c>
      <c r="F414" s="90">
        <v>45390.505694444444</v>
      </c>
      <c r="G414" s="3">
        <v>45390.566828703704</v>
      </c>
    </row>
    <row r="415" spans="1:7" s="72" customFormat="1" hidden="1" x14ac:dyDescent="0.25">
      <c r="A415" s="77" t="s">
        <v>386</v>
      </c>
      <c r="B415" s="78" t="s">
        <v>786</v>
      </c>
      <c r="C415" s="77" t="s">
        <v>6</v>
      </c>
      <c r="D415" s="77">
        <v>1002</v>
      </c>
      <c r="E415" s="77" t="s">
        <v>1955</v>
      </c>
      <c r="F415" s="90">
        <v>45390.553715277776</v>
      </c>
      <c r="G415" s="3">
        <v>45390.570185185185</v>
      </c>
    </row>
    <row r="416" spans="1:7" x14ac:dyDescent="0.25">
      <c r="A416" s="1" t="s">
        <v>386</v>
      </c>
      <c r="B416" s="2" t="s">
        <v>787</v>
      </c>
      <c r="C416" s="1" t="s">
        <v>6</v>
      </c>
      <c r="D416" s="1">
        <v>1006</v>
      </c>
      <c r="E416" s="1" t="s">
        <v>1954</v>
      </c>
      <c r="F416" s="3">
        <v>45390.554548611108</v>
      </c>
      <c r="G416" s="58">
        <v>45390.584062499998</v>
      </c>
    </row>
    <row r="417" spans="1:7" s="72" customFormat="1" hidden="1" x14ac:dyDescent="0.25">
      <c r="A417" s="77" t="s">
        <v>388</v>
      </c>
      <c r="B417" s="78" t="s">
        <v>788</v>
      </c>
      <c r="C417" s="77" t="s">
        <v>6</v>
      </c>
      <c r="D417" s="77">
        <v>1002</v>
      </c>
      <c r="E417" s="77" t="s">
        <v>1955</v>
      </c>
      <c r="F417" s="90">
        <v>45390.56559027778</v>
      </c>
      <c r="G417" s="3">
        <v>45390.680567129632</v>
      </c>
    </row>
    <row r="418" spans="1:7" x14ac:dyDescent="0.25">
      <c r="A418" s="1" t="s">
        <v>388</v>
      </c>
      <c r="B418" s="2" t="s">
        <v>788</v>
      </c>
      <c r="C418" s="1" t="s">
        <v>6</v>
      </c>
      <c r="D418" s="1">
        <v>1008</v>
      </c>
      <c r="E418" s="1" t="s">
        <v>1953</v>
      </c>
      <c r="F418" s="3">
        <v>45390.566828703704</v>
      </c>
      <c r="G418" s="58">
        <v>45390.682754629626</v>
      </c>
    </row>
    <row r="419" spans="1:7" s="72" customFormat="1" hidden="1" x14ac:dyDescent="0.25">
      <c r="A419" s="77" t="s">
        <v>390</v>
      </c>
      <c r="B419" s="78" t="s">
        <v>789</v>
      </c>
      <c r="C419" s="77" t="s">
        <v>6</v>
      </c>
      <c r="D419" s="77">
        <v>1002</v>
      </c>
      <c r="E419" s="77" t="s">
        <v>1955</v>
      </c>
      <c r="F419" s="90">
        <v>45390.567453703705</v>
      </c>
      <c r="G419" s="3">
        <v>45390.684999999998</v>
      </c>
    </row>
    <row r="420" spans="1:7" x14ac:dyDescent="0.25">
      <c r="A420" s="1" t="s">
        <v>390</v>
      </c>
      <c r="B420" s="2" t="s">
        <v>790</v>
      </c>
      <c r="C420" s="1" t="s">
        <v>6</v>
      </c>
      <c r="D420" s="1">
        <v>1006</v>
      </c>
      <c r="E420" s="1" t="s">
        <v>1954</v>
      </c>
      <c r="F420" s="3">
        <v>45390.570185185185</v>
      </c>
      <c r="G420" s="58">
        <v>45390.68712962963</v>
      </c>
    </row>
    <row r="421" spans="1:7" s="72" customFormat="1" hidden="1" x14ac:dyDescent="0.25">
      <c r="A421" s="77" t="s">
        <v>392</v>
      </c>
      <c r="B421" s="78" t="s">
        <v>791</v>
      </c>
      <c r="C421" s="77" t="s">
        <v>6</v>
      </c>
      <c r="D421" s="77">
        <v>1002</v>
      </c>
      <c r="E421" s="77" t="s">
        <v>1955</v>
      </c>
      <c r="F421" s="90">
        <v>45390.583460648151</v>
      </c>
      <c r="G421" s="3">
        <v>45390.689699074072</v>
      </c>
    </row>
    <row r="422" spans="1:7" x14ac:dyDescent="0.25">
      <c r="A422" s="1" t="s">
        <v>392</v>
      </c>
      <c r="B422" s="2" t="s">
        <v>792</v>
      </c>
      <c r="C422" s="1" t="s">
        <v>6</v>
      </c>
      <c r="D422" s="1">
        <v>1003</v>
      </c>
      <c r="E422" s="1" t="s">
        <v>1958</v>
      </c>
      <c r="F422" s="3">
        <v>45390.584062499998</v>
      </c>
      <c r="G422" s="58">
        <v>45390.709791666668</v>
      </c>
    </row>
    <row r="423" spans="1:7" x14ac:dyDescent="0.25">
      <c r="A423" s="1" t="s">
        <v>306</v>
      </c>
      <c r="B423" s="2" t="s">
        <v>351</v>
      </c>
      <c r="C423" s="1" t="s">
        <v>6</v>
      </c>
      <c r="D423" s="1">
        <v>1006</v>
      </c>
      <c r="E423" s="1" t="s">
        <v>1954</v>
      </c>
      <c r="F423" s="3">
        <v>45390.680567129632</v>
      </c>
      <c r="G423" s="58">
        <v>45390.711701388886</v>
      </c>
    </row>
    <row r="424" spans="1:7" s="72" customFormat="1" hidden="1" x14ac:dyDescent="0.25">
      <c r="A424" s="77" t="s">
        <v>394</v>
      </c>
      <c r="B424" s="78" t="s">
        <v>793</v>
      </c>
      <c r="C424" s="77" t="s">
        <v>6</v>
      </c>
      <c r="D424" s="77">
        <v>1002</v>
      </c>
      <c r="E424" s="77" t="s">
        <v>1955</v>
      </c>
      <c r="F424" s="90">
        <v>45390.682199074072</v>
      </c>
      <c r="G424" s="3">
        <v>45390.713136574072</v>
      </c>
    </row>
    <row r="425" spans="1:7" x14ac:dyDescent="0.25">
      <c r="A425" s="1" t="s">
        <v>394</v>
      </c>
      <c r="B425" s="2" t="s">
        <v>794</v>
      </c>
      <c r="C425" s="1" t="s">
        <v>6</v>
      </c>
      <c r="D425" s="1">
        <v>1003</v>
      </c>
      <c r="E425" s="1" t="s">
        <v>1958</v>
      </c>
      <c r="F425" s="3">
        <v>45390.682754629626</v>
      </c>
      <c r="G425" s="58">
        <v>45391.408194444448</v>
      </c>
    </row>
    <row r="426" spans="1:7" x14ac:dyDescent="0.25">
      <c r="A426" s="1" t="s">
        <v>394</v>
      </c>
      <c r="B426" s="2" t="s">
        <v>794</v>
      </c>
      <c r="C426" s="1" t="s">
        <v>6</v>
      </c>
      <c r="D426" s="1">
        <v>1003</v>
      </c>
      <c r="E426" s="1" t="s">
        <v>1958</v>
      </c>
      <c r="F426" s="3">
        <v>45390.684999999998</v>
      </c>
      <c r="G426" s="58">
        <v>45391.478692129633</v>
      </c>
    </row>
    <row r="427" spans="1:7" x14ac:dyDescent="0.25">
      <c r="A427" s="1" t="s">
        <v>394</v>
      </c>
      <c r="B427" s="2" t="s">
        <v>794</v>
      </c>
      <c r="C427" s="1" t="s">
        <v>6</v>
      </c>
      <c r="D427" s="1">
        <v>1006</v>
      </c>
      <c r="E427" s="1" t="s">
        <v>1954</v>
      </c>
      <c r="F427" s="3">
        <v>45390.68712962963</v>
      </c>
      <c r="G427" s="58">
        <v>45391.538055555553</v>
      </c>
    </row>
    <row r="428" spans="1:7" x14ac:dyDescent="0.25">
      <c r="A428" s="1" t="s">
        <v>394</v>
      </c>
      <c r="B428" s="2" t="s">
        <v>794</v>
      </c>
      <c r="C428" s="1" t="s">
        <v>6</v>
      </c>
      <c r="D428" s="1">
        <v>1003</v>
      </c>
      <c r="E428" s="1" t="s">
        <v>1958</v>
      </c>
      <c r="F428" s="3">
        <v>45390.689699074072</v>
      </c>
      <c r="G428" s="58">
        <v>45391.628437500003</v>
      </c>
    </row>
    <row r="429" spans="1:7" s="72" customFormat="1" hidden="1" x14ac:dyDescent="0.25">
      <c r="A429" s="77" t="s">
        <v>396</v>
      </c>
      <c r="B429" s="78" t="s">
        <v>795</v>
      </c>
      <c r="C429" s="77" t="s">
        <v>6</v>
      </c>
      <c r="D429" s="77">
        <v>1002</v>
      </c>
      <c r="E429" s="77" t="s">
        <v>1955</v>
      </c>
      <c r="F429" s="90">
        <v>45390.707708333335</v>
      </c>
      <c r="G429" s="3">
        <v>45391.629942129628</v>
      </c>
    </row>
    <row r="430" spans="1:7" x14ac:dyDescent="0.25">
      <c r="A430" s="1" t="s">
        <v>396</v>
      </c>
      <c r="B430" s="2" t="s">
        <v>796</v>
      </c>
      <c r="C430" s="1" t="s">
        <v>6</v>
      </c>
      <c r="D430" s="1">
        <v>1006</v>
      </c>
      <c r="E430" s="1" t="s">
        <v>1954</v>
      </c>
      <c r="F430" s="3">
        <v>45390.709791666668</v>
      </c>
      <c r="G430" s="58">
        <v>45391.659594907411</v>
      </c>
    </row>
    <row r="431" spans="1:7" x14ac:dyDescent="0.25">
      <c r="A431" s="1" t="s">
        <v>396</v>
      </c>
      <c r="B431" s="2" t="s">
        <v>796</v>
      </c>
      <c r="C431" s="1" t="s">
        <v>6</v>
      </c>
      <c r="D431" s="1">
        <v>1006</v>
      </c>
      <c r="E431" s="1" t="s">
        <v>1954</v>
      </c>
      <c r="F431" s="3">
        <v>45390.711701388886</v>
      </c>
      <c r="G431" s="58">
        <v>45391.66002314815</v>
      </c>
    </row>
    <row r="432" spans="1:7" x14ac:dyDescent="0.25">
      <c r="A432" s="1" t="s">
        <v>396</v>
      </c>
      <c r="B432" s="2" t="s">
        <v>796</v>
      </c>
      <c r="C432" s="1" t="s">
        <v>6</v>
      </c>
      <c r="D432" s="1">
        <v>1003</v>
      </c>
      <c r="E432" s="1" t="s">
        <v>1958</v>
      </c>
      <c r="F432" s="3">
        <v>45390.713136574072</v>
      </c>
      <c r="G432" s="58">
        <v>45391.660092592596</v>
      </c>
    </row>
    <row r="433" spans="1:7" s="72" customFormat="1" hidden="1" x14ac:dyDescent="0.25">
      <c r="A433" s="77" t="s">
        <v>398</v>
      </c>
      <c r="B433" s="78" t="s">
        <v>797</v>
      </c>
      <c r="C433" s="77" t="s">
        <v>6</v>
      </c>
      <c r="D433" s="77">
        <v>1002</v>
      </c>
      <c r="E433" s="77" t="s">
        <v>1955</v>
      </c>
      <c r="F433" s="90">
        <v>45390.808587962965</v>
      </c>
      <c r="G433" s="3">
        <v>45391.661400462966</v>
      </c>
    </row>
    <row r="434" spans="1:7" s="72" customFormat="1" hidden="1" x14ac:dyDescent="0.25">
      <c r="A434" s="77" t="s">
        <v>400</v>
      </c>
      <c r="B434" s="78" t="s">
        <v>798</v>
      </c>
      <c r="C434" s="77" t="s">
        <v>6</v>
      </c>
      <c r="D434" s="77">
        <v>1002</v>
      </c>
      <c r="E434" s="77" t="s">
        <v>1955</v>
      </c>
      <c r="F434" s="90">
        <v>45391.38175925926</v>
      </c>
      <c r="G434" s="3">
        <v>45391.664282407408</v>
      </c>
    </row>
    <row r="435" spans="1:7" s="72" customFormat="1" hidden="1" x14ac:dyDescent="0.25">
      <c r="A435" s="77" t="s">
        <v>402</v>
      </c>
      <c r="B435" s="78" t="s">
        <v>799</v>
      </c>
      <c r="C435" s="77" t="s">
        <v>6</v>
      </c>
      <c r="D435" s="77">
        <v>1002</v>
      </c>
      <c r="E435" s="77" t="s">
        <v>1955</v>
      </c>
      <c r="F435" s="90">
        <v>45391.407372685186</v>
      </c>
      <c r="G435" s="3">
        <v>45391.665613425925</v>
      </c>
    </row>
    <row r="436" spans="1:7" x14ac:dyDescent="0.25">
      <c r="A436" s="1" t="s">
        <v>402</v>
      </c>
      <c r="B436" s="2" t="s">
        <v>800</v>
      </c>
      <c r="C436" s="1" t="s">
        <v>6</v>
      </c>
      <c r="D436" s="1">
        <v>1003</v>
      </c>
      <c r="E436" s="1" t="s">
        <v>1958</v>
      </c>
      <c r="F436" s="3">
        <v>45391.408194444448</v>
      </c>
      <c r="G436" s="58">
        <v>45391.668171296296</v>
      </c>
    </row>
    <row r="437" spans="1:7" s="72" customFormat="1" hidden="1" x14ac:dyDescent="0.25">
      <c r="A437" s="77" t="s">
        <v>404</v>
      </c>
      <c r="B437" s="78" t="s">
        <v>801</v>
      </c>
      <c r="C437" s="77" t="s">
        <v>6</v>
      </c>
      <c r="D437" s="77">
        <v>1002</v>
      </c>
      <c r="E437" s="77" t="s">
        <v>1955</v>
      </c>
      <c r="F437" s="90">
        <v>45391.42324074074</v>
      </c>
      <c r="G437" s="3">
        <v>45391.66883101852</v>
      </c>
    </row>
    <row r="438" spans="1:7" s="72" customFormat="1" hidden="1" x14ac:dyDescent="0.25">
      <c r="A438" s="77" t="s">
        <v>406</v>
      </c>
      <c r="B438" s="78" t="s">
        <v>802</v>
      </c>
      <c r="C438" s="77" t="s">
        <v>6</v>
      </c>
      <c r="D438" s="77">
        <v>1002</v>
      </c>
      <c r="E438" s="77" t="s">
        <v>1955</v>
      </c>
      <c r="F438" s="90">
        <v>45391.450856481482</v>
      </c>
      <c r="G438" s="3">
        <v>45391.669189814813</v>
      </c>
    </row>
    <row r="439" spans="1:7" s="72" customFormat="1" hidden="1" x14ac:dyDescent="0.25">
      <c r="A439" s="77" t="s">
        <v>408</v>
      </c>
      <c r="B439" s="78" t="s">
        <v>803</v>
      </c>
      <c r="C439" s="77" t="s">
        <v>6</v>
      </c>
      <c r="D439" s="77">
        <v>1002</v>
      </c>
      <c r="E439" s="77" t="s">
        <v>1955</v>
      </c>
      <c r="F439" s="90">
        <v>45391.472187500003</v>
      </c>
      <c r="G439" s="3">
        <v>45391.670023148145</v>
      </c>
    </row>
    <row r="440" spans="1:7" x14ac:dyDescent="0.25">
      <c r="A440" s="1" t="s">
        <v>408</v>
      </c>
      <c r="B440" s="2" t="s">
        <v>803</v>
      </c>
      <c r="C440" s="1" t="s">
        <v>6</v>
      </c>
      <c r="D440" s="1">
        <v>1008</v>
      </c>
      <c r="E440" s="1" t="s">
        <v>1953</v>
      </c>
      <c r="F440" s="3">
        <v>45391.478692129633</v>
      </c>
      <c r="G440" s="58">
        <v>45391.670451388891</v>
      </c>
    </row>
    <row r="441" spans="1:7" s="72" customFormat="1" hidden="1" x14ac:dyDescent="0.25">
      <c r="A441" s="77" t="s">
        <v>410</v>
      </c>
      <c r="B441" s="78" t="s">
        <v>804</v>
      </c>
      <c r="C441" s="77" t="s">
        <v>6</v>
      </c>
      <c r="D441" s="77">
        <v>1002</v>
      </c>
      <c r="E441" s="77" t="s">
        <v>1955</v>
      </c>
      <c r="F441" s="90">
        <v>45391.509664351855</v>
      </c>
      <c r="G441" s="3">
        <v>45391.67359953704</v>
      </c>
    </row>
    <row r="442" spans="1:7" s="72" customFormat="1" hidden="1" x14ac:dyDescent="0.25">
      <c r="A442" s="77" t="s">
        <v>412</v>
      </c>
      <c r="B442" s="78" t="s">
        <v>805</v>
      </c>
      <c r="C442" s="77" t="s">
        <v>6</v>
      </c>
      <c r="D442" s="77">
        <v>1002</v>
      </c>
      <c r="E442" s="77" t="s">
        <v>1955</v>
      </c>
      <c r="F442" s="90">
        <v>45391.537372685183</v>
      </c>
      <c r="G442" s="3">
        <v>45391.677569444444</v>
      </c>
    </row>
    <row r="443" spans="1:7" x14ac:dyDescent="0.25">
      <c r="A443" s="1" t="s">
        <v>412</v>
      </c>
      <c r="B443" s="2" t="s">
        <v>806</v>
      </c>
      <c r="C443" s="1" t="s">
        <v>6</v>
      </c>
      <c r="D443" s="1">
        <v>1003</v>
      </c>
      <c r="E443" s="1" t="s">
        <v>1958</v>
      </c>
      <c r="F443" s="3">
        <v>45391.538055555553</v>
      </c>
      <c r="G443" s="58">
        <v>45391.678842592592</v>
      </c>
    </row>
    <row r="444" spans="1:7" s="72" customFormat="1" hidden="1" x14ac:dyDescent="0.25">
      <c r="A444" s="77" t="s">
        <v>414</v>
      </c>
      <c r="B444" s="78" t="s">
        <v>807</v>
      </c>
      <c r="C444" s="77" t="s">
        <v>6</v>
      </c>
      <c r="D444" s="77">
        <v>1002</v>
      </c>
      <c r="E444" s="77" t="s">
        <v>1955</v>
      </c>
      <c r="F444" s="90">
        <v>45391.544212962966</v>
      </c>
      <c r="G444" s="3">
        <v>45391.682187500002</v>
      </c>
    </row>
    <row r="445" spans="1:7" s="72" customFormat="1" hidden="1" x14ac:dyDescent="0.25">
      <c r="A445" s="77" t="s">
        <v>416</v>
      </c>
      <c r="B445" s="78" t="s">
        <v>808</v>
      </c>
      <c r="C445" s="77" t="s">
        <v>6</v>
      </c>
      <c r="D445" s="77">
        <v>1002</v>
      </c>
      <c r="E445" s="77" t="s">
        <v>1955</v>
      </c>
      <c r="F445" s="90">
        <v>45391.627627314818</v>
      </c>
      <c r="G445" s="3">
        <v>45391.683564814812</v>
      </c>
    </row>
    <row r="446" spans="1:7" x14ac:dyDescent="0.25">
      <c r="A446" s="1" t="s">
        <v>416</v>
      </c>
      <c r="B446" s="2" t="s">
        <v>808</v>
      </c>
      <c r="C446" s="1" t="s">
        <v>6</v>
      </c>
      <c r="D446" s="1">
        <v>1002</v>
      </c>
      <c r="E446" s="1" t="s">
        <v>1955</v>
      </c>
      <c r="F446" s="3">
        <v>45391.628437500003</v>
      </c>
      <c r="G446" s="58">
        <v>45391.68472222222</v>
      </c>
    </row>
    <row r="447" spans="1:7" x14ac:dyDescent="0.25">
      <c r="A447" s="1" t="s">
        <v>416</v>
      </c>
      <c r="B447" s="2" t="s">
        <v>809</v>
      </c>
      <c r="C447" s="1" t="s">
        <v>6</v>
      </c>
      <c r="D447" s="1">
        <v>1006</v>
      </c>
      <c r="E447" s="1" t="s">
        <v>1954</v>
      </c>
      <c r="F447" s="3">
        <v>45391.629942129628</v>
      </c>
      <c r="G447" s="58">
        <v>45391.685729166667</v>
      </c>
    </row>
    <row r="448" spans="1:7" s="72" customFormat="1" hidden="1" x14ac:dyDescent="0.25">
      <c r="A448" s="77" t="s">
        <v>418</v>
      </c>
      <c r="B448" s="78" t="s">
        <v>810</v>
      </c>
      <c r="C448" s="77" t="s">
        <v>6</v>
      </c>
      <c r="D448" s="77">
        <v>1002</v>
      </c>
      <c r="E448" s="77" t="s">
        <v>1955</v>
      </c>
      <c r="F448" s="90">
        <v>45391.658136574071</v>
      </c>
      <c r="G448" s="3">
        <v>45391.704479166663</v>
      </c>
    </row>
    <row r="449" spans="1:7" s="72" customFormat="1" hidden="1" x14ac:dyDescent="0.25">
      <c r="A449" s="77" t="s">
        <v>432</v>
      </c>
      <c r="B449" s="78" t="s">
        <v>811</v>
      </c>
      <c r="C449" s="77" t="s">
        <v>6</v>
      </c>
      <c r="D449" s="77">
        <v>1002</v>
      </c>
      <c r="E449" s="77" t="s">
        <v>1955</v>
      </c>
      <c r="F449" s="90">
        <v>45391.658425925925</v>
      </c>
      <c r="G449" s="3">
        <v>45391.707025462965</v>
      </c>
    </row>
    <row r="450" spans="1:7" s="72" customFormat="1" hidden="1" x14ac:dyDescent="0.25">
      <c r="A450" s="77" t="s">
        <v>422</v>
      </c>
      <c r="B450" s="78" t="s">
        <v>812</v>
      </c>
      <c r="C450" s="77" t="s">
        <v>6</v>
      </c>
      <c r="D450" s="77">
        <v>1002</v>
      </c>
      <c r="E450" s="77" t="s">
        <v>1955</v>
      </c>
      <c r="F450" s="90">
        <v>45391.658900462964</v>
      </c>
      <c r="G450" s="3">
        <v>45391.708738425928</v>
      </c>
    </row>
    <row r="451" spans="1:7" s="72" customFormat="1" hidden="1" x14ac:dyDescent="0.25">
      <c r="A451" s="77" t="s">
        <v>420</v>
      </c>
      <c r="B451" s="78" t="s">
        <v>813</v>
      </c>
      <c r="C451" s="77" t="s">
        <v>6</v>
      </c>
      <c r="D451" s="77">
        <v>1002</v>
      </c>
      <c r="E451" s="77" t="s">
        <v>1955</v>
      </c>
      <c r="F451" s="90">
        <v>45391.659085648149</v>
      </c>
      <c r="G451" s="3">
        <v>45391.720416666663</v>
      </c>
    </row>
    <row r="452" spans="1:7" x14ac:dyDescent="0.25">
      <c r="A452" s="1" t="s">
        <v>422</v>
      </c>
      <c r="B452" s="2" t="s">
        <v>814</v>
      </c>
      <c r="C452" s="1" t="s">
        <v>6</v>
      </c>
      <c r="D452" s="1">
        <v>1006</v>
      </c>
      <c r="E452" s="1" t="s">
        <v>1954</v>
      </c>
      <c r="F452" s="3">
        <v>45391.659594907411</v>
      </c>
      <c r="G452" s="58">
        <v>45391.721030092594</v>
      </c>
    </row>
    <row r="453" spans="1:7" x14ac:dyDescent="0.25">
      <c r="A453" s="1" t="s">
        <v>420</v>
      </c>
      <c r="B453" s="2" t="s">
        <v>815</v>
      </c>
      <c r="C453" s="1" t="s">
        <v>6</v>
      </c>
      <c r="D453" s="1">
        <v>1006</v>
      </c>
      <c r="E453" s="1" t="s">
        <v>1954</v>
      </c>
      <c r="F453" s="3">
        <v>45391.66002314815</v>
      </c>
      <c r="G453" s="58">
        <v>45391.725717592592</v>
      </c>
    </row>
    <row r="454" spans="1:7" x14ac:dyDescent="0.25">
      <c r="A454" s="1" t="s">
        <v>418</v>
      </c>
      <c r="B454" s="2" t="s">
        <v>816</v>
      </c>
      <c r="C454" s="1" t="s">
        <v>6</v>
      </c>
      <c r="D454" s="1">
        <v>1006</v>
      </c>
      <c r="E454" s="1" t="s">
        <v>1954</v>
      </c>
      <c r="F454" s="3">
        <v>45391.660092592596</v>
      </c>
      <c r="G454" s="58">
        <v>45391.731354166666</v>
      </c>
    </row>
    <row r="455" spans="1:7" x14ac:dyDescent="0.25">
      <c r="A455" s="1" t="s">
        <v>420</v>
      </c>
      <c r="B455" s="2" t="s">
        <v>815</v>
      </c>
      <c r="C455" s="1" t="s">
        <v>6</v>
      </c>
      <c r="D455" s="1">
        <v>1004</v>
      </c>
      <c r="E455" s="1" t="s">
        <v>1957</v>
      </c>
      <c r="F455" s="3">
        <v>45391.661400462966</v>
      </c>
      <c r="G455" s="58">
        <v>45391.732268518521</v>
      </c>
    </row>
    <row r="456" spans="1:7" s="72" customFormat="1" hidden="1" x14ac:dyDescent="0.25">
      <c r="A456" s="77" t="s">
        <v>424</v>
      </c>
      <c r="B456" s="78" t="s">
        <v>817</v>
      </c>
      <c r="C456" s="77" t="s">
        <v>6</v>
      </c>
      <c r="D456" s="77">
        <v>1002</v>
      </c>
      <c r="E456" s="77" t="s">
        <v>1955</v>
      </c>
      <c r="F456" s="90">
        <v>45391.662175925929</v>
      </c>
      <c r="G456" s="3">
        <v>45391.733668981484</v>
      </c>
    </row>
    <row r="457" spans="1:7" s="72" customFormat="1" hidden="1" x14ac:dyDescent="0.25">
      <c r="A457" s="77" t="s">
        <v>428</v>
      </c>
      <c r="B457" s="78" t="s">
        <v>818</v>
      </c>
      <c r="C457" s="77" t="s">
        <v>6</v>
      </c>
      <c r="D457" s="77">
        <v>1002</v>
      </c>
      <c r="E457" s="77" t="s">
        <v>1955</v>
      </c>
      <c r="F457" s="90">
        <v>45391.662685185183</v>
      </c>
      <c r="G457" s="3">
        <v>45391.735763888886</v>
      </c>
    </row>
    <row r="458" spans="1:7" s="72" customFormat="1" hidden="1" x14ac:dyDescent="0.25">
      <c r="A458" s="77" t="s">
        <v>430</v>
      </c>
      <c r="B458" s="78" t="s">
        <v>819</v>
      </c>
      <c r="C458" s="77" t="s">
        <v>6</v>
      </c>
      <c r="D458" s="77">
        <v>1002</v>
      </c>
      <c r="E458" s="77" t="s">
        <v>1955</v>
      </c>
      <c r="F458" s="90">
        <v>45391.663148148145</v>
      </c>
      <c r="G458" s="3">
        <v>45391.739189814813</v>
      </c>
    </row>
    <row r="459" spans="1:7" s="72" customFormat="1" hidden="1" x14ac:dyDescent="0.25">
      <c r="A459" s="77" t="s">
        <v>426</v>
      </c>
      <c r="B459" s="78" t="s">
        <v>820</v>
      </c>
      <c r="C459" s="77" t="s">
        <v>6</v>
      </c>
      <c r="D459" s="77">
        <v>1002</v>
      </c>
      <c r="E459" s="77" t="s">
        <v>1955</v>
      </c>
      <c r="F459" s="90">
        <v>45391.663194444445</v>
      </c>
      <c r="G459" s="3">
        <v>45391.739675925928</v>
      </c>
    </row>
    <row r="460" spans="1:7" x14ac:dyDescent="0.25">
      <c r="A460" s="1" t="s">
        <v>428</v>
      </c>
      <c r="B460" s="2" t="s">
        <v>821</v>
      </c>
      <c r="C460" s="1" t="s">
        <v>6</v>
      </c>
      <c r="D460" s="1">
        <v>1004</v>
      </c>
      <c r="E460" s="1" t="s">
        <v>1957</v>
      </c>
      <c r="F460" s="3">
        <v>45391.664282407408</v>
      </c>
      <c r="G460" s="58">
        <v>45391.746203703704</v>
      </c>
    </row>
    <row r="461" spans="1:7" s="72" customFormat="1" hidden="1" x14ac:dyDescent="0.25">
      <c r="A461" s="77" t="s">
        <v>434</v>
      </c>
      <c r="B461" s="78" t="s">
        <v>822</v>
      </c>
      <c r="C461" s="77" t="s">
        <v>6</v>
      </c>
      <c r="D461" s="77">
        <v>1002</v>
      </c>
      <c r="E461" s="77" t="s">
        <v>1955</v>
      </c>
      <c r="F461" s="90">
        <v>45391.664930555555</v>
      </c>
      <c r="G461" s="3">
        <v>45391.747708333336</v>
      </c>
    </row>
    <row r="462" spans="1:7" s="72" customFormat="1" hidden="1" x14ac:dyDescent="0.25">
      <c r="A462" s="77" t="s">
        <v>436</v>
      </c>
      <c r="B462" s="78" t="s">
        <v>823</v>
      </c>
      <c r="C462" s="77" t="s">
        <v>6</v>
      </c>
      <c r="D462" s="77">
        <v>1002</v>
      </c>
      <c r="E462" s="77" t="s">
        <v>1955</v>
      </c>
      <c r="F462" s="90">
        <v>45391.665347222224</v>
      </c>
      <c r="G462" s="3">
        <v>45391.74858796296</v>
      </c>
    </row>
    <row r="463" spans="1:7" s="72" customFormat="1" hidden="1" x14ac:dyDescent="0.25">
      <c r="A463" s="77" t="s">
        <v>438</v>
      </c>
      <c r="B463" s="78" t="s">
        <v>824</v>
      </c>
      <c r="C463" s="77" t="s">
        <v>6</v>
      </c>
      <c r="D463" s="77">
        <v>1002</v>
      </c>
      <c r="E463" s="77" t="s">
        <v>1955</v>
      </c>
      <c r="F463" s="90">
        <v>45391.665543981479</v>
      </c>
      <c r="G463" s="3">
        <v>45391.752928240741</v>
      </c>
    </row>
    <row r="464" spans="1:7" x14ac:dyDescent="0.25">
      <c r="A464" s="1" t="s">
        <v>434</v>
      </c>
      <c r="B464" s="2" t="s">
        <v>825</v>
      </c>
      <c r="C464" s="1" t="s">
        <v>6</v>
      </c>
      <c r="D464" s="1">
        <v>1004</v>
      </c>
      <c r="E464" s="1" t="s">
        <v>1957</v>
      </c>
      <c r="F464" s="3">
        <v>45391.665613425925</v>
      </c>
      <c r="G464" s="58">
        <v>45391.754317129627</v>
      </c>
    </row>
    <row r="465" spans="1:7" s="72" customFormat="1" hidden="1" x14ac:dyDescent="0.25">
      <c r="A465" s="77" t="s">
        <v>440</v>
      </c>
      <c r="B465" s="78" t="s">
        <v>826</v>
      </c>
      <c r="C465" s="77" t="s">
        <v>6</v>
      </c>
      <c r="D465" s="77">
        <v>1002</v>
      </c>
      <c r="E465" s="77" t="s">
        <v>1955</v>
      </c>
      <c r="F465" s="90">
        <v>45391.666574074072</v>
      </c>
      <c r="G465" s="3">
        <v>45391.755196759259</v>
      </c>
    </row>
    <row r="466" spans="1:7" s="72" customFormat="1" hidden="1" x14ac:dyDescent="0.25">
      <c r="A466" s="77" t="s">
        <v>444</v>
      </c>
      <c r="B466" s="78" t="s">
        <v>827</v>
      </c>
      <c r="C466" s="77" t="s">
        <v>6</v>
      </c>
      <c r="D466" s="77">
        <v>1002</v>
      </c>
      <c r="E466" s="77" t="s">
        <v>1955</v>
      </c>
      <c r="F466" s="90">
        <v>45391.666851851849</v>
      </c>
      <c r="G466" s="3">
        <v>45391.761076388888</v>
      </c>
    </row>
    <row r="467" spans="1:7" s="72" customFormat="1" hidden="1" x14ac:dyDescent="0.25">
      <c r="A467" s="77" t="s">
        <v>442</v>
      </c>
      <c r="B467" s="78" t="s">
        <v>828</v>
      </c>
      <c r="C467" s="77" t="s">
        <v>6</v>
      </c>
      <c r="D467" s="77">
        <v>1002</v>
      </c>
      <c r="E467" s="77" t="s">
        <v>1955</v>
      </c>
      <c r="F467" s="90">
        <v>45391.667175925926</v>
      </c>
      <c r="G467" s="3">
        <v>45391.791689814818</v>
      </c>
    </row>
    <row r="468" spans="1:7" s="72" customFormat="1" hidden="1" x14ac:dyDescent="0.25">
      <c r="A468" s="77" t="s">
        <v>446</v>
      </c>
      <c r="B468" s="78" t="s">
        <v>829</v>
      </c>
      <c r="C468" s="77" t="s">
        <v>6</v>
      </c>
      <c r="D468" s="77">
        <v>1002</v>
      </c>
      <c r="E468" s="77" t="s">
        <v>1955</v>
      </c>
      <c r="F468" s="90">
        <v>45391.668113425927</v>
      </c>
      <c r="G468" s="3">
        <v>45391.792662037034</v>
      </c>
    </row>
    <row r="469" spans="1:7" x14ac:dyDescent="0.25">
      <c r="A469" s="1" t="s">
        <v>444</v>
      </c>
      <c r="B469" s="2" t="s">
        <v>830</v>
      </c>
      <c r="C469" s="1" t="s">
        <v>6</v>
      </c>
      <c r="D469" s="1">
        <v>1006</v>
      </c>
      <c r="E469" s="1" t="s">
        <v>1954</v>
      </c>
      <c r="F469" s="3">
        <v>45391.668171296296</v>
      </c>
      <c r="G469" s="58">
        <v>45391.793124999997</v>
      </c>
    </row>
    <row r="470" spans="1:7" x14ac:dyDescent="0.25">
      <c r="A470" s="1" t="s">
        <v>436</v>
      </c>
      <c r="B470" s="2" t="s">
        <v>823</v>
      </c>
      <c r="C470" s="1" t="s">
        <v>6</v>
      </c>
      <c r="D470" s="1">
        <v>1008</v>
      </c>
      <c r="E470" s="1" t="s">
        <v>1953</v>
      </c>
      <c r="F470" s="3">
        <v>45391.66883101852</v>
      </c>
      <c r="G470" s="58">
        <v>45391.79478009259</v>
      </c>
    </row>
    <row r="471" spans="1:7" x14ac:dyDescent="0.25">
      <c r="A471" s="1" t="s">
        <v>736</v>
      </c>
      <c r="B471" s="2" t="s">
        <v>831</v>
      </c>
      <c r="C471" s="1" t="s">
        <v>6</v>
      </c>
      <c r="D471" s="1">
        <v>1002</v>
      </c>
      <c r="E471" s="1" t="s">
        <v>1955</v>
      </c>
      <c r="F471" s="3">
        <v>45391.669189814813</v>
      </c>
      <c r="G471" s="58">
        <v>45391.801354166666</v>
      </c>
    </row>
    <row r="472" spans="1:7" x14ac:dyDescent="0.25">
      <c r="A472" s="1" t="s">
        <v>446</v>
      </c>
      <c r="B472" s="2" t="s">
        <v>832</v>
      </c>
      <c r="C472" s="1" t="s">
        <v>6</v>
      </c>
      <c r="D472" s="1">
        <v>1006</v>
      </c>
      <c r="E472" s="1" t="s">
        <v>1954</v>
      </c>
      <c r="F472" s="3">
        <v>45391.670023148145</v>
      </c>
      <c r="G472" s="58">
        <v>45391.801678240743</v>
      </c>
    </row>
    <row r="473" spans="1:7" x14ac:dyDescent="0.25">
      <c r="A473" s="1" t="s">
        <v>736</v>
      </c>
      <c r="B473" s="2" t="s">
        <v>831</v>
      </c>
      <c r="C473" s="1" t="s">
        <v>6</v>
      </c>
      <c r="D473" s="1">
        <v>1002</v>
      </c>
      <c r="E473" s="1" t="s">
        <v>1955</v>
      </c>
      <c r="F473" s="3">
        <v>45391.670451388891</v>
      </c>
      <c r="G473" s="58">
        <v>45391.801678240743</v>
      </c>
    </row>
    <row r="474" spans="1:7" s="72" customFormat="1" hidden="1" x14ac:dyDescent="0.25">
      <c r="A474" s="77" t="s">
        <v>450</v>
      </c>
      <c r="B474" s="78" t="s">
        <v>833</v>
      </c>
      <c r="C474" s="77" t="s">
        <v>6</v>
      </c>
      <c r="D474" s="77">
        <v>1002</v>
      </c>
      <c r="E474" s="77" t="s">
        <v>1955</v>
      </c>
      <c r="F474" s="90">
        <v>45391.670949074076</v>
      </c>
      <c r="G474" s="3">
        <v>45391.842997685184</v>
      </c>
    </row>
    <row r="475" spans="1:7" s="72" customFormat="1" hidden="1" x14ac:dyDescent="0.25">
      <c r="A475" s="77" t="s">
        <v>452</v>
      </c>
      <c r="B475" s="78" t="s">
        <v>834</v>
      </c>
      <c r="C475" s="77" t="s">
        <v>6</v>
      </c>
      <c r="D475" s="77">
        <v>1002</v>
      </c>
      <c r="E475" s="77" t="s">
        <v>1955</v>
      </c>
      <c r="F475" s="90">
        <v>45391.672152777777</v>
      </c>
      <c r="G475" s="3">
        <v>45391.855891203704</v>
      </c>
    </row>
    <row r="476" spans="1:7" s="72" customFormat="1" hidden="1" x14ac:dyDescent="0.25">
      <c r="A476" s="77" t="s">
        <v>448</v>
      </c>
      <c r="B476" s="78" t="s">
        <v>835</v>
      </c>
      <c r="C476" s="77" t="s">
        <v>6</v>
      </c>
      <c r="D476" s="77">
        <v>1002</v>
      </c>
      <c r="E476" s="77" t="s">
        <v>1955</v>
      </c>
      <c r="F476" s="90">
        <v>45391.672291666669</v>
      </c>
      <c r="G476" s="3">
        <v>45391.86246527778</v>
      </c>
    </row>
    <row r="477" spans="1:7" x14ac:dyDescent="0.25">
      <c r="A477" s="1" t="s">
        <v>452</v>
      </c>
      <c r="B477" s="2" t="s">
        <v>836</v>
      </c>
      <c r="C477" s="1" t="s">
        <v>6</v>
      </c>
      <c r="D477" s="1">
        <v>1006</v>
      </c>
      <c r="E477" s="1" t="s">
        <v>1954</v>
      </c>
      <c r="F477" s="3">
        <v>45391.67359953704</v>
      </c>
      <c r="G477" s="58">
        <v>45391.865451388891</v>
      </c>
    </row>
    <row r="478" spans="1:7" s="72" customFormat="1" hidden="1" x14ac:dyDescent="0.25">
      <c r="A478" s="77" t="s">
        <v>454</v>
      </c>
      <c r="B478" s="78" t="s">
        <v>837</v>
      </c>
      <c r="C478" s="77" t="s">
        <v>6</v>
      </c>
      <c r="D478" s="77">
        <v>1002</v>
      </c>
      <c r="E478" s="77" t="s">
        <v>1955</v>
      </c>
      <c r="F478" s="90">
        <v>45391.674166666664</v>
      </c>
      <c r="G478" s="3">
        <v>45391.865763888891</v>
      </c>
    </row>
    <row r="479" spans="1:7" s="72" customFormat="1" hidden="1" x14ac:dyDescent="0.25">
      <c r="A479" s="77" t="s">
        <v>458</v>
      </c>
      <c r="B479" s="78" t="s">
        <v>838</v>
      </c>
      <c r="C479" s="77" t="s">
        <v>6</v>
      </c>
      <c r="D479" s="77">
        <v>1002</v>
      </c>
      <c r="E479" s="77" t="s">
        <v>1955</v>
      </c>
      <c r="F479" s="90">
        <v>45391.674907407411</v>
      </c>
      <c r="G479" s="3">
        <v>45391.865902777776</v>
      </c>
    </row>
    <row r="480" spans="1:7" s="72" customFormat="1" hidden="1" x14ac:dyDescent="0.25">
      <c r="A480" s="77" t="s">
        <v>456</v>
      </c>
      <c r="B480" s="78" t="s">
        <v>839</v>
      </c>
      <c r="C480" s="77" t="s">
        <v>6</v>
      </c>
      <c r="D480" s="77">
        <v>1002</v>
      </c>
      <c r="E480" s="77" t="s">
        <v>1955</v>
      </c>
      <c r="F480" s="90">
        <v>45391.675115740742</v>
      </c>
      <c r="G480" s="3">
        <v>45391.883935185186</v>
      </c>
    </row>
    <row r="481" spans="1:7" s="72" customFormat="1" hidden="1" x14ac:dyDescent="0.25">
      <c r="A481" s="77" t="s">
        <v>460</v>
      </c>
      <c r="B481" s="78" t="s">
        <v>840</v>
      </c>
      <c r="C481" s="77" t="s">
        <v>6</v>
      </c>
      <c r="D481" s="77">
        <v>1002</v>
      </c>
      <c r="E481" s="77" t="s">
        <v>1955</v>
      </c>
      <c r="F481" s="90">
        <v>45391.67559027778</v>
      </c>
      <c r="G481" s="3">
        <v>45391.884791666664</v>
      </c>
    </row>
    <row r="482" spans="1:7" s="72" customFormat="1" hidden="1" x14ac:dyDescent="0.25">
      <c r="A482" s="77" t="s">
        <v>462</v>
      </c>
      <c r="B482" s="78" t="s">
        <v>841</v>
      </c>
      <c r="C482" s="77" t="s">
        <v>6</v>
      </c>
      <c r="D482" s="77">
        <v>1002</v>
      </c>
      <c r="E482" s="77" t="s">
        <v>1955</v>
      </c>
      <c r="F482" s="90">
        <v>45391.676099537035</v>
      </c>
      <c r="G482" s="3">
        <v>45391.886365740742</v>
      </c>
    </row>
    <row r="483" spans="1:7" s="72" customFormat="1" hidden="1" x14ac:dyDescent="0.25">
      <c r="A483" s="77" t="s">
        <v>466</v>
      </c>
      <c r="B483" s="78" t="s">
        <v>842</v>
      </c>
      <c r="C483" s="77" t="s">
        <v>6</v>
      </c>
      <c r="D483" s="77">
        <v>1002</v>
      </c>
      <c r="E483" s="77" t="s">
        <v>1955</v>
      </c>
      <c r="F483" s="90">
        <v>45391.676446759258</v>
      </c>
      <c r="G483" s="3">
        <v>45391.886793981481</v>
      </c>
    </row>
    <row r="484" spans="1:7" s="72" customFormat="1" hidden="1" x14ac:dyDescent="0.25">
      <c r="A484" s="77" t="s">
        <v>468</v>
      </c>
      <c r="B484" s="78" t="s">
        <v>843</v>
      </c>
      <c r="C484" s="77" t="s">
        <v>6</v>
      </c>
      <c r="D484" s="77">
        <v>1002</v>
      </c>
      <c r="E484" s="77" t="s">
        <v>1955</v>
      </c>
      <c r="F484" s="90">
        <v>45391.677002314813</v>
      </c>
      <c r="G484" s="3">
        <v>45391.886793981481</v>
      </c>
    </row>
    <row r="485" spans="1:7" s="72" customFormat="1" hidden="1" x14ac:dyDescent="0.25">
      <c r="A485" s="77" t="s">
        <v>464</v>
      </c>
      <c r="B485" s="78" t="s">
        <v>844</v>
      </c>
      <c r="C485" s="77" t="s">
        <v>6</v>
      </c>
      <c r="D485" s="77">
        <v>1002</v>
      </c>
      <c r="E485" s="77" t="s">
        <v>1955</v>
      </c>
      <c r="F485" s="90">
        <v>45391.677002314813</v>
      </c>
      <c r="G485" s="3">
        <v>45391.887418981481</v>
      </c>
    </row>
    <row r="486" spans="1:7" x14ac:dyDescent="0.25">
      <c r="A486" s="1" t="s">
        <v>466</v>
      </c>
      <c r="B486" s="2" t="s">
        <v>845</v>
      </c>
      <c r="C486" s="1" t="s">
        <v>6</v>
      </c>
      <c r="D486" s="1">
        <v>1006</v>
      </c>
      <c r="E486" s="1" t="s">
        <v>1954</v>
      </c>
      <c r="F486" s="3">
        <v>45391.677569444444</v>
      </c>
      <c r="G486" s="58">
        <v>45391.887418981481</v>
      </c>
    </row>
    <row r="487" spans="1:7" x14ac:dyDescent="0.25">
      <c r="A487" s="1" t="s">
        <v>464</v>
      </c>
      <c r="B487" s="2" t="s">
        <v>846</v>
      </c>
      <c r="C487" s="1" t="s">
        <v>6</v>
      </c>
      <c r="D487" s="1">
        <v>1006</v>
      </c>
      <c r="E487" s="1" t="s">
        <v>1954</v>
      </c>
      <c r="F487" s="3">
        <v>45391.678842592592</v>
      </c>
      <c r="G487" s="58">
        <v>45391.887662037036</v>
      </c>
    </row>
    <row r="488" spans="1:7" s="72" customFormat="1" hidden="1" x14ac:dyDescent="0.25">
      <c r="A488" s="77" t="s">
        <v>474</v>
      </c>
      <c r="B488" s="78" t="s">
        <v>847</v>
      </c>
      <c r="C488" s="77" t="s">
        <v>6</v>
      </c>
      <c r="D488" s="77">
        <v>1002</v>
      </c>
      <c r="E488" s="77" t="s">
        <v>1955</v>
      </c>
      <c r="F488" s="90">
        <v>45391.680219907408</v>
      </c>
      <c r="G488" s="3">
        <v>45391.887662037036</v>
      </c>
    </row>
    <row r="489" spans="1:7" s="72" customFormat="1" hidden="1" x14ac:dyDescent="0.25">
      <c r="A489" s="77" t="s">
        <v>470</v>
      </c>
      <c r="B489" s="78" t="s">
        <v>848</v>
      </c>
      <c r="C489" s="77" t="s">
        <v>6</v>
      </c>
      <c r="D489" s="77">
        <v>1002</v>
      </c>
      <c r="E489" s="77" t="s">
        <v>1955</v>
      </c>
      <c r="F489" s="90">
        <v>45391.68109953704</v>
      </c>
      <c r="G489" s="3">
        <v>45391.888171296298</v>
      </c>
    </row>
    <row r="490" spans="1:7" s="72" customFormat="1" hidden="1" x14ac:dyDescent="0.25">
      <c r="A490" s="77" t="s">
        <v>472</v>
      </c>
      <c r="B490" s="78" t="s">
        <v>849</v>
      </c>
      <c r="C490" s="77" t="s">
        <v>6</v>
      </c>
      <c r="D490" s="77">
        <v>1002</v>
      </c>
      <c r="E490" s="77" t="s">
        <v>1955</v>
      </c>
      <c r="F490" s="90">
        <v>45391.681898148148</v>
      </c>
      <c r="G490" s="3">
        <v>45391.888171296298</v>
      </c>
    </row>
    <row r="491" spans="1:7" x14ac:dyDescent="0.25">
      <c r="A491" s="1" t="s">
        <v>468</v>
      </c>
      <c r="B491" s="2" t="s">
        <v>850</v>
      </c>
      <c r="C491" s="1" t="s">
        <v>6</v>
      </c>
      <c r="D491" s="1">
        <v>1006</v>
      </c>
      <c r="E491" s="1" t="s">
        <v>1954</v>
      </c>
      <c r="F491" s="3">
        <v>45391.682187500002</v>
      </c>
      <c r="G491" s="58">
        <v>45391.889363425929</v>
      </c>
    </row>
    <row r="492" spans="1:7" s="72" customFormat="1" hidden="1" x14ac:dyDescent="0.25">
      <c r="A492" s="77" t="s">
        <v>476</v>
      </c>
      <c r="B492" s="78" t="s">
        <v>851</v>
      </c>
      <c r="C492" s="77" t="s">
        <v>6</v>
      </c>
      <c r="D492" s="77">
        <v>1002</v>
      </c>
      <c r="E492" s="77" t="s">
        <v>1955</v>
      </c>
      <c r="F492" s="90">
        <v>45391.682233796295</v>
      </c>
      <c r="G492" s="3">
        <v>45391.924340277779</v>
      </c>
    </row>
    <row r="493" spans="1:7" x14ac:dyDescent="0.25">
      <c r="A493" s="1" t="s">
        <v>470</v>
      </c>
      <c r="B493" s="2" t="s">
        <v>852</v>
      </c>
      <c r="C493" s="1" t="s">
        <v>6</v>
      </c>
      <c r="D493" s="1">
        <v>1006</v>
      </c>
      <c r="E493" s="1" t="s">
        <v>1954</v>
      </c>
      <c r="F493" s="3">
        <v>45391.683564814812</v>
      </c>
      <c r="G493" s="58">
        <v>45391.952418981484</v>
      </c>
    </row>
    <row r="494" spans="1:7" x14ac:dyDescent="0.25">
      <c r="A494" s="1" t="s">
        <v>476</v>
      </c>
      <c r="B494" s="2" t="s">
        <v>853</v>
      </c>
      <c r="C494" s="1" t="s">
        <v>6</v>
      </c>
      <c r="D494" s="1">
        <v>1006</v>
      </c>
      <c r="E494" s="1" t="s">
        <v>1954</v>
      </c>
      <c r="F494" s="3">
        <v>45391.68472222222</v>
      </c>
      <c r="G494" s="58">
        <v>45391.953252314815</v>
      </c>
    </row>
    <row r="495" spans="1:7" x14ac:dyDescent="0.25">
      <c r="A495" s="1" t="s">
        <v>470</v>
      </c>
      <c r="B495" s="2" t="s">
        <v>852</v>
      </c>
      <c r="C495" s="1" t="s">
        <v>6</v>
      </c>
      <c r="D495" s="1">
        <v>1006</v>
      </c>
      <c r="E495" s="1" t="s">
        <v>1954</v>
      </c>
      <c r="F495" s="3">
        <v>45391.685729166667</v>
      </c>
      <c r="G495" s="58">
        <v>45391.957719907405</v>
      </c>
    </row>
    <row r="496" spans="1:7" s="72" customFormat="1" hidden="1" x14ac:dyDescent="0.25">
      <c r="A496" s="77" t="s">
        <v>478</v>
      </c>
      <c r="B496" s="78" t="s">
        <v>854</v>
      </c>
      <c r="C496" s="77" t="s">
        <v>6</v>
      </c>
      <c r="D496" s="77">
        <v>1002</v>
      </c>
      <c r="E496" s="77" t="s">
        <v>1955</v>
      </c>
      <c r="F496" s="90">
        <v>45391.693888888891</v>
      </c>
      <c r="G496" s="3">
        <v>45391.957719907405</v>
      </c>
    </row>
    <row r="497" spans="1:7" s="72" customFormat="1" hidden="1" x14ac:dyDescent="0.25">
      <c r="A497" s="77" t="s">
        <v>482</v>
      </c>
      <c r="B497" s="78" t="s">
        <v>855</v>
      </c>
      <c r="C497" s="77" t="s">
        <v>6</v>
      </c>
      <c r="D497" s="77">
        <v>1002</v>
      </c>
      <c r="E497" s="77" t="s">
        <v>1955</v>
      </c>
      <c r="F497" s="90">
        <v>45391.700636574074</v>
      </c>
      <c r="G497" s="3">
        <v>45391.957719907405</v>
      </c>
    </row>
    <row r="498" spans="1:7" s="72" customFormat="1" hidden="1" x14ac:dyDescent="0.25">
      <c r="A498" s="77" t="s">
        <v>480</v>
      </c>
      <c r="B498" s="78" t="s">
        <v>856</v>
      </c>
      <c r="C498" s="77" t="s">
        <v>6</v>
      </c>
      <c r="D498" s="77">
        <v>1002</v>
      </c>
      <c r="E498" s="77" t="s">
        <v>1955</v>
      </c>
      <c r="F498" s="90">
        <v>45391.700821759259</v>
      </c>
      <c r="G498" s="3">
        <v>45391.959803240738</v>
      </c>
    </row>
    <row r="499" spans="1:7" s="72" customFormat="1" hidden="1" x14ac:dyDescent="0.25">
      <c r="A499" s="77" t="s">
        <v>486</v>
      </c>
      <c r="B499" s="78" t="s">
        <v>857</v>
      </c>
      <c r="C499" s="77" t="s">
        <v>6</v>
      </c>
      <c r="D499" s="77">
        <v>1002</v>
      </c>
      <c r="E499" s="77" t="s">
        <v>1955</v>
      </c>
      <c r="F499" s="90">
        <v>45391.702835648146</v>
      </c>
      <c r="G499" s="3">
        <v>45391.970937500002</v>
      </c>
    </row>
    <row r="500" spans="1:7" s="72" customFormat="1" hidden="1" x14ac:dyDescent="0.25">
      <c r="A500" s="77" t="s">
        <v>484</v>
      </c>
      <c r="B500" s="78" t="s">
        <v>858</v>
      </c>
      <c r="C500" s="77" t="s">
        <v>6</v>
      </c>
      <c r="D500" s="77">
        <v>1002</v>
      </c>
      <c r="E500" s="77" t="s">
        <v>1955</v>
      </c>
      <c r="F500" s="90">
        <v>45391.703379629631</v>
      </c>
      <c r="G500" s="3">
        <v>45392.305324074077</v>
      </c>
    </row>
    <row r="501" spans="1:7" x14ac:dyDescent="0.25">
      <c r="A501" s="1" t="s">
        <v>468</v>
      </c>
      <c r="B501" s="2" t="s">
        <v>850</v>
      </c>
      <c r="C501" s="1" t="s">
        <v>6</v>
      </c>
      <c r="D501" s="1">
        <v>1004</v>
      </c>
      <c r="E501" s="1" t="s">
        <v>1957</v>
      </c>
      <c r="F501" s="3">
        <v>45391.704479166663</v>
      </c>
      <c r="G501" s="58">
        <v>45392.348055555558</v>
      </c>
    </row>
    <row r="502" spans="1:7" x14ac:dyDescent="0.25">
      <c r="A502" s="1" t="s">
        <v>486</v>
      </c>
      <c r="B502" s="2" t="s">
        <v>857</v>
      </c>
      <c r="C502" s="1" t="s">
        <v>6</v>
      </c>
      <c r="D502" s="1">
        <v>1002</v>
      </c>
      <c r="E502" s="1" t="s">
        <v>1955</v>
      </c>
      <c r="F502" s="3">
        <v>45391.707025462965</v>
      </c>
      <c r="G502" s="58">
        <v>45392.353043981479</v>
      </c>
    </row>
    <row r="503" spans="1:7" x14ac:dyDescent="0.25">
      <c r="A503" s="1" t="s">
        <v>450</v>
      </c>
      <c r="B503" s="2" t="s">
        <v>859</v>
      </c>
      <c r="C503" s="1" t="s">
        <v>6</v>
      </c>
      <c r="D503" s="1">
        <v>1006</v>
      </c>
      <c r="E503" s="1" t="s">
        <v>1954</v>
      </c>
      <c r="F503" s="3">
        <v>45391.708738425928</v>
      </c>
      <c r="G503" s="58">
        <v>45392.356886574074</v>
      </c>
    </row>
    <row r="504" spans="1:7" s="72" customFormat="1" hidden="1" x14ac:dyDescent="0.25">
      <c r="A504" s="77" t="s">
        <v>488</v>
      </c>
      <c r="B504" s="78" t="s">
        <v>860</v>
      </c>
      <c r="C504" s="77" t="s">
        <v>6</v>
      </c>
      <c r="D504" s="77">
        <v>1002</v>
      </c>
      <c r="E504" s="77" t="s">
        <v>1955</v>
      </c>
      <c r="F504" s="90">
        <v>45391.709629629629</v>
      </c>
      <c r="G504" s="3">
        <v>45392.360717592594</v>
      </c>
    </row>
    <row r="505" spans="1:7" s="72" customFormat="1" hidden="1" x14ac:dyDescent="0.25">
      <c r="A505" s="77" t="s">
        <v>490</v>
      </c>
      <c r="B505" s="78" t="s">
        <v>861</v>
      </c>
      <c r="C505" s="77" t="s">
        <v>6</v>
      </c>
      <c r="D505" s="77">
        <v>1002</v>
      </c>
      <c r="E505" s="77" t="s">
        <v>1955</v>
      </c>
      <c r="F505" s="90">
        <v>45391.710162037038</v>
      </c>
      <c r="G505" s="3">
        <v>45392.395555555559</v>
      </c>
    </row>
    <row r="506" spans="1:7" s="72" customFormat="1" hidden="1" x14ac:dyDescent="0.25">
      <c r="A506" s="77" t="s">
        <v>492</v>
      </c>
      <c r="B506" s="78" t="s">
        <v>862</v>
      </c>
      <c r="C506" s="77" t="s">
        <v>6</v>
      </c>
      <c r="D506" s="77">
        <v>1002</v>
      </c>
      <c r="E506" s="77" t="s">
        <v>1955</v>
      </c>
      <c r="F506" s="90">
        <v>45391.711215277777</v>
      </c>
      <c r="G506" s="3">
        <v>45392.405949074076</v>
      </c>
    </row>
    <row r="507" spans="1:7" s="72" customFormat="1" hidden="1" x14ac:dyDescent="0.25">
      <c r="A507" s="77" t="s">
        <v>498</v>
      </c>
      <c r="B507" s="78" t="s">
        <v>863</v>
      </c>
      <c r="C507" s="77" t="s">
        <v>6</v>
      </c>
      <c r="D507" s="77">
        <v>1002</v>
      </c>
      <c r="E507" s="77" t="s">
        <v>1955</v>
      </c>
      <c r="F507" s="90">
        <v>45391.718935185185</v>
      </c>
      <c r="G507" s="3">
        <v>45392.409837962965</v>
      </c>
    </row>
    <row r="508" spans="1:7" s="72" customFormat="1" hidden="1" x14ac:dyDescent="0.25">
      <c r="A508" s="77" t="s">
        <v>494</v>
      </c>
      <c r="B508" s="78" t="s">
        <v>864</v>
      </c>
      <c r="C508" s="77" t="s">
        <v>6</v>
      </c>
      <c r="D508" s="77">
        <v>1002</v>
      </c>
      <c r="E508" s="77" t="s">
        <v>1955</v>
      </c>
      <c r="F508" s="90">
        <v>45391.719074074077</v>
      </c>
      <c r="G508" s="3">
        <v>45392.410543981481</v>
      </c>
    </row>
    <row r="509" spans="1:7" s="72" customFormat="1" hidden="1" x14ac:dyDescent="0.25">
      <c r="A509" s="77" t="s">
        <v>496</v>
      </c>
      <c r="B509" s="78" t="s">
        <v>865</v>
      </c>
      <c r="C509" s="77" t="s">
        <v>6</v>
      </c>
      <c r="D509" s="77">
        <v>1002</v>
      </c>
      <c r="E509" s="77" t="s">
        <v>1955</v>
      </c>
      <c r="F509" s="90">
        <v>45391.719895833332</v>
      </c>
      <c r="G509" s="3">
        <v>45392.430960648147</v>
      </c>
    </row>
    <row r="510" spans="1:7" x14ac:dyDescent="0.25">
      <c r="A510" s="1" t="s">
        <v>498</v>
      </c>
      <c r="B510" s="2" t="s">
        <v>866</v>
      </c>
      <c r="C510" s="1" t="s">
        <v>6</v>
      </c>
      <c r="D510" s="1">
        <v>1006</v>
      </c>
      <c r="E510" s="1" t="s">
        <v>1954</v>
      </c>
      <c r="F510" s="3">
        <v>45391.720416666663</v>
      </c>
      <c r="G510" s="58">
        <v>45392.431527777779</v>
      </c>
    </row>
    <row r="511" spans="1:7" x14ac:dyDescent="0.25">
      <c r="A511" s="1" t="s">
        <v>498</v>
      </c>
      <c r="B511" s="2" t="s">
        <v>866</v>
      </c>
      <c r="C511" s="1" t="s">
        <v>6</v>
      </c>
      <c r="D511" s="1">
        <v>1003</v>
      </c>
      <c r="E511" s="1" t="s">
        <v>1958</v>
      </c>
      <c r="F511" s="3">
        <v>45391.721030092594</v>
      </c>
      <c r="G511" s="58">
        <v>45392.43173611111</v>
      </c>
    </row>
    <row r="512" spans="1:7" s="72" customFormat="1" hidden="1" x14ac:dyDescent="0.25">
      <c r="A512" s="77" t="s">
        <v>500</v>
      </c>
      <c r="B512" s="78" t="s">
        <v>867</v>
      </c>
      <c r="C512" s="77" t="s">
        <v>6</v>
      </c>
      <c r="D512" s="77">
        <v>1002</v>
      </c>
      <c r="E512" s="77" t="s">
        <v>1955</v>
      </c>
      <c r="F512" s="90">
        <v>45391.723101851851</v>
      </c>
      <c r="G512" s="3">
        <v>45392.475613425922</v>
      </c>
    </row>
    <row r="513" spans="1:7" s="72" customFormat="1" hidden="1" x14ac:dyDescent="0.25">
      <c r="A513" s="77" t="s">
        <v>502</v>
      </c>
      <c r="B513" s="78" t="s">
        <v>868</v>
      </c>
      <c r="C513" s="77" t="s">
        <v>6</v>
      </c>
      <c r="D513" s="77">
        <v>1002</v>
      </c>
      <c r="E513" s="77" t="s">
        <v>1955</v>
      </c>
      <c r="F513" s="90">
        <v>45391.723576388889</v>
      </c>
      <c r="G513" s="3">
        <v>45392.475810185184</v>
      </c>
    </row>
    <row r="514" spans="1:7" x14ac:dyDescent="0.25">
      <c r="A514" s="1" t="s">
        <v>502</v>
      </c>
      <c r="B514" s="2" t="s">
        <v>869</v>
      </c>
      <c r="C514" s="1" t="s">
        <v>6</v>
      </c>
      <c r="D514" s="1">
        <v>1006</v>
      </c>
      <c r="E514" s="1" t="s">
        <v>1954</v>
      </c>
      <c r="F514" s="3">
        <v>45391.725717592592</v>
      </c>
      <c r="G514" s="58">
        <v>45392.475960648146</v>
      </c>
    </row>
    <row r="515" spans="1:7" s="72" customFormat="1" hidden="1" x14ac:dyDescent="0.25">
      <c r="A515" s="77" t="s">
        <v>504</v>
      </c>
      <c r="B515" s="78" t="s">
        <v>870</v>
      </c>
      <c r="C515" s="77" t="s">
        <v>6</v>
      </c>
      <c r="D515" s="77">
        <v>1002</v>
      </c>
      <c r="E515" s="77" t="s">
        <v>1955</v>
      </c>
      <c r="F515" s="90">
        <v>45391.730578703704</v>
      </c>
      <c r="G515" s="3">
        <v>45392.503344907411</v>
      </c>
    </row>
    <row r="516" spans="1:7" s="72" customFormat="1" hidden="1" x14ac:dyDescent="0.25">
      <c r="A516" s="77" t="s">
        <v>506</v>
      </c>
      <c r="B516" s="78" t="s">
        <v>871</v>
      </c>
      <c r="C516" s="77" t="s">
        <v>6</v>
      </c>
      <c r="D516" s="77">
        <v>1002</v>
      </c>
      <c r="E516" s="77" t="s">
        <v>1955</v>
      </c>
      <c r="F516" s="90">
        <v>45391.731261574074</v>
      </c>
      <c r="G516" s="3">
        <v>45392.512974537036</v>
      </c>
    </row>
    <row r="517" spans="1:7" x14ac:dyDescent="0.25">
      <c r="A517" s="1" t="s">
        <v>504</v>
      </c>
      <c r="B517" s="2" t="s">
        <v>872</v>
      </c>
      <c r="C517" s="1" t="s">
        <v>6</v>
      </c>
      <c r="D517" s="1">
        <v>1006</v>
      </c>
      <c r="E517" s="1" t="s">
        <v>1954</v>
      </c>
      <c r="F517" s="3">
        <v>45391.731354166666</v>
      </c>
      <c r="G517" s="58">
        <v>45392.56386574074</v>
      </c>
    </row>
    <row r="518" spans="1:7" s="72" customFormat="1" hidden="1" x14ac:dyDescent="0.25">
      <c r="A518" s="77" t="s">
        <v>508</v>
      </c>
      <c r="B518" s="78" t="s">
        <v>873</v>
      </c>
      <c r="C518" s="77" t="s">
        <v>6</v>
      </c>
      <c r="D518" s="77">
        <v>1002</v>
      </c>
      <c r="E518" s="77" t="s">
        <v>1955</v>
      </c>
      <c r="F518" s="90">
        <v>45391.731747685182</v>
      </c>
      <c r="G518" s="3">
        <v>45392.565486111111</v>
      </c>
    </row>
    <row r="519" spans="1:7" x14ac:dyDescent="0.25">
      <c r="A519" s="1" t="s">
        <v>506</v>
      </c>
      <c r="B519" s="2" t="s">
        <v>874</v>
      </c>
      <c r="C519" s="1" t="s">
        <v>6</v>
      </c>
      <c r="D519" s="1">
        <v>1006</v>
      </c>
      <c r="E519" s="1" t="s">
        <v>1954</v>
      </c>
      <c r="F519" s="3">
        <v>45391.732268518521</v>
      </c>
      <c r="G519" s="58">
        <v>45392.576203703706</v>
      </c>
    </row>
    <row r="520" spans="1:7" x14ac:dyDescent="0.25">
      <c r="A520" s="1" t="s">
        <v>508</v>
      </c>
      <c r="B520" s="2" t="s">
        <v>875</v>
      </c>
      <c r="C520" s="1" t="s">
        <v>6</v>
      </c>
      <c r="D520" s="1">
        <v>1006</v>
      </c>
      <c r="E520" s="1" t="s">
        <v>1954</v>
      </c>
      <c r="F520" s="3">
        <v>45391.733668981484</v>
      </c>
      <c r="G520" s="58">
        <v>45392.613136574073</v>
      </c>
    </row>
    <row r="521" spans="1:7" s="72" customFormat="1" hidden="1" x14ac:dyDescent="0.25">
      <c r="A521" s="77" t="s">
        <v>512</v>
      </c>
      <c r="B521" s="78" t="s">
        <v>876</v>
      </c>
      <c r="C521" s="77" t="s">
        <v>6</v>
      </c>
      <c r="D521" s="77">
        <v>1002</v>
      </c>
      <c r="E521" s="77" t="s">
        <v>1955</v>
      </c>
      <c r="F521" s="90">
        <v>45391.734027777777</v>
      </c>
      <c r="G521" s="3">
        <v>45392.614976851852</v>
      </c>
    </row>
    <row r="522" spans="1:7" s="72" customFormat="1" hidden="1" x14ac:dyDescent="0.25">
      <c r="A522" s="77" t="s">
        <v>510</v>
      </c>
      <c r="B522" s="78" t="s">
        <v>877</v>
      </c>
      <c r="C522" s="77" t="s">
        <v>6</v>
      </c>
      <c r="D522" s="77">
        <v>1002</v>
      </c>
      <c r="E522" s="77" t="s">
        <v>1955</v>
      </c>
      <c r="F522" s="90">
        <v>45391.7344212963</v>
      </c>
      <c r="G522" s="3">
        <v>45392.615173611113</v>
      </c>
    </row>
    <row r="523" spans="1:7" s="72" customFormat="1" hidden="1" x14ac:dyDescent="0.25">
      <c r="A523" s="77" t="s">
        <v>514</v>
      </c>
      <c r="B523" s="78" t="s">
        <v>878</v>
      </c>
      <c r="C523" s="77" t="s">
        <v>6</v>
      </c>
      <c r="D523" s="77">
        <v>1002</v>
      </c>
      <c r="E523" s="77" t="s">
        <v>1955</v>
      </c>
      <c r="F523" s="90">
        <v>45391.734884259262</v>
      </c>
      <c r="G523" s="3">
        <v>45392.67763888889</v>
      </c>
    </row>
    <row r="524" spans="1:7" x14ac:dyDescent="0.25">
      <c r="A524" s="1" t="s">
        <v>510</v>
      </c>
      <c r="B524" s="2" t="s">
        <v>879</v>
      </c>
      <c r="C524" s="1" t="s">
        <v>6</v>
      </c>
      <c r="D524" s="1">
        <v>1006</v>
      </c>
      <c r="E524" s="1" t="s">
        <v>1954</v>
      </c>
      <c r="F524" s="3">
        <v>45391.735763888886</v>
      </c>
      <c r="G524" s="58">
        <v>45392.678553240738</v>
      </c>
    </row>
    <row r="525" spans="1:7" s="72" customFormat="1" hidden="1" x14ac:dyDescent="0.25">
      <c r="A525" s="77" t="s">
        <v>516</v>
      </c>
      <c r="B525" s="78" t="s">
        <v>880</v>
      </c>
      <c r="C525" s="77" t="s">
        <v>6</v>
      </c>
      <c r="D525" s="77">
        <v>1002</v>
      </c>
      <c r="E525" s="77" t="s">
        <v>1955</v>
      </c>
      <c r="F525" s="90">
        <v>45391.737395833334</v>
      </c>
      <c r="G525" s="3">
        <v>45392.68922453704</v>
      </c>
    </row>
    <row r="526" spans="1:7" x14ac:dyDescent="0.25">
      <c r="A526" s="1" t="s">
        <v>516</v>
      </c>
      <c r="B526" s="2" t="s">
        <v>881</v>
      </c>
      <c r="C526" s="1" t="s">
        <v>6</v>
      </c>
      <c r="D526" s="1">
        <v>1006</v>
      </c>
      <c r="E526" s="1" t="s">
        <v>1954</v>
      </c>
      <c r="F526" s="3">
        <v>45391.739189814813</v>
      </c>
      <c r="G526" s="58">
        <v>45392.732152777775</v>
      </c>
    </row>
    <row r="527" spans="1:7" x14ac:dyDescent="0.25">
      <c r="A527" s="1" t="s">
        <v>516</v>
      </c>
      <c r="B527" s="2" t="s">
        <v>881</v>
      </c>
      <c r="C527" s="1" t="s">
        <v>6</v>
      </c>
      <c r="D527" s="1">
        <v>1006</v>
      </c>
      <c r="E527" s="1" t="s">
        <v>1954</v>
      </c>
      <c r="F527" s="3">
        <v>45391.739675925928</v>
      </c>
      <c r="G527" s="58">
        <v>45392.742546296293</v>
      </c>
    </row>
    <row r="528" spans="1:7" x14ac:dyDescent="0.25">
      <c r="A528" s="1" t="s">
        <v>514</v>
      </c>
      <c r="B528" s="2" t="s">
        <v>882</v>
      </c>
      <c r="C528" s="1" t="s">
        <v>6</v>
      </c>
      <c r="D528" s="1">
        <v>1006</v>
      </c>
      <c r="E528" s="1" t="s">
        <v>1954</v>
      </c>
      <c r="F528" s="3">
        <v>45391.746203703704</v>
      </c>
      <c r="G528" s="58">
        <v>45392.755995370368</v>
      </c>
    </row>
    <row r="529" spans="1:7" s="72" customFormat="1" hidden="1" x14ac:dyDescent="0.25">
      <c r="A529" s="77" t="s">
        <v>518</v>
      </c>
      <c r="B529" s="78" t="s">
        <v>883</v>
      </c>
      <c r="C529" s="77" t="s">
        <v>6</v>
      </c>
      <c r="D529" s="77">
        <v>1002</v>
      </c>
      <c r="E529" s="77" t="s">
        <v>1955</v>
      </c>
      <c r="F529" s="90">
        <v>45391.746261574073</v>
      </c>
      <c r="G529" s="3">
        <v>45392.762013888889</v>
      </c>
    </row>
    <row r="530" spans="1:7" s="72" customFormat="1" hidden="1" x14ac:dyDescent="0.25">
      <c r="A530" s="77" t="s">
        <v>520</v>
      </c>
      <c r="B530" s="78" t="s">
        <v>884</v>
      </c>
      <c r="C530" s="77" t="s">
        <v>6</v>
      </c>
      <c r="D530" s="77">
        <v>1002</v>
      </c>
      <c r="E530" s="77" t="s">
        <v>1955</v>
      </c>
      <c r="F530" s="90">
        <v>45391.746331018519</v>
      </c>
      <c r="G530" s="3">
        <v>45392.771828703706</v>
      </c>
    </row>
    <row r="531" spans="1:7" x14ac:dyDescent="0.25">
      <c r="A531" s="1" t="s">
        <v>520</v>
      </c>
      <c r="B531" s="2" t="s">
        <v>884</v>
      </c>
      <c r="C531" s="1" t="s">
        <v>6</v>
      </c>
      <c r="D531" s="1">
        <v>1002</v>
      </c>
      <c r="E531" s="1" t="s">
        <v>1955</v>
      </c>
      <c r="F531" s="3">
        <v>45391.747708333336</v>
      </c>
      <c r="G531" s="58">
        <v>45392.811956018515</v>
      </c>
    </row>
    <row r="532" spans="1:7" x14ac:dyDescent="0.25">
      <c r="A532" s="1" t="s">
        <v>520</v>
      </c>
      <c r="B532" s="2" t="s">
        <v>885</v>
      </c>
      <c r="C532" s="1" t="s">
        <v>6</v>
      </c>
      <c r="D532" s="1">
        <v>1006</v>
      </c>
      <c r="E532" s="1" t="s">
        <v>1954</v>
      </c>
      <c r="F532" s="3">
        <v>45391.74858796296</v>
      </c>
      <c r="G532" s="58">
        <v>45392.907627314817</v>
      </c>
    </row>
    <row r="533" spans="1:7" x14ac:dyDescent="0.25">
      <c r="A533" s="1" t="s">
        <v>645</v>
      </c>
      <c r="B533" s="2" t="s">
        <v>886</v>
      </c>
      <c r="C533" s="1" t="s">
        <v>6</v>
      </c>
      <c r="D533" s="1">
        <v>1002</v>
      </c>
      <c r="E533" s="1" t="s">
        <v>1955</v>
      </c>
      <c r="F533" s="3">
        <v>45391.752928240741</v>
      </c>
      <c r="G533" s="58">
        <v>45392.908784722225</v>
      </c>
    </row>
    <row r="534" spans="1:7" s="72" customFormat="1" hidden="1" x14ac:dyDescent="0.25">
      <c r="A534" s="77" t="s">
        <v>524</v>
      </c>
      <c r="B534" s="78" t="s">
        <v>887</v>
      </c>
      <c r="C534" s="77" t="s">
        <v>6</v>
      </c>
      <c r="D534" s="77">
        <v>1002</v>
      </c>
      <c r="E534" s="77" t="s">
        <v>1955</v>
      </c>
      <c r="F534" s="90">
        <v>45391.753877314812</v>
      </c>
      <c r="G534" s="3">
        <v>45392.910011574073</v>
      </c>
    </row>
    <row r="535" spans="1:7" x14ac:dyDescent="0.25">
      <c r="A535" s="1" t="s">
        <v>522</v>
      </c>
      <c r="B535" s="2" t="s">
        <v>888</v>
      </c>
      <c r="C535" s="1" t="s">
        <v>6</v>
      </c>
      <c r="D535" s="1">
        <v>1002</v>
      </c>
      <c r="E535" s="1" t="s">
        <v>1955</v>
      </c>
      <c r="F535" s="3">
        <v>45391.754317129627</v>
      </c>
      <c r="G535" s="58">
        <v>45392.927824074075</v>
      </c>
    </row>
    <row r="536" spans="1:7" x14ac:dyDescent="0.25">
      <c r="A536" s="1" t="s">
        <v>522</v>
      </c>
      <c r="B536" s="2" t="s">
        <v>889</v>
      </c>
      <c r="C536" s="1" t="s">
        <v>6</v>
      </c>
      <c r="D536" s="1">
        <v>1006</v>
      </c>
      <c r="E536" s="1" t="s">
        <v>1954</v>
      </c>
      <c r="F536" s="3">
        <v>45391.755196759259</v>
      </c>
      <c r="G536" s="58">
        <v>45392.928368055553</v>
      </c>
    </row>
    <row r="537" spans="1:7" s="72" customFormat="1" hidden="1" x14ac:dyDescent="0.25">
      <c r="A537" s="77" t="s">
        <v>528</v>
      </c>
      <c r="B537" s="78" t="s">
        <v>890</v>
      </c>
      <c r="C537" s="77" t="s">
        <v>6</v>
      </c>
      <c r="D537" s="77">
        <v>1002</v>
      </c>
      <c r="E537" s="77" t="s">
        <v>1955</v>
      </c>
      <c r="F537" s="90">
        <v>45391.755972222221</v>
      </c>
      <c r="G537" s="3">
        <v>45392.992384259262</v>
      </c>
    </row>
    <row r="538" spans="1:7" s="72" customFormat="1" hidden="1" x14ac:dyDescent="0.25">
      <c r="A538" s="77" t="s">
        <v>530</v>
      </c>
      <c r="B538" s="78" t="s">
        <v>891</v>
      </c>
      <c r="C538" s="77" t="s">
        <v>6</v>
      </c>
      <c r="D538" s="77">
        <v>1002</v>
      </c>
      <c r="E538" s="77" t="s">
        <v>1955</v>
      </c>
      <c r="F538" s="90">
        <v>45391.756018518521</v>
      </c>
      <c r="G538" s="3">
        <v>45393.035324074073</v>
      </c>
    </row>
    <row r="539" spans="1:7" s="72" customFormat="1" hidden="1" x14ac:dyDescent="0.25">
      <c r="A539" s="77" t="s">
        <v>526</v>
      </c>
      <c r="B539" s="78" t="s">
        <v>892</v>
      </c>
      <c r="C539" s="77" t="s">
        <v>6</v>
      </c>
      <c r="D539" s="77">
        <v>1002</v>
      </c>
      <c r="E539" s="77" t="s">
        <v>1955</v>
      </c>
      <c r="F539" s="90">
        <v>45391.756249999999</v>
      </c>
      <c r="G539" s="3">
        <v>45393.140104166669</v>
      </c>
    </row>
    <row r="540" spans="1:7" s="72" customFormat="1" hidden="1" x14ac:dyDescent="0.25">
      <c r="A540" s="77" t="s">
        <v>532</v>
      </c>
      <c r="B540" s="78" t="s">
        <v>893</v>
      </c>
      <c r="C540" s="77" t="s">
        <v>6</v>
      </c>
      <c r="D540" s="77">
        <v>1002</v>
      </c>
      <c r="E540" s="77" t="s">
        <v>1955</v>
      </c>
      <c r="F540" s="90">
        <v>45391.760277777779</v>
      </c>
      <c r="G540" s="3">
        <v>45393.389097222222</v>
      </c>
    </row>
    <row r="541" spans="1:7" s="72" customFormat="1" hidden="1" x14ac:dyDescent="0.25">
      <c r="A541" s="77" t="s">
        <v>534</v>
      </c>
      <c r="B541" s="78" t="s">
        <v>894</v>
      </c>
      <c r="C541" s="77" t="s">
        <v>6</v>
      </c>
      <c r="D541" s="77">
        <v>1002</v>
      </c>
      <c r="E541" s="77" t="s">
        <v>1955</v>
      </c>
      <c r="F541" s="90">
        <v>45391.760729166665</v>
      </c>
      <c r="G541" s="3">
        <v>45393.422233796293</v>
      </c>
    </row>
    <row r="542" spans="1:7" x14ac:dyDescent="0.25">
      <c r="A542" s="1" t="s">
        <v>532</v>
      </c>
      <c r="B542" s="2" t="s">
        <v>895</v>
      </c>
      <c r="C542" s="1" t="s">
        <v>6</v>
      </c>
      <c r="D542" s="1">
        <v>1004</v>
      </c>
      <c r="E542" s="1" t="s">
        <v>1957</v>
      </c>
      <c r="F542" s="3">
        <v>45391.761076388888</v>
      </c>
      <c r="G542" s="58">
        <v>45393.422372685185</v>
      </c>
    </row>
    <row r="543" spans="1:7" s="72" customFormat="1" hidden="1" x14ac:dyDescent="0.25">
      <c r="A543" s="77" t="s">
        <v>536</v>
      </c>
      <c r="B543" s="78" t="s">
        <v>896</v>
      </c>
      <c r="C543" s="77" t="s">
        <v>6</v>
      </c>
      <c r="D543" s="77">
        <v>1002</v>
      </c>
      <c r="E543" s="77" t="s">
        <v>1955</v>
      </c>
      <c r="F543" s="90">
        <v>45391.790902777779</v>
      </c>
      <c r="G543" s="3">
        <v>45393.429293981484</v>
      </c>
    </row>
    <row r="544" spans="1:7" x14ac:dyDescent="0.25">
      <c r="A544" s="1" t="s">
        <v>536</v>
      </c>
      <c r="B544" s="2" t="s">
        <v>897</v>
      </c>
      <c r="C544" s="1" t="s">
        <v>6</v>
      </c>
      <c r="D544" s="1">
        <v>1003</v>
      </c>
      <c r="E544" s="1" t="s">
        <v>1958</v>
      </c>
      <c r="F544" s="3">
        <v>45391.791689814818</v>
      </c>
      <c r="G544" s="58">
        <v>45393.429293981484</v>
      </c>
    </row>
    <row r="545" spans="1:7" x14ac:dyDescent="0.25">
      <c r="A545" s="1" t="s">
        <v>536</v>
      </c>
      <c r="B545" s="2" t="s">
        <v>897</v>
      </c>
      <c r="C545" s="1" t="s">
        <v>6</v>
      </c>
      <c r="D545" s="1">
        <v>1003</v>
      </c>
      <c r="E545" s="1" t="s">
        <v>1958</v>
      </c>
      <c r="F545" s="3">
        <v>45391.792662037034</v>
      </c>
      <c r="G545" s="58">
        <v>45393.432905092595</v>
      </c>
    </row>
    <row r="546" spans="1:7" x14ac:dyDescent="0.25">
      <c r="A546" s="1" t="s">
        <v>536</v>
      </c>
      <c r="B546" s="2" t="s">
        <v>897</v>
      </c>
      <c r="C546" s="1" t="s">
        <v>6</v>
      </c>
      <c r="D546" s="1">
        <v>1006</v>
      </c>
      <c r="E546" s="1" t="s">
        <v>1954</v>
      </c>
      <c r="F546" s="3">
        <v>45391.793124999997</v>
      </c>
      <c r="G546" s="58">
        <v>45393.432916666665</v>
      </c>
    </row>
    <row r="547" spans="1:7" x14ac:dyDescent="0.25">
      <c r="A547" s="1" t="s">
        <v>536</v>
      </c>
      <c r="B547" s="2" t="s">
        <v>897</v>
      </c>
      <c r="C547" s="1" t="s">
        <v>6</v>
      </c>
      <c r="D547" s="1">
        <v>1004</v>
      </c>
      <c r="E547" s="1" t="s">
        <v>1957</v>
      </c>
      <c r="F547" s="3">
        <v>45391.79478009259</v>
      </c>
      <c r="G547" s="58">
        <v>45393.44740740741</v>
      </c>
    </row>
    <row r="548" spans="1:7" s="72" customFormat="1" hidden="1" x14ac:dyDescent="0.25">
      <c r="A548" s="77" t="s">
        <v>538</v>
      </c>
      <c r="B548" s="78" t="s">
        <v>898</v>
      </c>
      <c r="C548" s="77" t="s">
        <v>6</v>
      </c>
      <c r="D548" s="77">
        <v>1002</v>
      </c>
      <c r="E548" s="77" t="s">
        <v>1955</v>
      </c>
      <c r="F548" s="90">
        <v>45391.800497685188</v>
      </c>
      <c r="G548" s="3">
        <v>45393.449652777781</v>
      </c>
    </row>
    <row r="549" spans="1:7" x14ac:dyDescent="0.25">
      <c r="A549" s="1" t="s">
        <v>538</v>
      </c>
      <c r="B549" s="2" t="s">
        <v>899</v>
      </c>
      <c r="C549" s="1" t="s">
        <v>6</v>
      </c>
      <c r="D549" s="1">
        <v>1007</v>
      </c>
      <c r="E549" s="1" t="s">
        <v>1956</v>
      </c>
      <c r="F549" s="3">
        <v>45391.801354166666</v>
      </c>
      <c r="G549" s="58">
        <v>45393.456226851849</v>
      </c>
    </row>
    <row r="550" spans="1:7" s="72" customFormat="1" hidden="1" x14ac:dyDescent="0.25">
      <c r="A550" s="77" t="s">
        <v>540</v>
      </c>
      <c r="B550" s="78" t="s">
        <v>900</v>
      </c>
      <c r="C550" s="77" t="s">
        <v>6</v>
      </c>
      <c r="D550" s="77">
        <v>1002</v>
      </c>
      <c r="E550" s="77" t="s">
        <v>1955</v>
      </c>
      <c r="F550" s="90">
        <v>45391.801458333335</v>
      </c>
      <c r="G550" s="3">
        <v>45393.456250000003</v>
      </c>
    </row>
    <row r="551" spans="1:7" x14ac:dyDescent="0.25">
      <c r="A551" s="1" t="s">
        <v>538</v>
      </c>
      <c r="B551" s="2" t="s">
        <v>899</v>
      </c>
      <c r="C551" s="1" t="s">
        <v>6</v>
      </c>
      <c r="D551" s="1">
        <v>1007</v>
      </c>
      <c r="E551" s="1" t="s">
        <v>1956</v>
      </c>
      <c r="F551" s="3">
        <v>45391.801678240743</v>
      </c>
      <c r="G551" s="58">
        <v>45393.461863425924</v>
      </c>
    </row>
    <row r="552" spans="1:7" x14ac:dyDescent="0.25">
      <c r="A552" s="1" t="s">
        <v>538</v>
      </c>
      <c r="B552" s="2" t="s">
        <v>899</v>
      </c>
      <c r="C552" s="1" t="s">
        <v>6</v>
      </c>
      <c r="D552" s="1">
        <v>1007</v>
      </c>
      <c r="E552" s="1" t="s">
        <v>1956</v>
      </c>
      <c r="F552" s="3">
        <v>45391.801678240743</v>
      </c>
      <c r="G552" s="58">
        <v>45393.465543981481</v>
      </c>
    </row>
    <row r="553" spans="1:7" s="72" customFormat="1" hidden="1" x14ac:dyDescent="0.25">
      <c r="A553" s="77" t="s">
        <v>542</v>
      </c>
      <c r="B553" s="78" t="s">
        <v>901</v>
      </c>
      <c r="C553" s="77" t="s">
        <v>6</v>
      </c>
      <c r="D553" s="77">
        <v>1002</v>
      </c>
      <c r="E553" s="77" t="s">
        <v>1955</v>
      </c>
      <c r="F553" s="90">
        <v>45391.821759259263</v>
      </c>
      <c r="G553" s="3">
        <v>45393.465902777774</v>
      </c>
    </row>
    <row r="554" spans="1:7" s="72" customFormat="1" hidden="1" x14ac:dyDescent="0.25">
      <c r="A554" s="77" t="s">
        <v>544</v>
      </c>
      <c r="B554" s="78" t="s">
        <v>902</v>
      </c>
      <c r="C554" s="77" t="s">
        <v>6</v>
      </c>
      <c r="D554" s="77">
        <v>1002</v>
      </c>
      <c r="E554" s="77" t="s">
        <v>1955</v>
      </c>
      <c r="F554" s="90">
        <v>45391.822187500002</v>
      </c>
      <c r="G554" s="3">
        <v>45393.474027777775</v>
      </c>
    </row>
    <row r="555" spans="1:7" s="72" customFormat="1" hidden="1" x14ac:dyDescent="0.25">
      <c r="A555" s="77" t="s">
        <v>546</v>
      </c>
      <c r="B555" s="78" t="s">
        <v>903</v>
      </c>
      <c r="C555" s="77" t="s">
        <v>6</v>
      </c>
      <c r="D555" s="77">
        <v>1002</v>
      </c>
      <c r="E555" s="77" t="s">
        <v>1955</v>
      </c>
      <c r="F555" s="90">
        <v>45391.840949074074</v>
      </c>
      <c r="G555" s="3">
        <v>45393.487060185187</v>
      </c>
    </row>
    <row r="556" spans="1:7" x14ac:dyDescent="0.25">
      <c r="A556" s="1" t="s">
        <v>546</v>
      </c>
      <c r="B556" s="2" t="s">
        <v>904</v>
      </c>
      <c r="C556" s="1" t="s">
        <v>6</v>
      </c>
      <c r="D556" s="1">
        <v>1006</v>
      </c>
      <c r="E556" s="1" t="s">
        <v>1954</v>
      </c>
      <c r="F556" s="3">
        <v>45391.842997685184</v>
      </c>
      <c r="G556" s="58">
        <v>45393.487881944442</v>
      </c>
    </row>
    <row r="557" spans="1:7" s="72" customFormat="1" hidden="1" x14ac:dyDescent="0.25">
      <c r="A557" s="77" t="s">
        <v>550</v>
      </c>
      <c r="B557" s="78" t="s">
        <v>905</v>
      </c>
      <c r="C557" s="77" t="s">
        <v>6</v>
      </c>
      <c r="D557" s="77">
        <v>1002</v>
      </c>
      <c r="E557" s="77" t="s">
        <v>1955</v>
      </c>
      <c r="F557" s="90">
        <v>45391.848692129628</v>
      </c>
      <c r="G557" s="3">
        <v>45393.488749999997</v>
      </c>
    </row>
    <row r="558" spans="1:7" s="72" customFormat="1" hidden="1" x14ac:dyDescent="0.25">
      <c r="A558" s="77" t="s">
        <v>548</v>
      </c>
      <c r="B558" s="78" t="s">
        <v>906</v>
      </c>
      <c r="C558" s="77" t="s">
        <v>6</v>
      </c>
      <c r="D558" s="77">
        <v>1002</v>
      </c>
      <c r="E558" s="77" t="s">
        <v>1955</v>
      </c>
      <c r="F558" s="90">
        <v>45391.849143518521</v>
      </c>
      <c r="G558" s="3">
        <v>45393.489988425928</v>
      </c>
    </row>
    <row r="559" spans="1:7" s="72" customFormat="1" hidden="1" x14ac:dyDescent="0.25">
      <c r="A559" s="77" t="s">
        <v>552</v>
      </c>
      <c r="B559" s="78" t="s">
        <v>907</v>
      </c>
      <c r="C559" s="77" t="s">
        <v>6</v>
      </c>
      <c r="D559" s="77">
        <v>1002</v>
      </c>
      <c r="E559" s="77" t="s">
        <v>1955</v>
      </c>
      <c r="F559" s="90">
        <v>45391.84946759259</v>
      </c>
      <c r="G559" s="3">
        <v>45393.495405092595</v>
      </c>
    </row>
    <row r="560" spans="1:7" s="72" customFormat="1" hidden="1" x14ac:dyDescent="0.25">
      <c r="A560" s="77" t="s">
        <v>554</v>
      </c>
      <c r="B560" s="78" t="s">
        <v>908</v>
      </c>
      <c r="C560" s="77" t="s">
        <v>6</v>
      </c>
      <c r="D560" s="77">
        <v>1002</v>
      </c>
      <c r="E560" s="77" t="s">
        <v>1955</v>
      </c>
      <c r="F560" s="90">
        <v>45391.852627314816</v>
      </c>
      <c r="G560" s="3">
        <v>45393.496458333335</v>
      </c>
    </row>
    <row r="561" spans="1:7" x14ac:dyDescent="0.25">
      <c r="A561" s="1" t="s">
        <v>554</v>
      </c>
      <c r="B561" s="2" t="s">
        <v>909</v>
      </c>
      <c r="C561" s="1" t="s">
        <v>6</v>
      </c>
      <c r="D561" s="1">
        <v>1004</v>
      </c>
      <c r="E561" s="1" t="s">
        <v>1957</v>
      </c>
      <c r="F561" s="3">
        <v>45391.855891203704</v>
      </c>
      <c r="G561" s="58">
        <v>45393.501539351855</v>
      </c>
    </row>
    <row r="562" spans="1:7" s="72" customFormat="1" hidden="1" x14ac:dyDescent="0.25">
      <c r="A562" s="77" t="s">
        <v>556</v>
      </c>
      <c r="B562" s="78" t="s">
        <v>910</v>
      </c>
      <c r="C562" s="77" t="s">
        <v>6</v>
      </c>
      <c r="D562" s="77">
        <v>1002</v>
      </c>
      <c r="E562" s="77" t="s">
        <v>1955</v>
      </c>
      <c r="F562" s="90">
        <v>45391.859120370369</v>
      </c>
      <c r="G562" s="3">
        <v>45393.501562500001</v>
      </c>
    </row>
    <row r="563" spans="1:7" s="72" customFormat="1" hidden="1" x14ac:dyDescent="0.25">
      <c r="A563" s="77" t="s">
        <v>558</v>
      </c>
      <c r="B563" s="78" t="s">
        <v>911</v>
      </c>
      <c r="C563" s="77" t="s">
        <v>6</v>
      </c>
      <c r="D563" s="77">
        <v>1002</v>
      </c>
      <c r="E563" s="77" t="s">
        <v>1955</v>
      </c>
      <c r="F563" s="90">
        <v>45391.860231481478</v>
      </c>
      <c r="G563" s="3">
        <v>45393.502708333333</v>
      </c>
    </row>
    <row r="564" spans="1:7" x14ac:dyDescent="0.25">
      <c r="A564" s="1" t="s">
        <v>556</v>
      </c>
      <c r="B564" s="2" t="s">
        <v>912</v>
      </c>
      <c r="C564" s="1" t="s">
        <v>6</v>
      </c>
      <c r="D564" s="1">
        <v>1006</v>
      </c>
      <c r="E564" s="1" t="s">
        <v>1954</v>
      </c>
      <c r="F564" s="3">
        <v>45391.86246527778</v>
      </c>
      <c r="G564" s="58">
        <v>45393.508344907408</v>
      </c>
    </row>
    <row r="565" spans="1:7" s="72" customFormat="1" hidden="1" x14ac:dyDescent="0.25">
      <c r="A565" s="77" t="s">
        <v>560</v>
      </c>
      <c r="B565" s="78" t="s">
        <v>913</v>
      </c>
      <c r="C565" s="77" t="s">
        <v>6</v>
      </c>
      <c r="D565" s="77">
        <v>1002</v>
      </c>
      <c r="E565" s="77" t="s">
        <v>1955</v>
      </c>
      <c r="F565" s="90">
        <v>45391.864849537036</v>
      </c>
      <c r="G565" s="3">
        <v>45393.508692129632</v>
      </c>
    </row>
    <row r="566" spans="1:7" x14ac:dyDescent="0.25">
      <c r="A566" s="1" t="s">
        <v>558</v>
      </c>
      <c r="B566" s="2" t="s">
        <v>914</v>
      </c>
      <c r="C566" s="1" t="s">
        <v>6</v>
      </c>
      <c r="D566" s="1">
        <v>1006</v>
      </c>
      <c r="E566" s="1" t="s">
        <v>1954</v>
      </c>
      <c r="F566" s="3">
        <v>45391.865451388891</v>
      </c>
      <c r="G566" s="58">
        <v>45393.576770833337</v>
      </c>
    </row>
    <row r="567" spans="1:7" x14ac:dyDescent="0.25">
      <c r="A567" s="1" t="s">
        <v>558</v>
      </c>
      <c r="B567" s="2" t="s">
        <v>914</v>
      </c>
      <c r="C567" s="1" t="s">
        <v>6</v>
      </c>
      <c r="D567" s="1">
        <v>1006</v>
      </c>
      <c r="E567" s="1" t="s">
        <v>1954</v>
      </c>
      <c r="F567" s="3">
        <v>45391.865763888891</v>
      </c>
      <c r="G567" s="58">
        <v>45393.5781712963</v>
      </c>
    </row>
    <row r="568" spans="1:7" x14ac:dyDescent="0.25">
      <c r="A568" s="1" t="s">
        <v>560</v>
      </c>
      <c r="B568" s="2" t="s">
        <v>915</v>
      </c>
      <c r="C568" s="1" t="s">
        <v>6</v>
      </c>
      <c r="D568" s="1">
        <v>1006</v>
      </c>
      <c r="E568" s="1" t="s">
        <v>1954</v>
      </c>
      <c r="F568" s="3">
        <v>45391.865902777776</v>
      </c>
      <c r="G568" s="58">
        <v>45393.578194444446</v>
      </c>
    </row>
    <row r="569" spans="1:7" s="72" customFormat="1" hidden="1" x14ac:dyDescent="0.25">
      <c r="A569" s="77" t="s">
        <v>562</v>
      </c>
      <c r="B569" s="78" t="s">
        <v>916</v>
      </c>
      <c r="C569" s="77" t="s">
        <v>6</v>
      </c>
      <c r="D569" s="77">
        <v>1002</v>
      </c>
      <c r="E569" s="77" t="s">
        <v>1955</v>
      </c>
      <c r="F569" s="90">
        <v>45391.867766203701</v>
      </c>
      <c r="G569" s="3">
        <v>45393.582835648151</v>
      </c>
    </row>
    <row r="570" spans="1:7" s="72" customFormat="1" hidden="1" x14ac:dyDescent="0.25">
      <c r="A570" s="77" t="s">
        <v>566</v>
      </c>
      <c r="B570" s="78" t="s">
        <v>917</v>
      </c>
      <c r="C570" s="77" t="s">
        <v>6</v>
      </c>
      <c r="D570" s="77">
        <v>1002</v>
      </c>
      <c r="E570" s="77" t="s">
        <v>1955</v>
      </c>
      <c r="F570" s="90">
        <v>45391.883229166669</v>
      </c>
      <c r="G570" s="3">
        <v>45393.585532407407</v>
      </c>
    </row>
    <row r="571" spans="1:7" s="72" customFormat="1" hidden="1" x14ac:dyDescent="0.25">
      <c r="A571" s="77" t="s">
        <v>564</v>
      </c>
      <c r="B571" s="78" t="s">
        <v>918</v>
      </c>
      <c r="C571" s="77" t="s">
        <v>6</v>
      </c>
      <c r="D571" s="77">
        <v>1002</v>
      </c>
      <c r="E571" s="77" t="s">
        <v>1955</v>
      </c>
      <c r="F571" s="90">
        <v>45391.883483796293</v>
      </c>
      <c r="G571" s="3">
        <v>45393.621157407404</v>
      </c>
    </row>
    <row r="572" spans="1:7" x14ac:dyDescent="0.25">
      <c r="A572" s="1" t="s">
        <v>566</v>
      </c>
      <c r="B572" s="2" t="s">
        <v>919</v>
      </c>
      <c r="C572" s="1" t="s">
        <v>6</v>
      </c>
      <c r="D572" s="1">
        <v>1006</v>
      </c>
      <c r="E572" s="1" t="s">
        <v>1954</v>
      </c>
      <c r="F572" s="3">
        <v>45391.883935185186</v>
      </c>
      <c r="G572" s="58">
        <v>45393.621666666666</v>
      </c>
    </row>
    <row r="573" spans="1:7" x14ac:dyDescent="0.25">
      <c r="A573" s="1" t="s">
        <v>564</v>
      </c>
      <c r="B573" s="2" t="s">
        <v>918</v>
      </c>
      <c r="C573" s="1" t="s">
        <v>6</v>
      </c>
      <c r="D573" s="1">
        <v>1002</v>
      </c>
      <c r="E573" s="1" t="s">
        <v>1955</v>
      </c>
      <c r="F573" s="3">
        <v>45391.884791666664</v>
      </c>
      <c r="G573" s="58">
        <v>45393.636863425927</v>
      </c>
    </row>
    <row r="574" spans="1:7" s="72" customFormat="1" hidden="1" x14ac:dyDescent="0.25">
      <c r="A574" s="77" t="s">
        <v>568</v>
      </c>
      <c r="B574" s="78" t="s">
        <v>920</v>
      </c>
      <c r="C574" s="77" t="s">
        <v>6</v>
      </c>
      <c r="D574" s="77">
        <v>1002</v>
      </c>
      <c r="E574" s="77" t="s">
        <v>1955</v>
      </c>
      <c r="F574" s="90">
        <v>45391.886365740742</v>
      </c>
      <c r="G574" s="3">
        <v>45393.653275462966</v>
      </c>
    </row>
    <row r="575" spans="1:7" x14ac:dyDescent="0.25">
      <c r="A575" s="1" t="s">
        <v>566</v>
      </c>
      <c r="B575" s="2" t="s">
        <v>919</v>
      </c>
      <c r="C575" s="1" t="s">
        <v>6</v>
      </c>
      <c r="D575" s="1">
        <v>1004</v>
      </c>
      <c r="E575" s="1" t="s">
        <v>1957</v>
      </c>
      <c r="F575" s="3">
        <v>45391.886365740742</v>
      </c>
      <c r="G575" s="58">
        <v>45393.665196759262</v>
      </c>
    </row>
    <row r="576" spans="1:7" x14ac:dyDescent="0.25">
      <c r="A576" s="1" t="s">
        <v>564</v>
      </c>
      <c r="B576" s="2" t="s">
        <v>921</v>
      </c>
      <c r="C576" s="1" t="s">
        <v>6</v>
      </c>
      <c r="D576" s="1">
        <v>1007</v>
      </c>
      <c r="E576" s="1" t="s">
        <v>1956</v>
      </c>
      <c r="F576" s="3">
        <v>45391.886793981481</v>
      </c>
      <c r="G576" s="58">
        <v>45393.668819444443</v>
      </c>
    </row>
    <row r="577" spans="1:7" x14ac:dyDescent="0.25">
      <c r="A577" s="1" t="s">
        <v>564</v>
      </c>
      <c r="B577" s="2" t="s">
        <v>921</v>
      </c>
      <c r="C577" s="1" t="s">
        <v>6</v>
      </c>
      <c r="D577" s="1">
        <v>1007</v>
      </c>
      <c r="E577" s="1" t="s">
        <v>1956</v>
      </c>
      <c r="F577" s="3">
        <v>45391.886793981481</v>
      </c>
      <c r="G577" s="58">
        <v>45393.669120370374</v>
      </c>
    </row>
    <row r="578" spans="1:7" x14ac:dyDescent="0.25">
      <c r="A578" s="1" t="s">
        <v>564</v>
      </c>
      <c r="B578" s="2" t="s">
        <v>921</v>
      </c>
      <c r="C578" s="1" t="s">
        <v>6</v>
      </c>
      <c r="D578" s="1">
        <v>1007</v>
      </c>
      <c r="E578" s="1" t="s">
        <v>1956</v>
      </c>
      <c r="F578" s="3">
        <v>45391.887418981481</v>
      </c>
      <c r="G578" s="58">
        <v>45393.66982638889</v>
      </c>
    </row>
    <row r="579" spans="1:7" x14ac:dyDescent="0.25">
      <c r="A579" s="1" t="s">
        <v>564</v>
      </c>
      <c r="B579" s="2" t="s">
        <v>921</v>
      </c>
      <c r="C579" s="1" t="s">
        <v>6</v>
      </c>
      <c r="D579" s="1">
        <v>1007</v>
      </c>
      <c r="E579" s="1" t="s">
        <v>1956</v>
      </c>
      <c r="F579" s="3">
        <v>45391.887418981481</v>
      </c>
      <c r="G579" s="58">
        <v>45393.671006944445</v>
      </c>
    </row>
    <row r="580" spans="1:7" x14ac:dyDescent="0.25">
      <c r="A580" s="1" t="s">
        <v>564</v>
      </c>
      <c r="B580" s="2" t="s">
        <v>921</v>
      </c>
      <c r="C580" s="1" t="s">
        <v>6</v>
      </c>
      <c r="D580" s="1">
        <v>1007</v>
      </c>
      <c r="E580" s="1" t="s">
        <v>1956</v>
      </c>
      <c r="F580" s="3">
        <v>45391.887662037036</v>
      </c>
      <c r="G580" s="58">
        <v>45393.679108796299</v>
      </c>
    </row>
    <row r="581" spans="1:7" x14ac:dyDescent="0.25">
      <c r="A581" s="1" t="s">
        <v>564</v>
      </c>
      <c r="B581" s="2" t="s">
        <v>921</v>
      </c>
      <c r="C581" s="1" t="s">
        <v>6</v>
      </c>
      <c r="D581" s="1">
        <v>1007</v>
      </c>
      <c r="E581" s="1" t="s">
        <v>1956</v>
      </c>
      <c r="F581" s="3">
        <v>45391.887662037036</v>
      </c>
      <c r="G581" s="58">
        <v>45393.682395833333</v>
      </c>
    </row>
    <row r="582" spans="1:7" x14ac:dyDescent="0.25">
      <c r="A582" s="1" t="s">
        <v>564</v>
      </c>
      <c r="B582" s="2" t="s">
        <v>921</v>
      </c>
      <c r="C582" s="1" t="s">
        <v>6</v>
      </c>
      <c r="D582" s="1">
        <v>1007</v>
      </c>
      <c r="E582" s="1" t="s">
        <v>1956</v>
      </c>
      <c r="F582" s="3">
        <v>45391.888171296298</v>
      </c>
      <c r="G582" s="58">
        <v>45393.688460648147</v>
      </c>
    </row>
    <row r="583" spans="1:7" x14ac:dyDescent="0.25">
      <c r="A583" s="1" t="s">
        <v>564</v>
      </c>
      <c r="B583" s="2" t="s">
        <v>921</v>
      </c>
      <c r="C583" s="1" t="s">
        <v>6</v>
      </c>
      <c r="D583" s="1">
        <v>1007</v>
      </c>
      <c r="E583" s="1" t="s">
        <v>1956</v>
      </c>
      <c r="F583" s="3">
        <v>45391.888171296298</v>
      </c>
      <c r="G583" s="58">
        <v>45393.82335648148</v>
      </c>
    </row>
    <row r="584" spans="1:7" x14ac:dyDescent="0.25">
      <c r="A584" s="1" t="s">
        <v>568</v>
      </c>
      <c r="B584" s="2" t="s">
        <v>922</v>
      </c>
      <c r="C584" s="1" t="s">
        <v>6</v>
      </c>
      <c r="D584" s="1">
        <v>1006</v>
      </c>
      <c r="E584" s="1" t="s">
        <v>1954</v>
      </c>
      <c r="F584" s="3">
        <v>45391.889363425929</v>
      </c>
      <c r="G584" s="58">
        <v>45393.823888888888</v>
      </c>
    </row>
    <row r="585" spans="1:7" s="72" customFormat="1" hidden="1" x14ac:dyDescent="0.25">
      <c r="A585" s="77" t="s">
        <v>570</v>
      </c>
      <c r="B585" s="78" t="s">
        <v>923</v>
      </c>
      <c r="C585" s="77" t="s">
        <v>6</v>
      </c>
      <c r="D585" s="77">
        <v>1002</v>
      </c>
      <c r="E585" s="77" t="s">
        <v>1955</v>
      </c>
      <c r="F585" s="90">
        <v>45391.908449074072</v>
      </c>
      <c r="G585" s="3">
        <v>45393.824571759258</v>
      </c>
    </row>
    <row r="586" spans="1:7" s="72" customFormat="1" hidden="1" x14ac:dyDescent="0.25">
      <c r="A586" s="77" t="s">
        <v>572</v>
      </c>
      <c r="B586" s="78" t="s">
        <v>924</v>
      </c>
      <c r="C586" s="77" t="s">
        <v>6</v>
      </c>
      <c r="D586" s="77">
        <v>1002</v>
      </c>
      <c r="E586" s="77" t="s">
        <v>1955</v>
      </c>
      <c r="F586" s="90">
        <v>45391.915752314817</v>
      </c>
      <c r="G586" s="3">
        <v>45393.824780092589</v>
      </c>
    </row>
    <row r="587" spans="1:7" s="72" customFormat="1" hidden="1" x14ac:dyDescent="0.25">
      <c r="A587" s="77" t="s">
        <v>574</v>
      </c>
      <c r="B587" s="78" t="s">
        <v>925</v>
      </c>
      <c r="C587" s="77" t="s">
        <v>6</v>
      </c>
      <c r="D587" s="77">
        <v>1002</v>
      </c>
      <c r="E587" s="77" t="s">
        <v>1955</v>
      </c>
      <c r="F587" s="90">
        <v>45391.922337962962</v>
      </c>
      <c r="G587" s="3">
        <v>45393.82707175926</v>
      </c>
    </row>
    <row r="588" spans="1:7" x14ac:dyDescent="0.25">
      <c r="A588" s="1" t="s">
        <v>574</v>
      </c>
      <c r="B588" s="2" t="s">
        <v>926</v>
      </c>
      <c r="C588" s="1" t="s">
        <v>6</v>
      </c>
      <c r="D588" s="1">
        <v>1006</v>
      </c>
      <c r="E588" s="1" t="s">
        <v>1954</v>
      </c>
      <c r="F588" s="3">
        <v>45391.924340277779</v>
      </c>
      <c r="G588" s="58">
        <v>45393.944027777776</v>
      </c>
    </row>
    <row r="589" spans="1:7" s="72" customFormat="1" hidden="1" x14ac:dyDescent="0.25">
      <c r="A589" s="77" t="s">
        <v>576</v>
      </c>
      <c r="B589" s="78" t="s">
        <v>927</v>
      </c>
      <c r="C589" s="77" t="s">
        <v>6</v>
      </c>
      <c r="D589" s="77">
        <v>1002</v>
      </c>
      <c r="E589" s="77" t="s">
        <v>1955</v>
      </c>
      <c r="F589" s="90">
        <v>45391.935983796298</v>
      </c>
      <c r="G589" s="3">
        <v>45393.944039351853</v>
      </c>
    </row>
    <row r="590" spans="1:7" s="72" customFormat="1" hidden="1" x14ac:dyDescent="0.25">
      <c r="A590" s="77" t="s">
        <v>578</v>
      </c>
      <c r="B590" s="78" t="s">
        <v>928</v>
      </c>
      <c r="C590" s="77" t="s">
        <v>6</v>
      </c>
      <c r="D590" s="77">
        <v>1002</v>
      </c>
      <c r="E590" s="77" t="s">
        <v>1955</v>
      </c>
      <c r="F590" s="90">
        <v>45391.939837962964</v>
      </c>
      <c r="G590" s="3">
        <v>45393.944444444445</v>
      </c>
    </row>
    <row r="591" spans="1:7" s="72" customFormat="1" hidden="1" x14ac:dyDescent="0.25">
      <c r="A591" s="77" t="s">
        <v>580</v>
      </c>
      <c r="B591" s="78" t="s">
        <v>929</v>
      </c>
      <c r="C591" s="77" t="s">
        <v>6</v>
      </c>
      <c r="D591" s="77">
        <v>1002</v>
      </c>
      <c r="E591" s="77" t="s">
        <v>1955</v>
      </c>
      <c r="F591" s="90">
        <v>45391.942800925928</v>
      </c>
      <c r="G591" s="3">
        <v>45393.944444444445</v>
      </c>
    </row>
    <row r="592" spans="1:7" s="72" customFormat="1" hidden="1" x14ac:dyDescent="0.25">
      <c r="A592" s="77" t="s">
        <v>582</v>
      </c>
      <c r="B592" s="78" t="s">
        <v>930</v>
      </c>
      <c r="C592" s="77" t="s">
        <v>6</v>
      </c>
      <c r="D592" s="77">
        <v>1002</v>
      </c>
      <c r="E592" s="77" t="s">
        <v>1955</v>
      </c>
      <c r="F592" s="90">
        <v>45391.949780092589</v>
      </c>
      <c r="G592" s="3">
        <v>45394.222685185188</v>
      </c>
    </row>
    <row r="593" spans="1:7" s="72" customFormat="1" hidden="1" x14ac:dyDescent="0.25">
      <c r="A593" s="77" t="s">
        <v>584</v>
      </c>
      <c r="B593" s="78" t="s">
        <v>931</v>
      </c>
      <c r="C593" s="77" t="s">
        <v>6</v>
      </c>
      <c r="D593" s="77">
        <v>1002</v>
      </c>
      <c r="E593" s="77" t="s">
        <v>1955</v>
      </c>
      <c r="F593" s="90">
        <v>45391.951192129629</v>
      </c>
      <c r="G593" s="3">
        <v>45394.224293981482</v>
      </c>
    </row>
    <row r="594" spans="1:7" x14ac:dyDescent="0.25">
      <c r="A594" s="1" t="s">
        <v>584</v>
      </c>
      <c r="B594" s="2" t="s">
        <v>932</v>
      </c>
      <c r="C594" s="1" t="s">
        <v>6</v>
      </c>
      <c r="D594" s="1">
        <v>1006</v>
      </c>
      <c r="E594" s="1" t="s">
        <v>1954</v>
      </c>
      <c r="F594" s="3">
        <v>45391.952418981484</v>
      </c>
      <c r="G594" s="58">
        <v>45394.302673611113</v>
      </c>
    </row>
    <row r="595" spans="1:7" x14ac:dyDescent="0.25">
      <c r="A595" s="1" t="s">
        <v>582</v>
      </c>
      <c r="B595" s="2" t="s">
        <v>933</v>
      </c>
      <c r="C595" s="1" t="s">
        <v>6</v>
      </c>
      <c r="D595" s="1">
        <v>1006</v>
      </c>
      <c r="E595" s="1" t="s">
        <v>1954</v>
      </c>
      <c r="F595" s="3">
        <v>45391.953252314815</v>
      </c>
      <c r="G595" s="58">
        <v>45394.421932870369</v>
      </c>
    </row>
    <row r="596" spans="1:7" s="72" customFormat="1" hidden="1" x14ac:dyDescent="0.25">
      <c r="A596" s="77" t="s">
        <v>586</v>
      </c>
      <c r="B596" s="78" t="s">
        <v>934</v>
      </c>
      <c r="C596" s="77" t="s">
        <v>6</v>
      </c>
      <c r="D596" s="77">
        <v>1002</v>
      </c>
      <c r="E596" s="77" t="s">
        <v>1955</v>
      </c>
      <c r="F596" s="90">
        <v>45391.955509259256</v>
      </c>
      <c r="G596" s="3">
        <v>45394.440868055557</v>
      </c>
    </row>
    <row r="597" spans="1:7" x14ac:dyDescent="0.25">
      <c r="A597" s="1" t="s">
        <v>586</v>
      </c>
      <c r="B597" s="2" t="s">
        <v>935</v>
      </c>
      <c r="C597" s="1" t="s">
        <v>6</v>
      </c>
      <c r="D597" s="1">
        <v>1007</v>
      </c>
      <c r="E597" s="1" t="s">
        <v>1956</v>
      </c>
      <c r="F597" s="3">
        <v>45391.957719907405</v>
      </c>
      <c r="G597" s="58">
        <v>45394.444687499999</v>
      </c>
    </row>
    <row r="598" spans="1:7" x14ac:dyDescent="0.25">
      <c r="A598" s="1" t="s">
        <v>586</v>
      </c>
      <c r="B598" s="2" t="s">
        <v>935</v>
      </c>
      <c r="C598" s="1" t="s">
        <v>6</v>
      </c>
      <c r="D598" s="1">
        <v>1007</v>
      </c>
      <c r="E598" s="1" t="s">
        <v>1956</v>
      </c>
      <c r="F598" s="3">
        <v>45391.957719907405</v>
      </c>
      <c r="G598" s="58">
        <v>45394.444907407407</v>
      </c>
    </row>
    <row r="599" spans="1:7" x14ac:dyDescent="0.25">
      <c r="A599" s="1" t="s">
        <v>586</v>
      </c>
      <c r="B599" s="2" t="s">
        <v>935</v>
      </c>
      <c r="C599" s="1" t="s">
        <v>6</v>
      </c>
      <c r="D599" s="1">
        <v>1007</v>
      </c>
      <c r="E599" s="1" t="s">
        <v>1956</v>
      </c>
      <c r="F599" s="3">
        <v>45391.957719907405</v>
      </c>
      <c r="G599" s="58">
        <v>45394.466238425928</v>
      </c>
    </row>
    <row r="600" spans="1:7" s="72" customFormat="1" hidden="1" x14ac:dyDescent="0.25">
      <c r="A600" s="77" t="s">
        <v>588</v>
      </c>
      <c r="B600" s="78" t="s">
        <v>936</v>
      </c>
      <c r="C600" s="77" t="s">
        <v>6</v>
      </c>
      <c r="D600" s="77">
        <v>1002</v>
      </c>
      <c r="E600" s="77" t="s">
        <v>1955</v>
      </c>
      <c r="F600" s="90">
        <v>45391.957916666666</v>
      </c>
      <c r="G600" s="3">
        <v>45394.466666666667</v>
      </c>
    </row>
    <row r="601" spans="1:7" x14ac:dyDescent="0.25">
      <c r="A601" s="1" t="s">
        <v>586</v>
      </c>
      <c r="B601" s="2" t="s">
        <v>935</v>
      </c>
      <c r="C601" s="1" t="s">
        <v>6</v>
      </c>
      <c r="D601" s="1">
        <v>1006</v>
      </c>
      <c r="E601" s="1" t="s">
        <v>1954</v>
      </c>
      <c r="F601" s="3">
        <v>45391.959803240738</v>
      </c>
      <c r="G601" s="58">
        <v>45394.467280092591</v>
      </c>
    </row>
    <row r="602" spans="1:7" s="72" customFormat="1" hidden="1" x14ac:dyDescent="0.25">
      <c r="A602" s="77" t="s">
        <v>590</v>
      </c>
      <c r="B602" s="78" t="s">
        <v>937</v>
      </c>
      <c r="C602" s="77" t="s">
        <v>6</v>
      </c>
      <c r="D602" s="77">
        <v>1002</v>
      </c>
      <c r="E602" s="77" t="s">
        <v>1955</v>
      </c>
      <c r="F602" s="90">
        <v>45391.961030092592</v>
      </c>
      <c r="G602" s="3">
        <v>45394.46806712963</v>
      </c>
    </row>
    <row r="603" spans="1:7" s="72" customFormat="1" hidden="1" x14ac:dyDescent="0.25">
      <c r="A603" s="77" t="s">
        <v>592</v>
      </c>
      <c r="B603" s="78" t="s">
        <v>938</v>
      </c>
      <c r="C603" s="77" t="s">
        <v>6</v>
      </c>
      <c r="D603" s="77">
        <v>1002</v>
      </c>
      <c r="E603" s="77" t="s">
        <v>1955</v>
      </c>
      <c r="F603" s="90">
        <v>45391.961400462962</v>
      </c>
      <c r="G603" s="3">
        <v>45394.468333333331</v>
      </c>
    </row>
    <row r="604" spans="1:7" s="72" customFormat="1" hidden="1" x14ac:dyDescent="0.25">
      <c r="A604" s="77" t="s">
        <v>593</v>
      </c>
      <c r="B604" s="78" t="s">
        <v>939</v>
      </c>
      <c r="C604" s="77" t="s">
        <v>6</v>
      </c>
      <c r="D604" s="77">
        <v>1002</v>
      </c>
      <c r="E604" s="77" t="s">
        <v>1955</v>
      </c>
      <c r="F604" s="90">
        <v>45391.968506944446</v>
      </c>
      <c r="G604" s="3">
        <v>45394.4684837963</v>
      </c>
    </row>
    <row r="605" spans="1:7" x14ac:dyDescent="0.25">
      <c r="A605" s="1" t="s">
        <v>593</v>
      </c>
      <c r="B605" s="2" t="s">
        <v>940</v>
      </c>
      <c r="C605" s="1" t="s">
        <v>6</v>
      </c>
      <c r="D605" s="1">
        <v>1006</v>
      </c>
      <c r="E605" s="1" t="s">
        <v>1954</v>
      </c>
      <c r="F605" s="3">
        <v>45391.970937500002</v>
      </c>
      <c r="G605" s="58">
        <v>45394.468634259261</v>
      </c>
    </row>
    <row r="606" spans="1:7" s="72" customFormat="1" hidden="1" x14ac:dyDescent="0.25">
      <c r="A606" s="77" t="s">
        <v>595</v>
      </c>
      <c r="B606" s="78" t="s">
        <v>941</v>
      </c>
      <c r="C606" s="77" t="s">
        <v>6</v>
      </c>
      <c r="D606" s="77">
        <v>1002</v>
      </c>
      <c r="E606" s="77" t="s">
        <v>1955</v>
      </c>
      <c r="F606" s="90">
        <v>45392.217766203707</v>
      </c>
      <c r="G606" s="3">
        <v>45394.4687962963</v>
      </c>
    </row>
    <row r="607" spans="1:7" s="72" customFormat="1" hidden="1" x14ac:dyDescent="0.25">
      <c r="A607" s="77" t="s">
        <v>597</v>
      </c>
      <c r="B607" s="78" t="s">
        <v>942</v>
      </c>
      <c r="C607" s="77" t="s">
        <v>6</v>
      </c>
      <c r="D607" s="77">
        <v>1002</v>
      </c>
      <c r="E607" s="77" t="s">
        <v>1955</v>
      </c>
      <c r="F607" s="90">
        <v>45392.244097222225</v>
      </c>
      <c r="G607" s="3">
        <v>45394.468946759262</v>
      </c>
    </row>
    <row r="608" spans="1:7" s="72" customFormat="1" hidden="1" x14ac:dyDescent="0.25">
      <c r="A608" s="77" t="s">
        <v>599</v>
      </c>
      <c r="B608" s="78" t="s">
        <v>943</v>
      </c>
      <c r="C608" s="77" t="s">
        <v>6</v>
      </c>
      <c r="D608" s="77">
        <v>1002</v>
      </c>
      <c r="E608" s="77" t="s">
        <v>1955</v>
      </c>
      <c r="F608" s="90">
        <v>45392.271898148145</v>
      </c>
      <c r="G608" s="3">
        <v>45394.470902777779</v>
      </c>
    </row>
    <row r="609" spans="1:7" x14ac:dyDescent="0.25">
      <c r="A609" s="1" t="s">
        <v>506</v>
      </c>
      <c r="B609" s="2" t="s">
        <v>874</v>
      </c>
      <c r="C609" s="1" t="s">
        <v>6</v>
      </c>
      <c r="D609" s="1">
        <v>1006</v>
      </c>
      <c r="E609" s="1" t="s">
        <v>1954</v>
      </c>
      <c r="F609" s="3">
        <v>45392.305324074077</v>
      </c>
      <c r="G609" s="58">
        <v>45394.471342592595</v>
      </c>
    </row>
    <row r="610" spans="1:7" s="72" customFormat="1" hidden="1" x14ac:dyDescent="0.25">
      <c r="A610" s="77" t="s">
        <v>601</v>
      </c>
      <c r="B610" s="78" t="s">
        <v>944</v>
      </c>
      <c r="C610" s="77" t="s">
        <v>6</v>
      </c>
      <c r="D610" s="77">
        <v>1002</v>
      </c>
      <c r="E610" s="77" t="s">
        <v>1955</v>
      </c>
      <c r="F610" s="90">
        <v>45392.344837962963</v>
      </c>
      <c r="G610" s="3">
        <v>45394.473715277774</v>
      </c>
    </row>
    <row r="611" spans="1:7" x14ac:dyDescent="0.25">
      <c r="A611" s="1" t="s">
        <v>601</v>
      </c>
      <c r="B611" s="2" t="s">
        <v>945</v>
      </c>
      <c r="C611" s="1" t="s">
        <v>6</v>
      </c>
      <c r="D611" s="1">
        <v>1007</v>
      </c>
      <c r="E611" s="1" t="s">
        <v>1956</v>
      </c>
      <c r="F611" s="3">
        <v>45392.348055555558</v>
      </c>
      <c r="G611" s="58">
        <v>45394.488333333335</v>
      </c>
    </row>
    <row r="612" spans="1:7" s="72" customFormat="1" hidden="1" x14ac:dyDescent="0.25">
      <c r="A612" s="77" t="s">
        <v>603</v>
      </c>
      <c r="B612" s="78" t="s">
        <v>946</v>
      </c>
      <c r="C612" s="77" t="s">
        <v>6</v>
      </c>
      <c r="D612" s="77">
        <v>1002</v>
      </c>
      <c r="E612" s="77" t="s">
        <v>1955</v>
      </c>
      <c r="F612" s="90">
        <v>45392.351944444446</v>
      </c>
      <c r="G612" s="3">
        <v>45394.492546296293</v>
      </c>
    </row>
    <row r="613" spans="1:7" x14ac:dyDescent="0.25">
      <c r="A613" s="1" t="s">
        <v>603</v>
      </c>
      <c r="B613" s="2" t="s">
        <v>947</v>
      </c>
      <c r="C613" s="1" t="s">
        <v>6</v>
      </c>
      <c r="D613" s="1">
        <v>1006</v>
      </c>
      <c r="E613" s="1" t="s">
        <v>1954</v>
      </c>
      <c r="F613" s="3">
        <v>45392.353043981479</v>
      </c>
      <c r="G613" s="58">
        <v>45394.533263888887</v>
      </c>
    </row>
    <row r="614" spans="1:7" s="72" customFormat="1" hidden="1" x14ac:dyDescent="0.25">
      <c r="A614" s="77" t="s">
        <v>605</v>
      </c>
      <c r="B614" s="78" t="s">
        <v>948</v>
      </c>
      <c r="C614" s="77" t="s">
        <v>6</v>
      </c>
      <c r="D614" s="77">
        <v>1002</v>
      </c>
      <c r="E614" s="77" t="s">
        <v>1955</v>
      </c>
      <c r="F614" s="90">
        <v>45392.354988425926</v>
      </c>
      <c r="G614" s="3">
        <v>45394.553865740738</v>
      </c>
    </row>
    <row r="615" spans="1:7" s="72" customFormat="1" hidden="1" x14ac:dyDescent="0.25">
      <c r="A615" s="77" t="s">
        <v>607</v>
      </c>
      <c r="B615" s="78" t="s">
        <v>949</v>
      </c>
      <c r="C615" s="77" t="s">
        <v>6</v>
      </c>
      <c r="D615" s="77">
        <v>1002</v>
      </c>
      <c r="E615" s="77" t="s">
        <v>1955</v>
      </c>
      <c r="F615" s="90">
        <v>45392.356215277781</v>
      </c>
      <c r="G615" s="3">
        <v>45394.562048611115</v>
      </c>
    </row>
    <row r="616" spans="1:7" x14ac:dyDescent="0.25">
      <c r="A616" s="1" t="s">
        <v>607</v>
      </c>
      <c r="B616" s="2" t="s">
        <v>950</v>
      </c>
      <c r="C616" s="1" t="s">
        <v>6</v>
      </c>
      <c r="D616" s="1">
        <v>1006</v>
      </c>
      <c r="E616" s="1" t="s">
        <v>1954</v>
      </c>
      <c r="F616" s="3">
        <v>45392.356886574074</v>
      </c>
      <c r="G616" s="58">
        <v>45394.568726851852</v>
      </c>
    </row>
    <row r="617" spans="1:7" x14ac:dyDescent="0.25">
      <c r="A617" s="1" t="s">
        <v>607</v>
      </c>
      <c r="B617" s="2" t="s">
        <v>950</v>
      </c>
      <c r="C617" s="1" t="s">
        <v>6</v>
      </c>
      <c r="D617" s="1">
        <v>1004</v>
      </c>
      <c r="E617" s="1" t="s">
        <v>1957</v>
      </c>
      <c r="F617" s="3">
        <v>45392.360717592594</v>
      </c>
      <c r="G617" s="58">
        <v>45394.569201388891</v>
      </c>
    </row>
    <row r="618" spans="1:7" s="72" customFormat="1" hidden="1" x14ac:dyDescent="0.25">
      <c r="A618" s="77" t="s">
        <v>609</v>
      </c>
      <c r="B618" s="78" t="s">
        <v>951</v>
      </c>
      <c r="C618" s="77" t="s">
        <v>6</v>
      </c>
      <c r="D618" s="77">
        <v>1002</v>
      </c>
      <c r="E618" s="77" t="s">
        <v>1955</v>
      </c>
      <c r="F618" s="90">
        <v>45392.361504629633</v>
      </c>
      <c r="G618" s="3">
        <v>45394.62394675926</v>
      </c>
    </row>
    <row r="619" spans="1:7" x14ac:dyDescent="0.25">
      <c r="A619" s="1" t="s">
        <v>568</v>
      </c>
      <c r="B619" s="2" t="s">
        <v>922</v>
      </c>
      <c r="C619" s="1" t="s">
        <v>6</v>
      </c>
      <c r="D619" s="1">
        <v>1006</v>
      </c>
      <c r="E619" s="1" t="s">
        <v>1954</v>
      </c>
      <c r="F619" s="3">
        <v>45392.395555555559</v>
      </c>
      <c r="G619" s="58">
        <v>45394.625787037039</v>
      </c>
    </row>
    <row r="620" spans="1:7" s="72" customFormat="1" hidden="1" x14ac:dyDescent="0.25">
      <c r="A620" s="77" t="s">
        <v>611</v>
      </c>
      <c r="B620" s="78" t="s">
        <v>952</v>
      </c>
      <c r="C620" s="77" t="s">
        <v>6</v>
      </c>
      <c r="D620" s="77">
        <v>1002</v>
      </c>
      <c r="E620" s="77" t="s">
        <v>1955</v>
      </c>
      <c r="F620" s="90">
        <v>45392.401354166665</v>
      </c>
      <c r="G620" s="3">
        <v>45394.652777777781</v>
      </c>
    </row>
    <row r="621" spans="1:7" s="72" customFormat="1" hidden="1" x14ac:dyDescent="0.25">
      <c r="A621" s="77" t="s">
        <v>613</v>
      </c>
      <c r="B621" s="78" t="s">
        <v>953</v>
      </c>
      <c r="C621" s="77" t="s">
        <v>6</v>
      </c>
      <c r="D621" s="77">
        <v>1002</v>
      </c>
      <c r="E621" s="77" t="s">
        <v>1955</v>
      </c>
      <c r="F621" s="90">
        <v>45392.40525462963</v>
      </c>
      <c r="G621" s="3">
        <v>45394.66474537037</v>
      </c>
    </row>
    <row r="622" spans="1:7" x14ac:dyDescent="0.25">
      <c r="A622" s="1" t="s">
        <v>611</v>
      </c>
      <c r="B622" s="2" t="s">
        <v>954</v>
      </c>
      <c r="C622" s="1" t="s">
        <v>6</v>
      </c>
      <c r="D622" s="1">
        <v>1004</v>
      </c>
      <c r="E622" s="1" t="s">
        <v>1957</v>
      </c>
      <c r="F622" s="3">
        <v>45392.405949074076</v>
      </c>
      <c r="G622" s="58">
        <v>45394.767777777779</v>
      </c>
    </row>
    <row r="623" spans="1:7" x14ac:dyDescent="0.25">
      <c r="A623" s="1" t="s">
        <v>613</v>
      </c>
      <c r="B623" s="2" t="s">
        <v>955</v>
      </c>
      <c r="C623" s="1" t="s">
        <v>6</v>
      </c>
      <c r="D623" s="1">
        <v>1007</v>
      </c>
      <c r="E623" s="1" t="s">
        <v>1956</v>
      </c>
      <c r="F623" s="3">
        <v>45392.409837962965</v>
      </c>
      <c r="G623" s="58">
        <v>45394.770543981482</v>
      </c>
    </row>
    <row r="624" spans="1:7" x14ac:dyDescent="0.25">
      <c r="A624" s="1" t="s">
        <v>613</v>
      </c>
      <c r="B624" s="2" t="s">
        <v>955</v>
      </c>
      <c r="C624" s="1" t="s">
        <v>6</v>
      </c>
      <c r="D624" s="1">
        <v>1007</v>
      </c>
      <c r="E624" s="1" t="s">
        <v>1956</v>
      </c>
      <c r="F624" s="3">
        <v>45392.410543981481</v>
      </c>
      <c r="G624" s="58">
        <v>45394.772881944446</v>
      </c>
    </row>
    <row r="625" spans="1:7" s="72" customFormat="1" hidden="1" x14ac:dyDescent="0.25">
      <c r="A625" s="77" t="s">
        <v>615</v>
      </c>
      <c r="B625" s="78" t="s">
        <v>956</v>
      </c>
      <c r="C625" s="77" t="s">
        <v>6</v>
      </c>
      <c r="D625" s="77">
        <v>1002</v>
      </c>
      <c r="E625" s="77" t="s">
        <v>1955</v>
      </c>
      <c r="F625" s="90">
        <v>45392.430625000001</v>
      </c>
      <c r="G625" s="3">
        <v>45394.879131944443</v>
      </c>
    </row>
    <row r="626" spans="1:7" x14ac:dyDescent="0.25">
      <c r="A626" s="1" t="s">
        <v>684</v>
      </c>
      <c r="B626" s="2" t="s">
        <v>957</v>
      </c>
      <c r="C626" s="1" t="s">
        <v>6</v>
      </c>
      <c r="D626" s="1">
        <v>1002</v>
      </c>
      <c r="E626" s="1" t="s">
        <v>1955</v>
      </c>
      <c r="F626" s="3">
        <v>45392.430960648147</v>
      </c>
      <c r="G626" s="58">
        <v>45394.879131944443</v>
      </c>
    </row>
    <row r="627" spans="1:7" x14ac:dyDescent="0.25">
      <c r="A627" s="1" t="s">
        <v>615</v>
      </c>
      <c r="B627" s="2" t="s">
        <v>958</v>
      </c>
      <c r="C627" s="1" t="s">
        <v>6</v>
      </c>
      <c r="D627" s="1">
        <v>1006</v>
      </c>
      <c r="E627" s="1" t="s">
        <v>1954</v>
      </c>
      <c r="F627" s="3">
        <v>45392.431527777779</v>
      </c>
      <c r="G627" s="58">
        <v>45394.879131944443</v>
      </c>
    </row>
    <row r="628" spans="1:7" x14ac:dyDescent="0.25">
      <c r="A628" s="1" t="s">
        <v>615</v>
      </c>
      <c r="B628" s="2" t="s">
        <v>958</v>
      </c>
      <c r="C628" s="1" t="s">
        <v>6</v>
      </c>
      <c r="D628" s="1">
        <v>1003</v>
      </c>
      <c r="E628" s="1" t="s">
        <v>1958</v>
      </c>
      <c r="F628" s="3">
        <v>45392.43173611111</v>
      </c>
      <c r="G628" s="58">
        <v>45394.879131944443</v>
      </c>
    </row>
    <row r="629" spans="1:7" s="72" customFormat="1" hidden="1" x14ac:dyDescent="0.25">
      <c r="A629" s="77" t="s">
        <v>617</v>
      </c>
      <c r="B629" s="78" t="s">
        <v>959</v>
      </c>
      <c r="C629" s="77" t="s">
        <v>6</v>
      </c>
      <c r="D629" s="77">
        <v>1002</v>
      </c>
      <c r="E629" s="77" t="s">
        <v>1955</v>
      </c>
      <c r="F629" s="90">
        <v>45392.473923611113</v>
      </c>
      <c r="G629" s="3">
        <v>45394.879143518519</v>
      </c>
    </row>
    <row r="630" spans="1:7" s="72" customFormat="1" hidden="1" x14ac:dyDescent="0.25">
      <c r="A630" s="77" t="s">
        <v>619</v>
      </c>
      <c r="B630" s="78" t="s">
        <v>960</v>
      </c>
      <c r="C630" s="77" t="s">
        <v>6</v>
      </c>
      <c r="D630" s="77">
        <v>1002</v>
      </c>
      <c r="E630" s="77" t="s">
        <v>1955</v>
      </c>
      <c r="F630" s="90">
        <v>45392.474583333336</v>
      </c>
      <c r="G630" s="3">
        <v>45394.879143518519</v>
      </c>
    </row>
    <row r="631" spans="1:7" s="72" customFormat="1" hidden="1" x14ac:dyDescent="0.25">
      <c r="A631" s="77" t="s">
        <v>621</v>
      </c>
      <c r="B631" s="78" t="s">
        <v>961</v>
      </c>
      <c r="C631" s="77" t="s">
        <v>6</v>
      </c>
      <c r="D631" s="77">
        <v>1002</v>
      </c>
      <c r="E631" s="77" t="s">
        <v>1955</v>
      </c>
      <c r="F631" s="90">
        <v>45392.474791666667</v>
      </c>
      <c r="G631" s="3">
        <v>45394.879143518519</v>
      </c>
    </row>
    <row r="632" spans="1:7" x14ac:dyDescent="0.25">
      <c r="A632" s="1" t="s">
        <v>619</v>
      </c>
      <c r="B632" s="2" t="s">
        <v>962</v>
      </c>
      <c r="C632" s="1" t="s">
        <v>6</v>
      </c>
      <c r="D632" s="1">
        <v>1003</v>
      </c>
      <c r="E632" s="1" t="s">
        <v>1958</v>
      </c>
      <c r="F632" s="3">
        <v>45392.475613425922</v>
      </c>
      <c r="G632" s="58">
        <v>45394.879143518519</v>
      </c>
    </row>
    <row r="633" spans="1:7" x14ac:dyDescent="0.25">
      <c r="A633" s="1" t="s">
        <v>619</v>
      </c>
      <c r="B633" s="2" t="s">
        <v>962</v>
      </c>
      <c r="C633" s="1" t="s">
        <v>6</v>
      </c>
      <c r="D633" s="1">
        <v>1006</v>
      </c>
      <c r="E633" s="1" t="s">
        <v>1954</v>
      </c>
      <c r="F633" s="3">
        <v>45392.475810185184</v>
      </c>
      <c r="G633" s="58">
        <v>45394.879143518519</v>
      </c>
    </row>
    <row r="634" spans="1:7" x14ac:dyDescent="0.25">
      <c r="A634" s="1" t="s">
        <v>621</v>
      </c>
      <c r="B634" s="2" t="s">
        <v>963</v>
      </c>
      <c r="C634" s="1" t="s">
        <v>6</v>
      </c>
      <c r="D634" s="1">
        <v>1006</v>
      </c>
      <c r="E634" s="1" t="s">
        <v>1954</v>
      </c>
      <c r="F634" s="3">
        <v>45392.475960648146</v>
      </c>
      <c r="G634" s="58">
        <v>45394.879143518519</v>
      </c>
    </row>
    <row r="635" spans="1:7" s="72" customFormat="1" hidden="1" x14ac:dyDescent="0.25">
      <c r="A635" s="77" t="s">
        <v>623</v>
      </c>
      <c r="B635" s="78" t="s">
        <v>964</v>
      </c>
      <c r="C635" s="77" t="s">
        <v>6</v>
      </c>
      <c r="D635" s="77">
        <v>1002</v>
      </c>
      <c r="E635" s="77" t="s">
        <v>1955</v>
      </c>
      <c r="F635" s="90">
        <v>45392.480729166666</v>
      </c>
      <c r="G635" s="3">
        <v>45394.879143518519</v>
      </c>
    </row>
    <row r="636" spans="1:7" s="72" customFormat="1" hidden="1" x14ac:dyDescent="0.25">
      <c r="A636" s="77" t="s">
        <v>625</v>
      </c>
      <c r="B636" s="78" t="s">
        <v>965</v>
      </c>
      <c r="C636" s="77" t="s">
        <v>6</v>
      </c>
      <c r="D636" s="77">
        <v>1002</v>
      </c>
      <c r="E636" s="77" t="s">
        <v>1955</v>
      </c>
      <c r="F636" s="90">
        <v>45392.496527777781</v>
      </c>
      <c r="G636" s="3">
        <v>45394.879143518519</v>
      </c>
    </row>
    <row r="637" spans="1:7" s="72" customFormat="1" hidden="1" x14ac:dyDescent="0.25">
      <c r="A637" s="77" t="s">
        <v>627</v>
      </c>
      <c r="B637" s="78" t="s">
        <v>966</v>
      </c>
      <c r="C637" s="77" t="s">
        <v>6</v>
      </c>
      <c r="D637" s="77">
        <v>1002</v>
      </c>
      <c r="E637" s="77" t="s">
        <v>1955</v>
      </c>
      <c r="F637" s="90">
        <v>45392.500543981485</v>
      </c>
      <c r="G637" s="3">
        <v>45394.879155092596</v>
      </c>
    </row>
    <row r="638" spans="1:7" s="72" customFormat="1" ht="25.5" hidden="1" x14ac:dyDescent="0.25">
      <c r="A638" s="77" t="s">
        <v>629</v>
      </c>
      <c r="B638" s="78" t="s">
        <v>967</v>
      </c>
      <c r="C638" s="77" t="s">
        <v>6</v>
      </c>
      <c r="D638" s="77">
        <v>1002</v>
      </c>
      <c r="E638" s="77" t="s">
        <v>1955</v>
      </c>
      <c r="F638" s="90">
        <v>45392.500625000001</v>
      </c>
      <c r="G638" s="3">
        <v>45394.879155092596</v>
      </c>
    </row>
    <row r="639" spans="1:7" ht="25.5" x14ac:dyDescent="0.25">
      <c r="A639" s="1" t="s">
        <v>629</v>
      </c>
      <c r="B639" s="2" t="s">
        <v>968</v>
      </c>
      <c r="C639" s="1" t="s">
        <v>6</v>
      </c>
      <c r="D639" s="1">
        <v>1004</v>
      </c>
      <c r="E639" s="1" t="s">
        <v>1957</v>
      </c>
      <c r="F639" s="3">
        <v>45392.503344907411</v>
      </c>
      <c r="G639" s="58">
        <v>45394.879155092596</v>
      </c>
    </row>
    <row r="640" spans="1:7" s="72" customFormat="1" hidden="1" x14ac:dyDescent="0.25">
      <c r="A640" s="77" t="s">
        <v>631</v>
      </c>
      <c r="B640" s="78" t="s">
        <v>969</v>
      </c>
      <c r="C640" s="77" t="s">
        <v>6</v>
      </c>
      <c r="D640" s="77">
        <v>1002</v>
      </c>
      <c r="E640" s="77" t="s">
        <v>1955</v>
      </c>
      <c r="F640" s="90">
        <v>45392.510381944441</v>
      </c>
      <c r="G640" s="3">
        <v>45394.879166666666</v>
      </c>
    </row>
    <row r="641" spans="1:7" x14ac:dyDescent="0.25">
      <c r="A641" s="1" t="s">
        <v>631</v>
      </c>
      <c r="B641" s="2" t="s">
        <v>970</v>
      </c>
      <c r="C641" s="1" t="s">
        <v>6</v>
      </c>
      <c r="D641" s="1">
        <v>1006</v>
      </c>
      <c r="E641" s="1" t="s">
        <v>1954</v>
      </c>
      <c r="F641" s="3">
        <v>45392.512974537036</v>
      </c>
      <c r="G641" s="58">
        <v>45394.879166666666</v>
      </c>
    </row>
    <row r="642" spans="1:7" s="72" customFormat="1" hidden="1" x14ac:dyDescent="0.25">
      <c r="A642" s="77" t="s">
        <v>633</v>
      </c>
      <c r="B642" s="78" t="s">
        <v>971</v>
      </c>
      <c r="C642" s="77" t="s">
        <v>6</v>
      </c>
      <c r="D642" s="77">
        <v>1002</v>
      </c>
      <c r="E642" s="77" t="s">
        <v>1955</v>
      </c>
      <c r="F642" s="90">
        <v>45392.518310185187</v>
      </c>
      <c r="G642" s="3">
        <v>45394.879166666666</v>
      </c>
    </row>
    <row r="643" spans="1:7" s="72" customFormat="1" hidden="1" x14ac:dyDescent="0.25">
      <c r="A643" s="77" t="s">
        <v>635</v>
      </c>
      <c r="B643" s="78" t="s">
        <v>972</v>
      </c>
      <c r="C643" s="77" t="s">
        <v>6</v>
      </c>
      <c r="D643" s="77">
        <v>1002</v>
      </c>
      <c r="E643" s="77" t="s">
        <v>1955</v>
      </c>
      <c r="F643" s="90">
        <v>45392.55672453704</v>
      </c>
      <c r="G643" s="3">
        <v>45395.49832175926</v>
      </c>
    </row>
    <row r="644" spans="1:7" s="72" customFormat="1" ht="25.5" hidden="1" x14ac:dyDescent="0.25">
      <c r="A644" s="77" t="s">
        <v>637</v>
      </c>
      <c r="B644" s="78" t="s">
        <v>973</v>
      </c>
      <c r="C644" s="77" t="s">
        <v>6</v>
      </c>
      <c r="D644" s="77">
        <v>1002</v>
      </c>
      <c r="E644" s="77" t="s">
        <v>1955</v>
      </c>
      <c r="F644" s="90">
        <v>45392.559351851851</v>
      </c>
      <c r="G644" s="3">
        <v>45395.498333333337</v>
      </c>
    </row>
    <row r="645" spans="1:7" s="72" customFormat="1" hidden="1" x14ac:dyDescent="0.25">
      <c r="A645" s="77" t="s">
        <v>639</v>
      </c>
      <c r="B645" s="78" t="s">
        <v>974</v>
      </c>
      <c r="C645" s="77" t="s">
        <v>6</v>
      </c>
      <c r="D645" s="77">
        <v>1002</v>
      </c>
      <c r="E645" s="77" t="s">
        <v>1955</v>
      </c>
      <c r="F645" s="90">
        <v>45392.562881944446</v>
      </c>
      <c r="G645" s="3">
        <v>45395.727627314816</v>
      </c>
    </row>
    <row r="646" spans="1:7" x14ac:dyDescent="0.25">
      <c r="A646" s="1" t="s">
        <v>639</v>
      </c>
      <c r="B646" s="2" t="s">
        <v>974</v>
      </c>
      <c r="C646" s="1" t="s">
        <v>6</v>
      </c>
      <c r="D646" s="1">
        <v>1008</v>
      </c>
      <c r="E646" s="1" t="s">
        <v>1953</v>
      </c>
      <c r="F646" s="3">
        <v>45392.56386574074</v>
      </c>
      <c r="G646" s="58">
        <v>45396.049259259256</v>
      </c>
    </row>
    <row r="647" spans="1:7" x14ac:dyDescent="0.25">
      <c r="A647" s="1" t="s">
        <v>639</v>
      </c>
      <c r="B647" s="2" t="s">
        <v>974</v>
      </c>
      <c r="C647" s="1" t="s">
        <v>6</v>
      </c>
      <c r="D647" s="1">
        <v>1008</v>
      </c>
      <c r="E647" s="1" t="s">
        <v>1953</v>
      </c>
      <c r="F647" s="3">
        <v>45392.565486111111</v>
      </c>
      <c r="G647" s="58">
        <v>45397.431250000001</v>
      </c>
    </row>
    <row r="648" spans="1:7" s="72" customFormat="1" hidden="1" x14ac:dyDescent="0.25">
      <c r="A648" s="77" t="s">
        <v>641</v>
      </c>
      <c r="B648" s="78" t="s">
        <v>975</v>
      </c>
      <c r="C648" s="77" t="s">
        <v>6</v>
      </c>
      <c r="D648" s="77">
        <v>1002</v>
      </c>
      <c r="E648" s="77" t="s">
        <v>1955</v>
      </c>
      <c r="F648" s="90">
        <v>45392.570092592592</v>
      </c>
      <c r="G648" s="3">
        <v>45397.451840277776</v>
      </c>
    </row>
    <row r="649" spans="1:7" x14ac:dyDescent="0.25">
      <c r="A649" s="1" t="s">
        <v>641</v>
      </c>
      <c r="B649" s="2" t="s">
        <v>975</v>
      </c>
      <c r="C649" s="1" t="s">
        <v>6</v>
      </c>
      <c r="D649" s="1">
        <v>1008</v>
      </c>
      <c r="E649" s="1" t="s">
        <v>1953</v>
      </c>
      <c r="F649" s="3">
        <v>45392.576203703706</v>
      </c>
      <c r="G649" s="58">
        <v>45397.704942129632</v>
      </c>
    </row>
    <row r="650" spans="1:7" s="72" customFormat="1" hidden="1" x14ac:dyDescent="0.25">
      <c r="A650" s="77" t="s">
        <v>643</v>
      </c>
      <c r="B650" s="78" t="s">
        <v>976</v>
      </c>
      <c r="C650" s="77" t="s">
        <v>6</v>
      </c>
      <c r="D650" s="77">
        <v>1002</v>
      </c>
      <c r="E650" s="77" t="s">
        <v>1955</v>
      </c>
      <c r="F650" s="90">
        <v>45392.593692129631</v>
      </c>
      <c r="G650" s="3">
        <v>45397.71974537037</v>
      </c>
    </row>
    <row r="651" spans="1:7" s="72" customFormat="1" hidden="1" x14ac:dyDescent="0.25">
      <c r="A651" s="77" t="s">
        <v>646</v>
      </c>
      <c r="B651" s="78" t="s">
        <v>977</v>
      </c>
      <c r="C651" s="77" t="s">
        <v>6</v>
      </c>
      <c r="D651" s="77">
        <v>1002</v>
      </c>
      <c r="E651" s="77" t="s">
        <v>1955</v>
      </c>
      <c r="F651" s="90">
        <v>45392.61178240741</v>
      </c>
      <c r="G651" s="3">
        <v>45397.719756944447</v>
      </c>
    </row>
    <row r="652" spans="1:7" x14ac:dyDescent="0.25">
      <c r="A652" s="1" t="s">
        <v>646</v>
      </c>
      <c r="B652" s="2" t="s">
        <v>978</v>
      </c>
      <c r="C652" s="1" t="s">
        <v>6</v>
      </c>
      <c r="D652" s="1">
        <v>1006</v>
      </c>
      <c r="E652" s="1" t="s">
        <v>1954</v>
      </c>
      <c r="F652" s="3">
        <v>45392.613136574073</v>
      </c>
      <c r="G652" s="58">
        <v>45397.720509259256</v>
      </c>
    </row>
    <row r="653" spans="1:7" s="72" customFormat="1" hidden="1" x14ac:dyDescent="0.25">
      <c r="A653" s="77" t="s">
        <v>648</v>
      </c>
      <c r="B653" s="78" t="s">
        <v>979</v>
      </c>
      <c r="C653" s="77" t="s">
        <v>6</v>
      </c>
      <c r="D653" s="77">
        <v>1002</v>
      </c>
      <c r="E653" s="77" t="s">
        <v>1955</v>
      </c>
      <c r="F653" s="90">
        <v>45392.613680555558</v>
      </c>
      <c r="G653" s="3">
        <v>45397.744328703702</v>
      </c>
    </row>
    <row r="654" spans="1:7" x14ac:dyDescent="0.25">
      <c r="A654" s="1" t="s">
        <v>648</v>
      </c>
      <c r="B654" s="2" t="s">
        <v>980</v>
      </c>
      <c r="C654" s="1" t="s">
        <v>6</v>
      </c>
      <c r="D654" s="1">
        <v>1006</v>
      </c>
      <c r="E654" s="1" t="s">
        <v>1954</v>
      </c>
      <c r="F654" s="3">
        <v>45392.614976851852</v>
      </c>
      <c r="G654" s="58">
        <v>45397.80878472222</v>
      </c>
    </row>
    <row r="655" spans="1:7" x14ac:dyDescent="0.25">
      <c r="A655" s="1" t="s">
        <v>645</v>
      </c>
      <c r="B655" s="2" t="s">
        <v>981</v>
      </c>
      <c r="C655" s="1" t="s">
        <v>6</v>
      </c>
      <c r="D655" s="1">
        <v>1006</v>
      </c>
      <c r="E655" s="1" t="s">
        <v>1954</v>
      </c>
      <c r="F655" s="3">
        <v>45392.615173611113</v>
      </c>
      <c r="G655" s="58">
        <v>45398.437384259261</v>
      </c>
    </row>
    <row r="656" spans="1:7" s="72" customFormat="1" hidden="1" x14ac:dyDescent="0.25">
      <c r="A656" s="77" t="s">
        <v>650</v>
      </c>
      <c r="B656" s="78" t="s">
        <v>982</v>
      </c>
      <c r="C656" s="77" t="s">
        <v>6</v>
      </c>
      <c r="D656" s="77">
        <v>1002</v>
      </c>
      <c r="E656" s="77" t="s">
        <v>1955</v>
      </c>
      <c r="F656" s="90">
        <v>45392.675312500003</v>
      </c>
      <c r="G656" s="3">
        <v>45398.437384259261</v>
      </c>
    </row>
    <row r="657" spans="1:7" x14ac:dyDescent="0.25">
      <c r="A657" s="1" t="s">
        <v>650</v>
      </c>
      <c r="B657" s="2" t="s">
        <v>983</v>
      </c>
      <c r="C657" s="1" t="s">
        <v>6</v>
      </c>
      <c r="D657" s="1">
        <v>1006</v>
      </c>
      <c r="E657" s="1" t="s">
        <v>1954</v>
      </c>
      <c r="F657" s="3">
        <v>45392.67763888889</v>
      </c>
      <c r="G657" s="58">
        <v>45398.437384259261</v>
      </c>
    </row>
    <row r="658" spans="1:7" x14ac:dyDescent="0.25">
      <c r="A658" s="1" t="s">
        <v>650</v>
      </c>
      <c r="B658" s="2" t="s">
        <v>983</v>
      </c>
      <c r="C658" s="1" t="s">
        <v>6</v>
      </c>
      <c r="D658" s="1">
        <v>1006</v>
      </c>
      <c r="E658" s="1" t="s">
        <v>1954</v>
      </c>
      <c r="F658" s="3">
        <v>45392.678553240738</v>
      </c>
      <c r="G658" s="58">
        <v>45398.491469907407</v>
      </c>
    </row>
    <row r="659" spans="1:7" s="72" customFormat="1" hidden="1" x14ac:dyDescent="0.25">
      <c r="A659" s="77" t="s">
        <v>652</v>
      </c>
      <c r="B659" s="78" t="s">
        <v>984</v>
      </c>
      <c r="C659" s="77" t="s">
        <v>6</v>
      </c>
      <c r="D659" s="77">
        <v>1002</v>
      </c>
      <c r="E659" s="77" t="s">
        <v>1955</v>
      </c>
      <c r="F659" s="90">
        <v>45392.688287037039</v>
      </c>
      <c r="G659" s="3">
        <v>45398.504583333335</v>
      </c>
    </row>
    <row r="660" spans="1:7" x14ac:dyDescent="0.25">
      <c r="A660" s="1" t="s">
        <v>652</v>
      </c>
      <c r="B660" s="2" t="s">
        <v>985</v>
      </c>
      <c r="C660" s="1" t="s">
        <v>6</v>
      </c>
      <c r="D660" s="1">
        <v>1006</v>
      </c>
      <c r="E660" s="1" t="s">
        <v>1954</v>
      </c>
      <c r="F660" s="3">
        <v>45392.68922453704</v>
      </c>
      <c r="G660" s="58">
        <v>45398.507488425923</v>
      </c>
    </row>
    <row r="661" spans="1:7" s="72" customFormat="1" hidden="1" x14ac:dyDescent="0.25">
      <c r="A661" s="77" t="s">
        <v>654</v>
      </c>
      <c r="B661" s="78" t="s">
        <v>986</v>
      </c>
      <c r="C661" s="77" t="s">
        <v>6</v>
      </c>
      <c r="D661" s="77">
        <v>1002</v>
      </c>
      <c r="E661" s="77" t="s">
        <v>1955</v>
      </c>
      <c r="F661" s="90">
        <v>45392.731030092589</v>
      </c>
      <c r="G661" s="3">
        <v>45398.631076388891</v>
      </c>
    </row>
    <row r="662" spans="1:7" x14ac:dyDescent="0.25">
      <c r="A662" s="1" t="s">
        <v>654</v>
      </c>
      <c r="B662" s="2" t="s">
        <v>987</v>
      </c>
      <c r="C662" s="1" t="s">
        <v>6</v>
      </c>
      <c r="D662" s="1">
        <v>1006</v>
      </c>
      <c r="E662" s="1" t="s">
        <v>1954</v>
      </c>
      <c r="F662" s="3">
        <v>45392.732152777775</v>
      </c>
      <c r="G662" s="58">
        <v>45398.706053240741</v>
      </c>
    </row>
    <row r="663" spans="1:7" x14ac:dyDescent="0.25">
      <c r="A663" s="1" t="s">
        <v>432</v>
      </c>
      <c r="B663" s="2" t="s">
        <v>988</v>
      </c>
      <c r="C663" s="1" t="s">
        <v>6</v>
      </c>
      <c r="D663" s="1">
        <v>1006</v>
      </c>
      <c r="E663" s="1" t="s">
        <v>1954</v>
      </c>
      <c r="F663" s="3">
        <v>45392.742546296293</v>
      </c>
      <c r="G663" s="58">
        <v>45398.710104166668</v>
      </c>
    </row>
    <row r="664" spans="1:7" s="72" customFormat="1" hidden="1" x14ac:dyDescent="0.25">
      <c r="A664" s="77" t="s">
        <v>656</v>
      </c>
      <c r="B664" s="78" t="s">
        <v>989</v>
      </c>
      <c r="C664" s="77" t="s">
        <v>6</v>
      </c>
      <c r="D664" s="77">
        <v>1002</v>
      </c>
      <c r="E664" s="77" t="s">
        <v>1955</v>
      </c>
      <c r="F664" s="90">
        <v>45392.752129629633</v>
      </c>
      <c r="G664" s="3">
        <v>45398.710300925923</v>
      </c>
    </row>
    <row r="665" spans="1:7" x14ac:dyDescent="0.25">
      <c r="A665" s="1" t="s">
        <v>656</v>
      </c>
      <c r="B665" s="2" t="s">
        <v>989</v>
      </c>
      <c r="C665" s="1" t="s">
        <v>6</v>
      </c>
      <c r="D665" s="1">
        <v>1002</v>
      </c>
      <c r="E665" s="1" t="s">
        <v>1955</v>
      </c>
      <c r="F665" s="3">
        <v>45392.755995370368</v>
      </c>
      <c r="G665" s="58">
        <v>45398.710451388892</v>
      </c>
    </row>
    <row r="666" spans="1:7" s="72" customFormat="1" hidden="1" x14ac:dyDescent="0.25">
      <c r="A666" s="77" t="s">
        <v>658</v>
      </c>
      <c r="B666" s="78" t="s">
        <v>990</v>
      </c>
      <c r="C666" s="77" t="s">
        <v>6</v>
      </c>
      <c r="D666" s="77">
        <v>1002</v>
      </c>
      <c r="E666" s="77" t="s">
        <v>1955</v>
      </c>
      <c r="F666" s="90">
        <v>45392.760208333333</v>
      </c>
      <c r="G666" s="3">
        <v>45398.748854166668</v>
      </c>
    </row>
    <row r="667" spans="1:7" x14ac:dyDescent="0.25">
      <c r="A667" s="1" t="s">
        <v>656</v>
      </c>
      <c r="B667" s="2" t="s">
        <v>991</v>
      </c>
      <c r="C667" s="1" t="s">
        <v>6</v>
      </c>
      <c r="D667" s="1">
        <v>1006</v>
      </c>
      <c r="E667" s="1" t="s">
        <v>1954</v>
      </c>
      <c r="F667" s="3">
        <v>45392.762013888889</v>
      </c>
      <c r="G667" s="58">
        <v>45398.748865740738</v>
      </c>
    </row>
    <row r="668" spans="1:7" s="72" customFormat="1" hidden="1" x14ac:dyDescent="0.25">
      <c r="A668" s="77" t="s">
        <v>660</v>
      </c>
      <c r="B668" s="78" t="s">
        <v>992</v>
      </c>
      <c r="C668" s="77" t="s">
        <v>6</v>
      </c>
      <c r="D668" s="77">
        <v>1002</v>
      </c>
      <c r="E668" s="77" t="s">
        <v>1955</v>
      </c>
      <c r="F668" s="90">
        <v>45392.763622685183</v>
      </c>
      <c r="G668" s="3">
        <v>45398.748865740738</v>
      </c>
    </row>
    <row r="669" spans="1:7" s="72" customFormat="1" hidden="1" x14ac:dyDescent="0.25">
      <c r="A669" s="77" t="s">
        <v>662</v>
      </c>
      <c r="B669" s="78" t="s">
        <v>993</v>
      </c>
      <c r="C669" s="77" t="s">
        <v>6</v>
      </c>
      <c r="D669" s="77">
        <v>1002</v>
      </c>
      <c r="E669" s="77" t="s">
        <v>1955</v>
      </c>
      <c r="F669" s="90">
        <v>45392.768333333333</v>
      </c>
      <c r="G669" s="3">
        <v>45398.750844907408</v>
      </c>
    </row>
    <row r="670" spans="1:7" x14ac:dyDescent="0.25">
      <c r="A670" s="1" t="s">
        <v>662</v>
      </c>
      <c r="B670" s="2" t="s">
        <v>994</v>
      </c>
      <c r="C670" s="1" t="s">
        <v>6</v>
      </c>
      <c r="D670" s="1">
        <v>1006</v>
      </c>
      <c r="E670" s="1" t="s">
        <v>1954</v>
      </c>
      <c r="F670" s="3">
        <v>45392.771828703706</v>
      </c>
      <c r="G670" s="58">
        <v>45398.80327546296</v>
      </c>
    </row>
    <row r="671" spans="1:7" s="72" customFormat="1" hidden="1" x14ac:dyDescent="0.25">
      <c r="A671" s="77" t="s">
        <v>664</v>
      </c>
      <c r="B671" s="78" t="s">
        <v>995</v>
      </c>
      <c r="C671" s="77" t="s">
        <v>6</v>
      </c>
      <c r="D671" s="77">
        <v>1002</v>
      </c>
      <c r="E671" s="77" t="s">
        <v>1955</v>
      </c>
      <c r="F671" s="90">
        <v>45392.800127314818</v>
      </c>
      <c r="G671" s="3">
        <v>45398.804756944446</v>
      </c>
    </row>
    <row r="672" spans="1:7" x14ac:dyDescent="0.25">
      <c r="A672" s="1" t="s">
        <v>639</v>
      </c>
      <c r="B672" s="2" t="s">
        <v>974</v>
      </c>
      <c r="C672" s="1" t="s">
        <v>6</v>
      </c>
      <c r="D672" s="1">
        <v>1008</v>
      </c>
      <c r="E672" s="1" t="s">
        <v>1953</v>
      </c>
      <c r="F672" s="3">
        <v>45392.811956018515</v>
      </c>
      <c r="G672" s="58">
        <v>45398.813032407408</v>
      </c>
    </row>
    <row r="673" spans="1:7" s="72" customFormat="1" hidden="1" x14ac:dyDescent="0.25">
      <c r="A673" s="77" t="s">
        <v>666</v>
      </c>
      <c r="B673" s="78" t="s">
        <v>996</v>
      </c>
      <c r="C673" s="77" t="s">
        <v>6</v>
      </c>
      <c r="D673" s="77">
        <v>1002</v>
      </c>
      <c r="E673" s="77" t="s">
        <v>1955</v>
      </c>
      <c r="F673" s="90">
        <v>45392.854178240741</v>
      </c>
      <c r="G673" s="3">
        <v>45398.995497685188</v>
      </c>
    </row>
    <row r="674" spans="1:7" s="72" customFormat="1" hidden="1" x14ac:dyDescent="0.25">
      <c r="A674" s="77" t="s">
        <v>668</v>
      </c>
      <c r="B674" s="78" t="s">
        <v>997</v>
      </c>
      <c r="C674" s="77" t="s">
        <v>6</v>
      </c>
      <c r="D674" s="77">
        <v>1002</v>
      </c>
      <c r="E674" s="77" t="s">
        <v>1955</v>
      </c>
      <c r="F674" s="90">
        <v>45392.904004629629</v>
      </c>
      <c r="G674" s="3">
        <v>45398.995983796296</v>
      </c>
    </row>
    <row r="675" spans="1:7" x14ac:dyDescent="0.25">
      <c r="A675" s="1" t="s">
        <v>668</v>
      </c>
      <c r="B675" s="2" t="s">
        <v>998</v>
      </c>
      <c r="C675" s="1" t="s">
        <v>6</v>
      </c>
      <c r="D675" s="1">
        <v>1006</v>
      </c>
      <c r="E675" s="1" t="s">
        <v>1954</v>
      </c>
      <c r="F675" s="3">
        <v>45392.907627314817</v>
      </c>
      <c r="G675" s="58">
        <v>45398.997129629628</v>
      </c>
    </row>
    <row r="676" spans="1:7" x14ac:dyDescent="0.25">
      <c r="A676" s="1" t="s">
        <v>668</v>
      </c>
      <c r="B676" s="2" t="s">
        <v>998</v>
      </c>
      <c r="C676" s="1" t="s">
        <v>6</v>
      </c>
      <c r="D676" s="1">
        <v>1004</v>
      </c>
      <c r="E676" s="1" t="s">
        <v>1957</v>
      </c>
      <c r="F676" s="3">
        <v>45392.908784722225</v>
      </c>
      <c r="G676" s="58">
        <v>45399.002696759257</v>
      </c>
    </row>
    <row r="677" spans="1:7" x14ac:dyDescent="0.25">
      <c r="A677" s="1" t="s">
        <v>668</v>
      </c>
      <c r="B677" s="2" t="s">
        <v>998</v>
      </c>
      <c r="C677" s="1" t="s">
        <v>6</v>
      </c>
      <c r="D677" s="1">
        <v>1006</v>
      </c>
      <c r="E677" s="1" t="s">
        <v>1954</v>
      </c>
      <c r="F677" s="3">
        <v>45392.910011574073</v>
      </c>
      <c r="G677" s="119">
        <v>45399.003472222219</v>
      </c>
    </row>
    <row r="678" spans="1:7" x14ac:dyDescent="0.25">
      <c r="A678" s="1" t="s">
        <v>454</v>
      </c>
      <c r="B678" s="2" t="s">
        <v>999</v>
      </c>
      <c r="C678" s="1" t="s">
        <v>6</v>
      </c>
      <c r="D678" s="1">
        <v>1003</v>
      </c>
      <c r="E678" s="1" t="s">
        <v>1958</v>
      </c>
      <c r="F678" s="3">
        <v>45392.927824074075</v>
      </c>
      <c r="G678" s="1"/>
    </row>
    <row r="679" spans="1:7" x14ac:dyDescent="0.25">
      <c r="A679" s="1" t="s">
        <v>454</v>
      </c>
      <c r="B679" s="2" t="s">
        <v>999</v>
      </c>
      <c r="C679" s="1" t="s">
        <v>6</v>
      </c>
      <c r="D679" s="1">
        <v>1006</v>
      </c>
      <c r="E679" s="1" t="s">
        <v>1954</v>
      </c>
      <c r="F679" s="3">
        <v>45392.928368055553</v>
      </c>
      <c r="G679" s="1"/>
    </row>
    <row r="680" spans="1:7" x14ac:dyDescent="0.25">
      <c r="A680" s="1" t="s">
        <v>558</v>
      </c>
      <c r="B680" s="2" t="s">
        <v>914</v>
      </c>
      <c r="C680" s="1" t="s">
        <v>6</v>
      </c>
      <c r="D680" s="1">
        <v>1006</v>
      </c>
      <c r="E680" s="1" t="s">
        <v>1954</v>
      </c>
      <c r="F680" s="3">
        <v>45392.992384259262</v>
      </c>
      <c r="G680" s="1"/>
    </row>
    <row r="681" spans="1:7" s="72" customFormat="1" hidden="1" x14ac:dyDescent="0.25">
      <c r="A681" s="77" t="s">
        <v>670</v>
      </c>
      <c r="B681" s="78" t="s">
        <v>1000</v>
      </c>
      <c r="C681" s="77" t="s">
        <v>6</v>
      </c>
      <c r="D681" s="77">
        <v>1002</v>
      </c>
      <c r="E681" s="77" t="s">
        <v>1955</v>
      </c>
      <c r="F681" s="90">
        <v>45393.034097222226</v>
      </c>
      <c r="G681" s="77"/>
    </row>
    <row r="682" spans="1:7" x14ac:dyDescent="0.25">
      <c r="A682" s="1" t="s">
        <v>670</v>
      </c>
      <c r="B682" s="2" t="s">
        <v>1000</v>
      </c>
      <c r="C682" s="1" t="s">
        <v>6</v>
      </c>
      <c r="D682" s="1">
        <v>1008</v>
      </c>
      <c r="E682" s="1" t="s">
        <v>1953</v>
      </c>
      <c r="F682" s="3">
        <v>45393.035324074073</v>
      </c>
      <c r="G682" s="1"/>
    </row>
    <row r="683" spans="1:7" s="72" customFormat="1" hidden="1" x14ac:dyDescent="0.25">
      <c r="A683" s="77" t="s">
        <v>672</v>
      </c>
      <c r="B683" s="78" t="s">
        <v>1001</v>
      </c>
      <c r="C683" s="77" t="s">
        <v>6</v>
      </c>
      <c r="D683" s="77">
        <v>1002</v>
      </c>
      <c r="E683" s="77" t="s">
        <v>1955</v>
      </c>
      <c r="F683" s="90">
        <v>45393.079895833333</v>
      </c>
      <c r="G683" s="77"/>
    </row>
    <row r="684" spans="1:7" x14ac:dyDescent="0.25">
      <c r="A684" s="1" t="s">
        <v>558</v>
      </c>
      <c r="B684" s="2" t="s">
        <v>914</v>
      </c>
      <c r="C684" s="1" t="s">
        <v>6</v>
      </c>
      <c r="D684" s="1">
        <v>1006</v>
      </c>
      <c r="E684" s="1" t="s">
        <v>1954</v>
      </c>
      <c r="F684" s="3">
        <v>45393.140104166669</v>
      </c>
      <c r="G684" s="1"/>
    </row>
    <row r="685" spans="1:7" s="72" customFormat="1" hidden="1" x14ac:dyDescent="0.25">
      <c r="A685" s="77" t="s">
        <v>674</v>
      </c>
      <c r="B685" s="78" t="s">
        <v>1002</v>
      </c>
      <c r="C685" s="77" t="s">
        <v>6</v>
      </c>
      <c r="D685" s="77">
        <v>1002</v>
      </c>
      <c r="E685" s="77" t="s">
        <v>1955</v>
      </c>
      <c r="F685" s="90">
        <v>45393.208310185182</v>
      </c>
      <c r="G685" s="77"/>
    </row>
    <row r="686" spans="1:7" s="72" customFormat="1" hidden="1" x14ac:dyDescent="0.25">
      <c r="A686" s="77" t="s">
        <v>676</v>
      </c>
      <c r="B686" s="78" t="s">
        <v>1003</v>
      </c>
      <c r="C686" s="77" t="s">
        <v>6</v>
      </c>
      <c r="D686" s="77">
        <v>1002</v>
      </c>
      <c r="E686" s="77" t="s">
        <v>1955</v>
      </c>
      <c r="F686" s="90">
        <v>45393.285555555558</v>
      </c>
      <c r="G686" s="77"/>
    </row>
    <row r="687" spans="1:7" s="72" customFormat="1" ht="25.5" hidden="1" x14ac:dyDescent="0.25">
      <c r="A687" s="77" t="s">
        <v>678</v>
      </c>
      <c r="B687" s="78" t="s">
        <v>1004</v>
      </c>
      <c r="C687" s="77" t="s">
        <v>6</v>
      </c>
      <c r="D687" s="77">
        <v>1002</v>
      </c>
      <c r="E687" s="77" t="s">
        <v>1955</v>
      </c>
      <c r="F687" s="90">
        <v>45393.376319444447</v>
      </c>
      <c r="G687" s="77"/>
    </row>
    <row r="688" spans="1:7" s="72" customFormat="1" hidden="1" x14ac:dyDescent="0.25">
      <c r="A688" s="77" t="s">
        <v>680</v>
      </c>
      <c r="B688" s="78" t="s">
        <v>1005</v>
      </c>
      <c r="C688" s="77" t="s">
        <v>6</v>
      </c>
      <c r="D688" s="77">
        <v>1002</v>
      </c>
      <c r="E688" s="77" t="s">
        <v>1955</v>
      </c>
      <c r="F688" s="90">
        <v>45393.387083333335</v>
      </c>
      <c r="G688" s="77"/>
    </row>
    <row r="689" spans="1:7" x14ac:dyDescent="0.25">
      <c r="A689" s="1" t="s">
        <v>680</v>
      </c>
      <c r="B689" s="2" t="s">
        <v>1006</v>
      </c>
      <c r="C689" s="1" t="s">
        <v>6</v>
      </c>
      <c r="D689" s="1">
        <v>1006</v>
      </c>
      <c r="E689" s="1" t="s">
        <v>1954</v>
      </c>
      <c r="F689" s="3">
        <v>45393.389097222222</v>
      </c>
      <c r="G689" s="1"/>
    </row>
    <row r="690" spans="1:7" x14ac:dyDescent="0.25">
      <c r="A690" s="1" t="s">
        <v>558</v>
      </c>
      <c r="B690" s="2" t="s">
        <v>914</v>
      </c>
      <c r="C690" s="1" t="s">
        <v>6</v>
      </c>
      <c r="D690" s="1">
        <v>1006</v>
      </c>
      <c r="E690" s="1" t="s">
        <v>1954</v>
      </c>
      <c r="F690" s="3">
        <v>45393.422233796293</v>
      </c>
      <c r="G690" s="1"/>
    </row>
    <row r="691" spans="1:7" x14ac:dyDescent="0.25">
      <c r="A691" s="1" t="s">
        <v>558</v>
      </c>
      <c r="B691" s="2" t="s">
        <v>914</v>
      </c>
      <c r="C691" s="1" t="s">
        <v>6</v>
      </c>
      <c r="D691" s="1">
        <v>1006</v>
      </c>
      <c r="E691" s="1" t="s">
        <v>1954</v>
      </c>
      <c r="F691" s="3">
        <v>45393.422372685185</v>
      </c>
      <c r="G691" s="1"/>
    </row>
    <row r="692" spans="1:7" x14ac:dyDescent="0.25">
      <c r="A692" s="1" t="s">
        <v>558</v>
      </c>
      <c r="B692" s="2" t="s">
        <v>914</v>
      </c>
      <c r="C692" s="1" t="s">
        <v>6</v>
      </c>
      <c r="D692" s="1">
        <v>1007</v>
      </c>
      <c r="E692" s="1" t="s">
        <v>1956</v>
      </c>
      <c r="F692" s="3">
        <v>45393.429293981484</v>
      </c>
      <c r="G692" s="1"/>
    </row>
    <row r="693" spans="1:7" x14ac:dyDescent="0.25">
      <c r="A693" s="1" t="s">
        <v>558</v>
      </c>
      <c r="B693" s="2" t="s">
        <v>914</v>
      </c>
      <c r="C693" s="1" t="s">
        <v>6</v>
      </c>
      <c r="D693" s="1">
        <v>1007</v>
      </c>
      <c r="E693" s="1" t="s">
        <v>1956</v>
      </c>
      <c r="F693" s="3">
        <v>45393.429293981484</v>
      </c>
      <c r="G693" s="1"/>
    </row>
    <row r="694" spans="1:7" x14ac:dyDescent="0.25">
      <c r="A694" s="1" t="s">
        <v>558</v>
      </c>
      <c r="B694" s="2" t="s">
        <v>911</v>
      </c>
      <c r="C694" s="1" t="s">
        <v>6</v>
      </c>
      <c r="D694" s="1">
        <v>1008</v>
      </c>
      <c r="E694" s="1" t="s">
        <v>1953</v>
      </c>
      <c r="F694" s="3">
        <v>45393.432905092595</v>
      </c>
      <c r="G694" s="1"/>
    </row>
    <row r="695" spans="1:7" x14ac:dyDescent="0.25">
      <c r="A695" s="1" t="s">
        <v>558</v>
      </c>
      <c r="B695" s="2" t="s">
        <v>911</v>
      </c>
      <c r="C695" s="1" t="s">
        <v>6</v>
      </c>
      <c r="D695" s="1">
        <v>1008</v>
      </c>
      <c r="E695" s="1" t="s">
        <v>1953</v>
      </c>
      <c r="F695" s="3">
        <v>45393.432916666665</v>
      </c>
      <c r="G695" s="1"/>
    </row>
    <row r="696" spans="1:7" s="72" customFormat="1" hidden="1" x14ac:dyDescent="0.25">
      <c r="A696" s="77" t="s">
        <v>682</v>
      </c>
      <c r="B696" s="78" t="s">
        <v>1007</v>
      </c>
      <c r="C696" s="77" t="s">
        <v>6</v>
      </c>
      <c r="D696" s="77">
        <v>1002</v>
      </c>
      <c r="E696" s="77" t="s">
        <v>1955</v>
      </c>
      <c r="F696" s="90">
        <v>45393.434652777774</v>
      </c>
      <c r="G696" s="77"/>
    </row>
    <row r="697" spans="1:7" s="72" customFormat="1" hidden="1" x14ac:dyDescent="0.25">
      <c r="A697" s="77" t="s">
        <v>684</v>
      </c>
      <c r="B697" s="78" t="s">
        <v>957</v>
      </c>
      <c r="C697" s="77" t="s">
        <v>6</v>
      </c>
      <c r="D697" s="77">
        <v>1002</v>
      </c>
      <c r="E697" s="77" t="s">
        <v>1955</v>
      </c>
      <c r="F697" s="90">
        <v>45393.446342592593</v>
      </c>
      <c r="G697" s="77"/>
    </row>
    <row r="698" spans="1:7" x14ac:dyDescent="0.25">
      <c r="A698" s="1" t="s">
        <v>684</v>
      </c>
      <c r="B698" s="2" t="s">
        <v>957</v>
      </c>
      <c r="C698" s="1" t="s">
        <v>6</v>
      </c>
      <c r="D698" s="1">
        <v>1008</v>
      </c>
      <c r="E698" s="1" t="s">
        <v>1953</v>
      </c>
      <c r="F698" s="3">
        <v>45393.44740740741</v>
      </c>
      <c r="G698" s="1"/>
    </row>
    <row r="699" spans="1:7" x14ac:dyDescent="0.25">
      <c r="A699" s="1" t="s">
        <v>684</v>
      </c>
      <c r="B699" s="2" t="s">
        <v>1008</v>
      </c>
      <c r="C699" s="1" t="s">
        <v>6</v>
      </c>
      <c r="D699" s="1">
        <v>1006</v>
      </c>
      <c r="E699" s="1" t="s">
        <v>1954</v>
      </c>
      <c r="F699" s="3">
        <v>45393.449652777781</v>
      </c>
      <c r="G699" s="1"/>
    </row>
    <row r="700" spans="1:7" s="72" customFormat="1" hidden="1" x14ac:dyDescent="0.25">
      <c r="A700" s="77" t="s">
        <v>686</v>
      </c>
      <c r="B700" s="78" t="s">
        <v>1009</v>
      </c>
      <c r="C700" s="77" t="s">
        <v>6</v>
      </c>
      <c r="D700" s="77">
        <v>1002</v>
      </c>
      <c r="E700" s="77" t="s">
        <v>1955</v>
      </c>
      <c r="F700" s="90">
        <v>45393.452326388891</v>
      </c>
      <c r="G700" s="77"/>
    </row>
    <row r="701" spans="1:7" s="72" customFormat="1" hidden="1" x14ac:dyDescent="0.25">
      <c r="A701" s="77" t="s">
        <v>688</v>
      </c>
      <c r="B701" s="78" t="s">
        <v>1010</v>
      </c>
      <c r="C701" s="77" t="s">
        <v>6</v>
      </c>
      <c r="D701" s="77">
        <v>1002</v>
      </c>
      <c r="E701" s="77" t="s">
        <v>1955</v>
      </c>
      <c r="F701" s="90">
        <v>45393.453969907408</v>
      </c>
      <c r="G701" s="77"/>
    </row>
    <row r="702" spans="1:7" s="72" customFormat="1" hidden="1" x14ac:dyDescent="0.25">
      <c r="A702" s="77" t="s">
        <v>692</v>
      </c>
      <c r="B702" s="78" t="s">
        <v>1011</v>
      </c>
      <c r="C702" s="77" t="s">
        <v>6</v>
      </c>
      <c r="D702" s="77">
        <v>1002</v>
      </c>
      <c r="E702" s="77" t="s">
        <v>1955</v>
      </c>
      <c r="F702" s="90">
        <v>45393.454687500001</v>
      </c>
      <c r="G702" s="77"/>
    </row>
    <row r="703" spans="1:7" s="72" customFormat="1" hidden="1" x14ac:dyDescent="0.25">
      <c r="A703" s="77" t="s">
        <v>694</v>
      </c>
      <c r="B703" s="78" t="s">
        <v>1012</v>
      </c>
      <c r="C703" s="77" t="s">
        <v>6</v>
      </c>
      <c r="D703" s="77">
        <v>1002</v>
      </c>
      <c r="E703" s="77" t="s">
        <v>1955</v>
      </c>
      <c r="F703" s="90">
        <v>45393.455300925925</v>
      </c>
      <c r="G703" s="77"/>
    </row>
    <row r="704" spans="1:7" s="72" customFormat="1" hidden="1" x14ac:dyDescent="0.25">
      <c r="A704" s="77" t="s">
        <v>690</v>
      </c>
      <c r="B704" s="78" t="s">
        <v>1013</v>
      </c>
      <c r="C704" s="77" t="s">
        <v>6</v>
      </c>
      <c r="D704" s="77">
        <v>1002</v>
      </c>
      <c r="E704" s="77" t="s">
        <v>1955</v>
      </c>
      <c r="F704" s="90">
        <v>45393.455787037034</v>
      </c>
      <c r="G704" s="77"/>
    </row>
    <row r="705" spans="1:7" x14ac:dyDescent="0.25">
      <c r="A705" s="1" t="s">
        <v>694</v>
      </c>
      <c r="B705" s="2" t="s">
        <v>1014</v>
      </c>
      <c r="C705" s="1" t="s">
        <v>6</v>
      </c>
      <c r="D705" s="1">
        <v>1006</v>
      </c>
      <c r="E705" s="1" t="s">
        <v>1954</v>
      </c>
      <c r="F705" s="3">
        <v>45393.456226851849</v>
      </c>
      <c r="G705" s="1"/>
    </row>
    <row r="706" spans="1:7" x14ac:dyDescent="0.25">
      <c r="A706" s="1" t="s">
        <v>686</v>
      </c>
      <c r="B706" s="2" t="s">
        <v>1015</v>
      </c>
      <c r="C706" s="1" t="s">
        <v>6</v>
      </c>
      <c r="D706" s="1">
        <v>1007</v>
      </c>
      <c r="E706" s="1" t="s">
        <v>1956</v>
      </c>
      <c r="F706" s="3">
        <v>45393.456250000003</v>
      </c>
      <c r="G706" s="1"/>
    </row>
    <row r="707" spans="1:7" s="72" customFormat="1" hidden="1" x14ac:dyDescent="0.25">
      <c r="A707" s="77" t="s">
        <v>696</v>
      </c>
      <c r="B707" s="78" t="s">
        <v>1016</v>
      </c>
      <c r="C707" s="77" t="s">
        <v>6</v>
      </c>
      <c r="D707" s="77">
        <v>1002</v>
      </c>
      <c r="E707" s="77" t="s">
        <v>1955</v>
      </c>
      <c r="F707" s="90">
        <v>45393.461018518516</v>
      </c>
      <c r="G707" s="77"/>
    </row>
    <row r="708" spans="1:7" s="72" customFormat="1" hidden="1" x14ac:dyDescent="0.25">
      <c r="A708" s="77" t="s">
        <v>698</v>
      </c>
      <c r="B708" s="78" t="s">
        <v>1017</v>
      </c>
      <c r="C708" s="77" t="s">
        <v>6</v>
      </c>
      <c r="D708" s="77">
        <v>1002</v>
      </c>
      <c r="E708" s="77" t="s">
        <v>1955</v>
      </c>
      <c r="F708" s="90">
        <v>45393.461192129631</v>
      </c>
      <c r="G708" s="77"/>
    </row>
    <row r="709" spans="1:7" x14ac:dyDescent="0.25">
      <c r="A709" s="1" t="s">
        <v>698</v>
      </c>
      <c r="B709" s="2" t="s">
        <v>1017</v>
      </c>
      <c r="C709" s="1" t="s">
        <v>6</v>
      </c>
      <c r="D709" s="1">
        <v>1008</v>
      </c>
      <c r="E709" s="1" t="s">
        <v>1953</v>
      </c>
      <c r="F709" s="3">
        <v>45393.461863425924</v>
      </c>
      <c r="G709" s="1"/>
    </row>
    <row r="710" spans="1:7" s="72" customFormat="1" hidden="1" x14ac:dyDescent="0.25">
      <c r="A710" s="77" t="s">
        <v>700</v>
      </c>
      <c r="B710" s="78" t="s">
        <v>1018</v>
      </c>
      <c r="C710" s="77" t="s">
        <v>6</v>
      </c>
      <c r="D710" s="77">
        <v>1002</v>
      </c>
      <c r="E710" s="77" t="s">
        <v>1955</v>
      </c>
      <c r="F710" s="90">
        <v>45393.463078703702</v>
      </c>
      <c r="G710" s="77"/>
    </row>
    <row r="711" spans="1:7" x14ac:dyDescent="0.25">
      <c r="A711" s="1" t="s">
        <v>696</v>
      </c>
      <c r="B711" s="2" t="s">
        <v>1019</v>
      </c>
      <c r="C711" s="1" t="s">
        <v>6</v>
      </c>
      <c r="D711" s="1">
        <v>1006</v>
      </c>
      <c r="E711" s="1" t="s">
        <v>1954</v>
      </c>
      <c r="F711" s="3">
        <v>45393.465543981481</v>
      </c>
      <c r="G711" s="1"/>
    </row>
    <row r="712" spans="1:7" x14ac:dyDescent="0.25">
      <c r="A712" s="1" t="s">
        <v>700</v>
      </c>
      <c r="B712" s="2" t="s">
        <v>1020</v>
      </c>
      <c r="C712" s="1" t="s">
        <v>6</v>
      </c>
      <c r="D712" s="1">
        <v>1006</v>
      </c>
      <c r="E712" s="1" t="s">
        <v>1954</v>
      </c>
      <c r="F712" s="3">
        <v>45393.465902777774</v>
      </c>
      <c r="G712" s="1"/>
    </row>
    <row r="713" spans="1:7" s="72" customFormat="1" hidden="1" x14ac:dyDescent="0.25">
      <c r="A713" s="77" t="s">
        <v>702</v>
      </c>
      <c r="B713" s="78" t="s">
        <v>1021</v>
      </c>
      <c r="C713" s="77" t="s">
        <v>6</v>
      </c>
      <c r="D713" s="77">
        <v>1002</v>
      </c>
      <c r="E713" s="77" t="s">
        <v>1955</v>
      </c>
      <c r="F713" s="90">
        <v>45393.466284722221</v>
      </c>
      <c r="G713" s="77"/>
    </row>
    <row r="714" spans="1:7" s="72" customFormat="1" hidden="1" x14ac:dyDescent="0.25">
      <c r="A714" s="77" t="s">
        <v>704</v>
      </c>
      <c r="B714" s="78" t="s">
        <v>1022</v>
      </c>
      <c r="C714" s="77" t="s">
        <v>6</v>
      </c>
      <c r="D714" s="77">
        <v>1002</v>
      </c>
      <c r="E714" s="77" t="s">
        <v>1955</v>
      </c>
      <c r="F714" s="90">
        <v>45393.468576388892</v>
      </c>
      <c r="G714" s="77"/>
    </row>
    <row r="715" spans="1:7" s="72" customFormat="1" hidden="1" x14ac:dyDescent="0.25">
      <c r="A715" s="77" t="s">
        <v>706</v>
      </c>
      <c r="B715" s="78" t="s">
        <v>1023</v>
      </c>
      <c r="C715" s="77" t="s">
        <v>6</v>
      </c>
      <c r="D715" s="77">
        <v>1002</v>
      </c>
      <c r="E715" s="77" t="s">
        <v>1955</v>
      </c>
      <c r="F715" s="90">
        <v>45393.47314814815</v>
      </c>
      <c r="G715" s="77"/>
    </row>
    <row r="716" spans="1:7" x14ac:dyDescent="0.25">
      <c r="A716" s="1" t="s">
        <v>706</v>
      </c>
      <c r="B716" s="2" t="s">
        <v>1023</v>
      </c>
      <c r="C716" s="1" t="s">
        <v>6</v>
      </c>
      <c r="D716" s="1">
        <v>1008</v>
      </c>
      <c r="E716" s="1" t="s">
        <v>1953</v>
      </c>
      <c r="F716" s="3">
        <v>45393.474027777775</v>
      </c>
      <c r="G716" s="1"/>
    </row>
    <row r="717" spans="1:7" s="72" customFormat="1" hidden="1" x14ac:dyDescent="0.25">
      <c r="A717" s="77" t="s">
        <v>708</v>
      </c>
      <c r="B717" s="78" t="s">
        <v>1024</v>
      </c>
      <c r="C717" s="77" t="s">
        <v>6</v>
      </c>
      <c r="D717" s="77">
        <v>1002</v>
      </c>
      <c r="E717" s="77" t="s">
        <v>1955</v>
      </c>
      <c r="F717" s="90">
        <v>45393.477187500001</v>
      </c>
      <c r="G717" s="77"/>
    </row>
    <row r="718" spans="1:7" s="72" customFormat="1" hidden="1" x14ac:dyDescent="0.25">
      <c r="A718" s="77" t="s">
        <v>710</v>
      </c>
      <c r="B718" s="78" t="s">
        <v>1025</v>
      </c>
      <c r="C718" s="77" t="s">
        <v>6</v>
      </c>
      <c r="D718" s="77">
        <v>1002</v>
      </c>
      <c r="E718" s="77" t="s">
        <v>1955</v>
      </c>
      <c r="F718" s="90">
        <v>45393.481053240743</v>
      </c>
      <c r="G718" s="77"/>
    </row>
    <row r="719" spans="1:7" x14ac:dyDescent="0.25">
      <c r="A719" s="1" t="s">
        <v>702</v>
      </c>
      <c r="B719" s="2" t="s">
        <v>1021</v>
      </c>
      <c r="C719" s="1" t="s">
        <v>6</v>
      </c>
      <c r="D719" s="1">
        <v>1002</v>
      </c>
      <c r="E719" s="1" t="s">
        <v>1955</v>
      </c>
      <c r="F719" s="3">
        <v>45393.487060185187</v>
      </c>
      <c r="G719" s="1"/>
    </row>
    <row r="720" spans="1:7" x14ac:dyDescent="0.25">
      <c r="A720" s="1" t="s">
        <v>702</v>
      </c>
      <c r="B720" s="2" t="s">
        <v>1026</v>
      </c>
      <c r="C720" s="1" t="s">
        <v>6</v>
      </c>
      <c r="D720" s="1">
        <v>1003</v>
      </c>
      <c r="E720" s="1" t="s">
        <v>1958</v>
      </c>
      <c r="F720" s="3">
        <v>45393.487881944442</v>
      </c>
      <c r="G720" s="1"/>
    </row>
    <row r="721" spans="1:7" x14ac:dyDescent="0.25">
      <c r="A721" s="1" t="s">
        <v>702</v>
      </c>
      <c r="B721" s="2" t="s">
        <v>1026</v>
      </c>
      <c r="C721" s="1" t="s">
        <v>6</v>
      </c>
      <c r="D721" s="1">
        <v>1006</v>
      </c>
      <c r="E721" s="1" t="s">
        <v>1954</v>
      </c>
      <c r="F721" s="3">
        <v>45393.488749999997</v>
      </c>
      <c r="G721" s="1"/>
    </row>
    <row r="722" spans="1:7" s="72" customFormat="1" hidden="1" x14ac:dyDescent="0.25">
      <c r="A722" s="77" t="s">
        <v>712</v>
      </c>
      <c r="B722" s="78" t="s">
        <v>1027</v>
      </c>
      <c r="C722" s="77" t="s">
        <v>6</v>
      </c>
      <c r="D722" s="77">
        <v>1002</v>
      </c>
      <c r="E722" s="77" t="s">
        <v>1955</v>
      </c>
      <c r="F722" s="90">
        <v>45393.489548611113</v>
      </c>
      <c r="G722" s="77"/>
    </row>
    <row r="723" spans="1:7" x14ac:dyDescent="0.25">
      <c r="A723" s="1" t="s">
        <v>702</v>
      </c>
      <c r="B723" s="2" t="s">
        <v>1026</v>
      </c>
      <c r="C723" s="1" t="s">
        <v>6</v>
      </c>
      <c r="D723" s="1">
        <v>1004</v>
      </c>
      <c r="E723" s="1" t="s">
        <v>1957</v>
      </c>
      <c r="F723" s="3">
        <v>45393.489988425928</v>
      </c>
      <c r="G723" s="1"/>
    </row>
    <row r="724" spans="1:7" s="72" customFormat="1" hidden="1" x14ac:dyDescent="0.25">
      <c r="A724" s="77" t="s">
        <v>714</v>
      </c>
      <c r="B724" s="78" t="s">
        <v>1028</v>
      </c>
      <c r="C724" s="77" t="s">
        <v>6</v>
      </c>
      <c r="D724" s="77">
        <v>1002</v>
      </c>
      <c r="E724" s="77" t="s">
        <v>1955</v>
      </c>
      <c r="F724" s="90">
        <v>45393.493194444447</v>
      </c>
      <c r="G724" s="77"/>
    </row>
    <row r="725" spans="1:7" x14ac:dyDescent="0.25">
      <c r="A725" s="1" t="s">
        <v>714</v>
      </c>
      <c r="B725" s="2" t="s">
        <v>1028</v>
      </c>
      <c r="C725" s="1" t="s">
        <v>6</v>
      </c>
      <c r="D725" s="1">
        <v>1002</v>
      </c>
      <c r="E725" s="1" t="s">
        <v>1955</v>
      </c>
      <c r="F725" s="3">
        <v>45393.495405092595</v>
      </c>
      <c r="G725" s="1"/>
    </row>
    <row r="726" spans="1:7" x14ac:dyDescent="0.25">
      <c r="A726" s="1" t="s">
        <v>714</v>
      </c>
      <c r="B726" s="2" t="s">
        <v>1029</v>
      </c>
      <c r="C726" s="1" t="s">
        <v>6</v>
      </c>
      <c r="D726" s="1">
        <v>1006</v>
      </c>
      <c r="E726" s="1" t="s">
        <v>1954</v>
      </c>
      <c r="F726" s="3">
        <v>45393.496458333335</v>
      </c>
      <c r="G726" s="1"/>
    </row>
    <row r="727" spans="1:7" s="72" customFormat="1" hidden="1" x14ac:dyDescent="0.25">
      <c r="A727" s="77" t="s">
        <v>716</v>
      </c>
      <c r="B727" s="78" t="s">
        <v>1030</v>
      </c>
      <c r="C727" s="77" t="s">
        <v>6</v>
      </c>
      <c r="D727" s="77">
        <v>1002</v>
      </c>
      <c r="E727" s="77" t="s">
        <v>1955</v>
      </c>
      <c r="F727" s="90">
        <v>45393.49664351852</v>
      </c>
      <c r="G727" s="77"/>
    </row>
    <row r="728" spans="1:7" x14ac:dyDescent="0.25">
      <c r="A728" s="1" t="s">
        <v>714</v>
      </c>
      <c r="B728" s="2" t="s">
        <v>1029</v>
      </c>
      <c r="C728" s="1" t="s">
        <v>6</v>
      </c>
      <c r="D728" s="1">
        <v>1007</v>
      </c>
      <c r="E728" s="1" t="s">
        <v>1956</v>
      </c>
      <c r="F728" s="3">
        <v>45393.501539351855</v>
      </c>
      <c r="G728" s="1"/>
    </row>
    <row r="729" spans="1:7" x14ac:dyDescent="0.25">
      <c r="A729" s="1" t="s">
        <v>714</v>
      </c>
      <c r="B729" s="2" t="s">
        <v>1029</v>
      </c>
      <c r="C729" s="1" t="s">
        <v>6</v>
      </c>
      <c r="D729" s="1">
        <v>1007</v>
      </c>
      <c r="E729" s="1" t="s">
        <v>1956</v>
      </c>
      <c r="F729" s="3">
        <v>45393.501562500001</v>
      </c>
      <c r="G729" s="1"/>
    </row>
    <row r="730" spans="1:7" x14ac:dyDescent="0.25">
      <c r="A730" s="1" t="s">
        <v>714</v>
      </c>
      <c r="B730" s="2" t="s">
        <v>1028</v>
      </c>
      <c r="C730" s="1" t="s">
        <v>6</v>
      </c>
      <c r="D730" s="1">
        <v>1008</v>
      </c>
      <c r="E730" s="1" t="s">
        <v>1953</v>
      </c>
      <c r="F730" s="3">
        <v>45393.502708333333</v>
      </c>
      <c r="G730" s="1"/>
    </row>
    <row r="731" spans="1:7" s="72" customFormat="1" hidden="1" x14ac:dyDescent="0.25">
      <c r="A731" s="77" t="s">
        <v>718</v>
      </c>
      <c r="B731" s="78" t="s">
        <v>1031</v>
      </c>
      <c r="C731" s="77" t="s">
        <v>6</v>
      </c>
      <c r="D731" s="77">
        <v>1002</v>
      </c>
      <c r="E731" s="77" t="s">
        <v>1955</v>
      </c>
      <c r="F731" s="90">
        <v>45393.503923611112</v>
      </c>
      <c r="G731" s="77"/>
    </row>
    <row r="732" spans="1:7" s="72" customFormat="1" hidden="1" x14ac:dyDescent="0.25">
      <c r="A732" s="77" t="s">
        <v>720</v>
      </c>
      <c r="B732" s="78" t="s">
        <v>1032</v>
      </c>
      <c r="C732" s="77" t="s">
        <v>6</v>
      </c>
      <c r="D732" s="77">
        <v>1002</v>
      </c>
      <c r="E732" s="77" t="s">
        <v>1955</v>
      </c>
      <c r="F732" s="90">
        <v>45393.504861111112</v>
      </c>
      <c r="G732" s="77"/>
    </row>
    <row r="733" spans="1:7" x14ac:dyDescent="0.25">
      <c r="A733" s="1" t="s">
        <v>718</v>
      </c>
      <c r="B733" s="2" t="s">
        <v>1033</v>
      </c>
      <c r="C733" s="1" t="s">
        <v>6</v>
      </c>
      <c r="D733" s="1">
        <v>1006</v>
      </c>
      <c r="E733" s="1" t="s">
        <v>1954</v>
      </c>
      <c r="F733" s="3">
        <v>45393.508344907408</v>
      </c>
      <c r="G733" s="1"/>
    </row>
    <row r="734" spans="1:7" x14ac:dyDescent="0.25">
      <c r="A734" s="1" t="s">
        <v>718</v>
      </c>
      <c r="B734" s="2" t="s">
        <v>1033</v>
      </c>
      <c r="C734" s="1" t="s">
        <v>6</v>
      </c>
      <c r="D734" s="1">
        <v>1006</v>
      </c>
      <c r="E734" s="1" t="s">
        <v>1954</v>
      </c>
      <c r="F734" s="3">
        <v>45393.508692129632</v>
      </c>
      <c r="G734" s="1"/>
    </row>
    <row r="735" spans="1:7" s="72" customFormat="1" hidden="1" x14ac:dyDescent="0.25">
      <c r="A735" s="77" t="s">
        <v>722</v>
      </c>
      <c r="B735" s="78" t="s">
        <v>1034</v>
      </c>
      <c r="C735" s="77" t="s">
        <v>6</v>
      </c>
      <c r="D735" s="77">
        <v>1002</v>
      </c>
      <c r="E735" s="77" t="s">
        <v>1955</v>
      </c>
      <c r="F735" s="90">
        <v>45393.512743055559</v>
      </c>
      <c r="G735" s="77"/>
    </row>
    <row r="736" spans="1:7" s="72" customFormat="1" hidden="1" x14ac:dyDescent="0.25">
      <c r="A736" s="77" t="s">
        <v>724</v>
      </c>
      <c r="B736" s="78" t="s">
        <v>1035</v>
      </c>
      <c r="C736" s="77" t="s">
        <v>6</v>
      </c>
      <c r="D736" s="77">
        <v>1002</v>
      </c>
      <c r="E736" s="77" t="s">
        <v>1955</v>
      </c>
      <c r="F736" s="90">
        <v>45393.525983796295</v>
      </c>
      <c r="G736" s="77"/>
    </row>
    <row r="737" spans="1:7" s="72" customFormat="1" hidden="1" x14ac:dyDescent="0.25">
      <c r="A737" s="77" t="s">
        <v>49</v>
      </c>
      <c r="B737" s="78" t="s">
        <v>1036</v>
      </c>
      <c r="C737" s="77" t="s">
        <v>6</v>
      </c>
      <c r="D737" s="77">
        <v>1002</v>
      </c>
      <c r="E737" s="77" t="s">
        <v>1955</v>
      </c>
      <c r="F737" s="90">
        <v>45393.527870370373</v>
      </c>
      <c r="G737" s="77"/>
    </row>
    <row r="738" spans="1:7" s="72" customFormat="1" hidden="1" x14ac:dyDescent="0.25">
      <c r="A738" s="77" t="s">
        <v>726</v>
      </c>
      <c r="B738" s="78" t="s">
        <v>1037</v>
      </c>
      <c r="C738" s="77" t="s">
        <v>6</v>
      </c>
      <c r="D738" s="77">
        <v>1002</v>
      </c>
      <c r="E738" s="77" t="s">
        <v>1955</v>
      </c>
      <c r="F738" s="90">
        <v>45393.532847222225</v>
      </c>
      <c r="G738" s="77"/>
    </row>
    <row r="739" spans="1:7" s="72" customFormat="1" hidden="1" x14ac:dyDescent="0.25">
      <c r="A739" s="77" t="s">
        <v>728</v>
      </c>
      <c r="B739" s="78" t="s">
        <v>1038</v>
      </c>
      <c r="C739" s="77" t="s">
        <v>6</v>
      </c>
      <c r="D739" s="77">
        <v>1002</v>
      </c>
      <c r="E739" s="77" t="s">
        <v>1955</v>
      </c>
      <c r="F739" s="90">
        <v>45393.537442129629</v>
      </c>
      <c r="G739" s="77"/>
    </row>
    <row r="740" spans="1:7" s="72" customFormat="1" hidden="1" x14ac:dyDescent="0.25">
      <c r="A740" s="77" t="s">
        <v>730</v>
      </c>
      <c r="B740" s="78" t="s">
        <v>1039</v>
      </c>
      <c r="C740" s="77" t="s">
        <v>6</v>
      </c>
      <c r="D740" s="77">
        <v>1002</v>
      </c>
      <c r="E740" s="77" t="s">
        <v>1955</v>
      </c>
      <c r="F740" s="90">
        <v>45393.548391203702</v>
      </c>
      <c r="G740" s="77"/>
    </row>
    <row r="741" spans="1:7" s="72" customFormat="1" hidden="1" x14ac:dyDescent="0.25">
      <c r="A741" s="77" t="s">
        <v>732</v>
      </c>
      <c r="B741" s="78" t="s">
        <v>1040</v>
      </c>
      <c r="C741" s="77" t="s">
        <v>6</v>
      </c>
      <c r="D741" s="77">
        <v>1002</v>
      </c>
      <c r="E741" s="77" t="s">
        <v>1955</v>
      </c>
      <c r="F741" s="90">
        <v>45393.555092592593</v>
      </c>
      <c r="G741" s="77"/>
    </row>
    <row r="742" spans="1:7" s="72" customFormat="1" hidden="1" x14ac:dyDescent="0.25">
      <c r="A742" s="77" t="s">
        <v>736</v>
      </c>
      <c r="B742" s="78" t="s">
        <v>831</v>
      </c>
      <c r="C742" s="77" t="s">
        <v>6</v>
      </c>
      <c r="D742" s="77">
        <v>1002</v>
      </c>
      <c r="E742" s="77" t="s">
        <v>1955</v>
      </c>
      <c r="F742" s="90">
        <v>45393.576597222222</v>
      </c>
      <c r="G742" s="77"/>
    </row>
    <row r="743" spans="1:7" x14ac:dyDescent="0.25">
      <c r="A743" s="1" t="s">
        <v>734</v>
      </c>
      <c r="B743" s="2" t="s">
        <v>1041</v>
      </c>
      <c r="C743" s="1" t="s">
        <v>6</v>
      </c>
      <c r="D743" s="1">
        <v>1002</v>
      </c>
      <c r="E743" s="1" t="s">
        <v>1955</v>
      </c>
      <c r="F743" s="3">
        <v>45393.576770833337</v>
      </c>
      <c r="G743" s="1"/>
    </row>
    <row r="744" spans="1:7" x14ac:dyDescent="0.25">
      <c r="A744" s="1" t="s">
        <v>736</v>
      </c>
      <c r="B744" s="2" t="s">
        <v>1042</v>
      </c>
      <c r="C744" s="1" t="s">
        <v>6</v>
      </c>
      <c r="D744" s="1">
        <v>1003</v>
      </c>
      <c r="E744" s="1" t="s">
        <v>1958</v>
      </c>
      <c r="F744" s="3">
        <v>45393.5781712963</v>
      </c>
      <c r="G744" s="1"/>
    </row>
    <row r="745" spans="1:7" x14ac:dyDescent="0.25">
      <c r="A745" s="1" t="s">
        <v>736</v>
      </c>
      <c r="B745" s="2" t="s">
        <v>1042</v>
      </c>
      <c r="C745" s="1" t="s">
        <v>6</v>
      </c>
      <c r="D745" s="1">
        <v>1006</v>
      </c>
      <c r="E745" s="1" t="s">
        <v>1954</v>
      </c>
      <c r="F745" s="3">
        <v>45393.578194444446</v>
      </c>
      <c r="G745" s="1"/>
    </row>
    <row r="746" spans="1:7" s="72" customFormat="1" hidden="1" x14ac:dyDescent="0.25">
      <c r="A746" s="77" t="s">
        <v>738</v>
      </c>
      <c r="B746" s="78" t="s">
        <v>1043</v>
      </c>
      <c r="C746" s="77" t="s">
        <v>6</v>
      </c>
      <c r="D746" s="77">
        <v>1002</v>
      </c>
      <c r="E746" s="77" t="s">
        <v>1955</v>
      </c>
      <c r="F746" s="90">
        <v>45393.581736111111</v>
      </c>
      <c r="G746" s="77"/>
    </row>
    <row r="747" spans="1:7" x14ac:dyDescent="0.25">
      <c r="A747" s="1" t="s">
        <v>738</v>
      </c>
      <c r="B747" s="2" t="s">
        <v>1043</v>
      </c>
      <c r="C747" s="1" t="s">
        <v>6</v>
      </c>
      <c r="D747" s="1">
        <v>1002</v>
      </c>
      <c r="E747" s="1" t="s">
        <v>1955</v>
      </c>
      <c r="F747" s="3">
        <v>45393.582835648151</v>
      </c>
      <c r="G747" s="1"/>
    </row>
    <row r="748" spans="1:7" x14ac:dyDescent="0.25">
      <c r="A748" s="1" t="s">
        <v>738</v>
      </c>
      <c r="B748" s="2" t="s">
        <v>1044</v>
      </c>
      <c r="C748" s="1" t="s">
        <v>6</v>
      </c>
      <c r="D748" s="1">
        <v>1006</v>
      </c>
      <c r="E748" s="1" t="s">
        <v>1954</v>
      </c>
      <c r="F748" s="3">
        <v>45393.585532407407</v>
      </c>
      <c r="G748" s="1"/>
    </row>
    <row r="749" spans="1:7" s="72" customFormat="1" hidden="1" x14ac:dyDescent="0.25">
      <c r="A749" s="77" t="s">
        <v>740</v>
      </c>
      <c r="B749" s="78" t="s">
        <v>1045</v>
      </c>
      <c r="C749" s="77" t="s">
        <v>6</v>
      </c>
      <c r="D749" s="77">
        <v>1002</v>
      </c>
      <c r="E749" s="77" t="s">
        <v>1955</v>
      </c>
      <c r="F749" s="90">
        <v>45393.589618055557</v>
      </c>
      <c r="G749" s="77"/>
    </row>
    <row r="750" spans="1:7" s="72" customFormat="1" hidden="1" x14ac:dyDescent="0.25">
      <c r="A750" s="77" t="s">
        <v>742</v>
      </c>
      <c r="B750" s="78" t="s">
        <v>1046</v>
      </c>
      <c r="C750" s="77" t="s">
        <v>6</v>
      </c>
      <c r="D750" s="77">
        <v>1002</v>
      </c>
      <c r="E750" s="77" t="s">
        <v>1955</v>
      </c>
      <c r="F750" s="90">
        <v>45393.602048611108</v>
      </c>
      <c r="G750" s="77"/>
    </row>
    <row r="751" spans="1:7" s="72" customFormat="1" hidden="1" x14ac:dyDescent="0.25">
      <c r="A751" s="77" t="s">
        <v>744</v>
      </c>
      <c r="B751" s="78" t="s">
        <v>1047</v>
      </c>
      <c r="C751" s="77" t="s">
        <v>6</v>
      </c>
      <c r="D751" s="77">
        <v>1002</v>
      </c>
      <c r="E751" s="77" t="s">
        <v>1955</v>
      </c>
      <c r="F751" s="90">
        <v>45393.616249999999</v>
      </c>
      <c r="G751" s="77"/>
    </row>
    <row r="752" spans="1:7" s="72" customFormat="1" hidden="1" x14ac:dyDescent="0.25">
      <c r="A752" s="77" t="s">
        <v>746</v>
      </c>
      <c r="B752" s="78" t="s">
        <v>1048</v>
      </c>
      <c r="C752" s="77" t="s">
        <v>6</v>
      </c>
      <c r="D752" s="77">
        <v>1002</v>
      </c>
      <c r="E752" s="77" t="s">
        <v>1955</v>
      </c>
      <c r="F752" s="90">
        <v>45393.616898148146</v>
      </c>
      <c r="G752" s="77"/>
    </row>
    <row r="753" spans="1:7" s="72" customFormat="1" ht="25.5" hidden="1" x14ac:dyDescent="0.25">
      <c r="A753" s="77" t="s">
        <v>748</v>
      </c>
      <c r="B753" s="78" t="s">
        <v>1049</v>
      </c>
      <c r="C753" s="77" t="s">
        <v>6</v>
      </c>
      <c r="D753" s="77">
        <v>1002</v>
      </c>
      <c r="E753" s="77" t="s">
        <v>1955</v>
      </c>
      <c r="F753" s="90">
        <v>45393.619513888887</v>
      </c>
      <c r="G753" s="77"/>
    </row>
    <row r="754" spans="1:7" x14ac:dyDescent="0.25">
      <c r="A754" s="1" t="s">
        <v>746</v>
      </c>
      <c r="B754" s="2" t="s">
        <v>1050</v>
      </c>
      <c r="C754" s="1" t="s">
        <v>6</v>
      </c>
      <c r="D754" s="1">
        <v>1004</v>
      </c>
      <c r="E754" s="1" t="s">
        <v>1957</v>
      </c>
      <c r="F754" s="3">
        <v>45393.621157407404</v>
      </c>
      <c r="G754" s="1"/>
    </row>
    <row r="755" spans="1:7" x14ac:dyDescent="0.25">
      <c r="A755" s="1" t="s">
        <v>746</v>
      </c>
      <c r="B755" s="2" t="s">
        <v>1050</v>
      </c>
      <c r="C755" s="1" t="s">
        <v>6</v>
      </c>
      <c r="D755" s="1">
        <v>1006</v>
      </c>
      <c r="E755" s="1" t="s">
        <v>1954</v>
      </c>
      <c r="F755" s="3">
        <v>45393.621666666666</v>
      </c>
      <c r="G755" s="1"/>
    </row>
    <row r="756" spans="1:7" s="72" customFormat="1" hidden="1" x14ac:dyDescent="0.25">
      <c r="A756" s="77" t="s">
        <v>750</v>
      </c>
      <c r="B756" s="78" t="s">
        <v>1051</v>
      </c>
      <c r="C756" s="77" t="s">
        <v>6</v>
      </c>
      <c r="D756" s="77">
        <v>1002</v>
      </c>
      <c r="E756" s="77" t="s">
        <v>1955</v>
      </c>
      <c r="F756" s="90">
        <v>45393.633923611109</v>
      </c>
      <c r="G756" s="77"/>
    </row>
    <row r="757" spans="1:7" s="72" customFormat="1" hidden="1" x14ac:dyDescent="0.25">
      <c r="A757" s="77" t="s">
        <v>752</v>
      </c>
      <c r="B757" s="78" t="s">
        <v>1052</v>
      </c>
      <c r="C757" s="77" t="s">
        <v>6</v>
      </c>
      <c r="D757" s="77">
        <v>1002</v>
      </c>
      <c r="E757" s="77" t="s">
        <v>1955</v>
      </c>
      <c r="F757" s="90">
        <v>45393.635925925926</v>
      </c>
      <c r="G757" s="77"/>
    </row>
    <row r="758" spans="1:7" x14ac:dyDescent="0.25">
      <c r="A758" s="1" t="s">
        <v>750</v>
      </c>
      <c r="B758" s="2" t="s">
        <v>1053</v>
      </c>
      <c r="C758" s="1" t="s">
        <v>6</v>
      </c>
      <c r="D758" s="1">
        <v>1004</v>
      </c>
      <c r="E758" s="1" t="s">
        <v>1957</v>
      </c>
      <c r="F758" s="3">
        <v>45393.636863425927</v>
      </c>
      <c r="G758" s="1"/>
    </row>
    <row r="759" spans="1:7" x14ac:dyDescent="0.25">
      <c r="A759" s="1" t="s">
        <v>47</v>
      </c>
      <c r="B759" s="2" t="s">
        <v>48</v>
      </c>
      <c r="C759" s="1" t="s">
        <v>6</v>
      </c>
      <c r="D759" s="1">
        <v>1004</v>
      </c>
      <c r="E759" s="1" t="s">
        <v>1957</v>
      </c>
      <c r="F759" s="3">
        <v>45393.653275462966</v>
      </c>
      <c r="G759" s="1"/>
    </row>
    <row r="760" spans="1:7" s="72" customFormat="1" hidden="1" x14ac:dyDescent="0.25">
      <c r="A760" s="77" t="s">
        <v>754</v>
      </c>
      <c r="B760" s="78" t="s">
        <v>1054</v>
      </c>
      <c r="C760" s="77" t="s">
        <v>6</v>
      </c>
      <c r="D760" s="77">
        <v>1002</v>
      </c>
      <c r="E760" s="77" t="s">
        <v>1955</v>
      </c>
      <c r="F760" s="90">
        <v>45393.663182870368</v>
      </c>
      <c r="G760" s="77"/>
    </row>
    <row r="761" spans="1:7" x14ac:dyDescent="0.25">
      <c r="A761" s="1" t="s">
        <v>754</v>
      </c>
      <c r="B761" s="2" t="s">
        <v>1055</v>
      </c>
      <c r="C761" s="1" t="s">
        <v>6</v>
      </c>
      <c r="D761" s="1">
        <v>1006</v>
      </c>
      <c r="E761" s="1" t="s">
        <v>1954</v>
      </c>
      <c r="F761" s="3">
        <v>45393.665196759262</v>
      </c>
      <c r="G761" s="1"/>
    </row>
    <row r="762" spans="1:7" x14ac:dyDescent="0.25">
      <c r="A762" s="1" t="s">
        <v>243</v>
      </c>
      <c r="B762" s="2" t="s">
        <v>783</v>
      </c>
      <c r="C762" s="1" t="s">
        <v>6</v>
      </c>
      <c r="D762" s="1">
        <v>1003</v>
      </c>
      <c r="E762" s="1" t="s">
        <v>1958</v>
      </c>
      <c r="F762" s="3">
        <v>45393.668819444443</v>
      </c>
      <c r="G762" s="1"/>
    </row>
    <row r="763" spans="1:7" x14ac:dyDescent="0.25">
      <c r="A763" s="1" t="s">
        <v>243</v>
      </c>
      <c r="B763" s="2" t="s">
        <v>783</v>
      </c>
      <c r="C763" s="1" t="s">
        <v>6</v>
      </c>
      <c r="D763" s="1">
        <v>1003</v>
      </c>
      <c r="E763" s="1" t="s">
        <v>1958</v>
      </c>
      <c r="F763" s="3">
        <v>45393.669120370374</v>
      </c>
      <c r="G763" s="1"/>
    </row>
    <row r="764" spans="1:7" s="72" customFormat="1" hidden="1" x14ac:dyDescent="0.25">
      <c r="A764" s="77" t="s">
        <v>756</v>
      </c>
      <c r="B764" s="78" t="s">
        <v>1056</v>
      </c>
      <c r="C764" s="77" t="s">
        <v>6</v>
      </c>
      <c r="D764" s="77">
        <v>1002</v>
      </c>
      <c r="E764" s="77" t="s">
        <v>1955</v>
      </c>
      <c r="F764" s="90">
        <v>45393.669212962966</v>
      </c>
      <c r="G764" s="77"/>
    </row>
    <row r="765" spans="1:7" x14ac:dyDescent="0.25">
      <c r="A765" s="1" t="s">
        <v>243</v>
      </c>
      <c r="B765" s="2" t="s">
        <v>783</v>
      </c>
      <c r="C765" s="1" t="s">
        <v>6</v>
      </c>
      <c r="D765" s="1">
        <v>1006</v>
      </c>
      <c r="E765" s="1" t="s">
        <v>1954</v>
      </c>
      <c r="F765" s="3">
        <v>45393.66982638889</v>
      </c>
      <c r="G765" s="1"/>
    </row>
    <row r="766" spans="1:7" x14ac:dyDescent="0.25">
      <c r="A766" s="1" t="s">
        <v>756</v>
      </c>
      <c r="B766" s="2" t="s">
        <v>1057</v>
      </c>
      <c r="C766" s="1" t="s">
        <v>6</v>
      </c>
      <c r="D766" s="1">
        <v>1006</v>
      </c>
      <c r="E766" s="1" t="s">
        <v>1954</v>
      </c>
      <c r="F766" s="3">
        <v>45393.671006944445</v>
      </c>
      <c r="G766" s="1"/>
    </row>
    <row r="767" spans="1:7" s="72" customFormat="1" hidden="1" x14ac:dyDescent="0.25">
      <c r="A767" s="77" t="s">
        <v>35</v>
      </c>
      <c r="B767" s="78" t="s">
        <v>215</v>
      </c>
      <c r="C767" s="77" t="s">
        <v>6</v>
      </c>
      <c r="D767" s="77">
        <v>1002</v>
      </c>
      <c r="E767" s="77" t="s">
        <v>1955</v>
      </c>
      <c r="F767" s="90">
        <v>45393.677754629629</v>
      </c>
      <c r="G767" s="77"/>
    </row>
    <row r="768" spans="1:7" x14ac:dyDescent="0.25">
      <c r="A768" s="1" t="s">
        <v>35</v>
      </c>
      <c r="B768" s="2" t="s">
        <v>215</v>
      </c>
      <c r="C768" s="1" t="s">
        <v>6</v>
      </c>
      <c r="D768" s="1">
        <v>1008</v>
      </c>
      <c r="E768" s="1" t="s">
        <v>1953</v>
      </c>
      <c r="F768" s="3">
        <v>45393.679108796299</v>
      </c>
      <c r="G768" s="1"/>
    </row>
    <row r="769" spans="1:7" x14ac:dyDescent="0.25">
      <c r="A769" s="1" t="s">
        <v>754</v>
      </c>
      <c r="B769" s="2" t="s">
        <v>1055</v>
      </c>
      <c r="C769" s="1" t="s">
        <v>6</v>
      </c>
      <c r="D769" s="1">
        <v>1006</v>
      </c>
      <c r="E769" s="1" t="s">
        <v>1954</v>
      </c>
      <c r="F769" s="3">
        <v>45393.682395833333</v>
      </c>
      <c r="G769" s="1"/>
    </row>
    <row r="770" spans="1:7" x14ac:dyDescent="0.25">
      <c r="A770" s="1" t="s">
        <v>47</v>
      </c>
      <c r="B770" s="2" t="s">
        <v>48</v>
      </c>
      <c r="C770" s="1" t="s">
        <v>6</v>
      </c>
      <c r="D770" s="1">
        <v>1003</v>
      </c>
      <c r="E770" s="1" t="s">
        <v>1958</v>
      </c>
      <c r="F770" s="3">
        <v>45393.688460648147</v>
      </c>
      <c r="G770" s="1"/>
    </row>
    <row r="771" spans="1:7" s="72" customFormat="1" hidden="1" x14ac:dyDescent="0.25">
      <c r="A771" s="77" t="s">
        <v>758</v>
      </c>
      <c r="B771" s="78" t="s">
        <v>1058</v>
      </c>
      <c r="C771" s="77" t="s">
        <v>6</v>
      </c>
      <c r="D771" s="77">
        <v>1002</v>
      </c>
      <c r="E771" s="77" t="s">
        <v>1955</v>
      </c>
      <c r="F771" s="90">
        <v>45393.700694444444</v>
      </c>
      <c r="G771" s="77"/>
    </row>
    <row r="772" spans="1:7" s="72" customFormat="1" hidden="1" x14ac:dyDescent="0.25">
      <c r="A772" s="77" t="s">
        <v>760</v>
      </c>
      <c r="B772" s="78" t="s">
        <v>1059</v>
      </c>
      <c r="C772" s="77" t="s">
        <v>6</v>
      </c>
      <c r="D772" s="77">
        <v>1002</v>
      </c>
      <c r="E772" s="77" t="s">
        <v>1955</v>
      </c>
      <c r="F772" s="90">
        <v>45393.714618055557</v>
      </c>
      <c r="G772" s="77"/>
    </row>
    <row r="773" spans="1:7" s="72" customFormat="1" hidden="1" x14ac:dyDescent="0.25">
      <c r="A773" s="77" t="s">
        <v>762</v>
      </c>
      <c r="B773" s="78" t="s">
        <v>1060</v>
      </c>
      <c r="C773" s="77" t="s">
        <v>6</v>
      </c>
      <c r="D773" s="77">
        <v>1002</v>
      </c>
      <c r="E773" s="77" t="s">
        <v>1955</v>
      </c>
      <c r="F773" s="90">
        <v>45393.716956018521</v>
      </c>
      <c r="G773" s="77"/>
    </row>
    <row r="774" spans="1:7" s="72" customFormat="1" hidden="1" x14ac:dyDescent="0.25">
      <c r="A774" s="77" t="s">
        <v>764</v>
      </c>
      <c r="B774" s="78" t="s">
        <v>1061</v>
      </c>
      <c r="C774" s="77" t="s">
        <v>6</v>
      </c>
      <c r="D774" s="77">
        <v>1002</v>
      </c>
      <c r="E774" s="77" t="s">
        <v>1955</v>
      </c>
      <c r="F774" s="90">
        <v>45393.805381944447</v>
      </c>
      <c r="G774" s="77"/>
    </row>
    <row r="775" spans="1:7" s="72" customFormat="1" hidden="1" x14ac:dyDescent="0.25">
      <c r="A775" s="77" t="s">
        <v>766</v>
      </c>
      <c r="B775" s="78" t="s">
        <v>1062</v>
      </c>
      <c r="C775" s="77" t="s">
        <v>6</v>
      </c>
      <c r="D775" s="77">
        <v>1002</v>
      </c>
      <c r="E775" s="77" t="s">
        <v>1955</v>
      </c>
      <c r="F775" s="90">
        <v>45393.820370370369</v>
      </c>
      <c r="G775" s="77"/>
    </row>
    <row r="776" spans="1:7" x14ac:dyDescent="0.25">
      <c r="A776" s="1" t="s">
        <v>766</v>
      </c>
      <c r="B776" s="2" t="s">
        <v>1063</v>
      </c>
      <c r="C776" s="1" t="s">
        <v>6</v>
      </c>
      <c r="D776" s="1">
        <v>1006</v>
      </c>
      <c r="E776" s="1" t="s">
        <v>1954</v>
      </c>
      <c r="F776" s="3">
        <v>45393.82335648148</v>
      </c>
      <c r="G776" s="1"/>
    </row>
    <row r="777" spans="1:7" x14ac:dyDescent="0.25">
      <c r="A777" s="1" t="s">
        <v>702</v>
      </c>
      <c r="B777" s="2" t="s">
        <v>1026</v>
      </c>
      <c r="C777" s="1" t="s">
        <v>6</v>
      </c>
      <c r="D777" s="1">
        <v>1003</v>
      </c>
      <c r="E777" s="1" t="s">
        <v>1958</v>
      </c>
      <c r="F777" s="3">
        <v>45393.823888888888</v>
      </c>
      <c r="G777" s="1"/>
    </row>
    <row r="778" spans="1:7" x14ac:dyDescent="0.25">
      <c r="A778" s="1" t="s">
        <v>702</v>
      </c>
      <c r="B778" s="2" t="s">
        <v>1026</v>
      </c>
      <c r="C778" s="1" t="s">
        <v>6</v>
      </c>
      <c r="D778" s="1">
        <v>1006</v>
      </c>
      <c r="E778" s="1" t="s">
        <v>1954</v>
      </c>
      <c r="F778" s="3">
        <v>45393.824571759258</v>
      </c>
      <c r="G778" s="1"/>
    </row>
    <row r="779" spans="1:7" x14ac:dyDescent="0.25">
      <c r="A779" s="1" t="s">
        <v>766</v>
      </c>
      <c r="B779" s="2" t="s">
        <v>1063</v>
      </c>
      <c r="C779" s="1" t="s">
        <v>6</v>
      </c>
      <c r="D779" s="1">
        <v>1004</v>
      </c>
      <c r="E779" s="1" t="s">
        <v>1957</v>
      </c>
      <c r="F779" s="3">
        <v>45393.824780092589</v>
      </c>
      <c r="G779" s="1"/>
    </row>
    <row r="780" spans="1:7" x14ac:dyDescent="0.25">
      <c r="A780" s="1" t="s">
        <v>702</v>
      </c>
      <c r="B780" s="2" t="s">
        <v>1026</v>
      </c>
      <c r="C780" s="1" t="s">
        <v>6</v>
      </c>
      <c r="D780" s="1">
        <v>1004</v>
      </c>
      <c r="E780" s="1" t="s">
        <v>1957</v>
      </c>
      <c r="F780" s="3">
        <v>45393.82707175926</v>
      </c>
      <c r="G780" s="1"/>
    </row>
    <row r="781" spans="1:7" s="72" customFormat="1" hidden="1" x14ac:dyDescent="0.25">
      <c r="A781" s="77" t="s">
        <v>768</v>
      </c>
      <c r="B781" s="78" t="s">
        <v>1064</v>
      </c>
      <c r="C781" s="77" t="s">
        <v>6</v>
      </c>
      <c r="D781" s="77">
        <v>1002</v>
      </c>
      <c r="E781" s="77" t="s">
        <v>1955</v>
      </c>
      <c r="F781" s="90">
        <v>45393.84542824074</v>
      </c>
      <c r="G781" s="77"/>
    </row>
    <row r="782" spans="1:7" s="72" customFormat="1" hidden="1" x14ac:dyDescent="0.25">
      <c r="A782" s="77" t="s">
        <v>768</v>
      </c>
      <c r="B782" s="78" t="s">
        <v>1064</v>
      </c>
      <c r="C782" s="77" t="s">
        <v>6</v>
      </c>
      <c r="D782" s="77">
        <v>1002</v>
      </c>
      <c r="E782" s="77" t="s">
        <v>1955</v>
      </c>
      <c r="F782" s="90">
        <v>45393.845543981479</v>
      </c>
      <c r="G782" s="77"/>
    </row>
    <row r="783" spans="1:7" s="72" customFormat="1" hidden="1" x14ac:dyDescent="0.25">
      <c r="A783" s="77" t="s">
        <v>770</v>
      </c>
      <c r="B783" s="78" t="s">
        <v>1065</v>
      </c>
      <c r="C783" s="77" t="s">
        <v>6</v>
      </c>
      <c r="D783" s="77">
        <v>1002</v>
      </c>
      <c r="E783" s="77" t="s">
        <v>1955</v>
      </c>
      <c r="F783" s="90">
        <v>45393.909247685187</v>
      </c>
      <c r="G783" s="77"/>
    </row>
    <row r="784" spans="1:7" s="72" customFormat="1" hidden="1" x14ac:dyDescent="0.25">
      <c r="A784" s="77" t="s">
        <v>772</v>
      </c>
      <c r="B784" s="78" t="s">
        <v>1066</v>
      </c>
      <c r="C784" s="77" t="s">
        <v>6</v>
      </c>
      <c r="D784" s="77">
        <v>1002</v>
      </c>
      <c r="E784" s="77" t="s">
        <v>1955</v>
      </c>
      <c r="F784" s="90">
        <v>45393.930752314816</v>
      </c>
      <c r="G784" s="77"/>
    </row>
    <row r="785" spans="1:7" s="72" customFormat="1" hidden="1" x14ac:dyDescent="0.25">
      <c r="A785" s="77" t="s">
        <v>774</v>
      </c>
      <c r="B785" s="78" t="s">
        <v>1067</v>
      </c>
      <c r="C785" s="77" t="s">
        <v>6</v>
      </c>
      <c r="D785" s="77">
        <v>1002</v>
      </c>
      <c r="E785" s="77" t="s">
        <v>1955</v>
      </c>
      <c r="F785" s="90">
        <v>45393.942337962966</v>
      </c>
      <c r="G785" s="77"/>
    </row>
    <row r="786" spans="1:7" x14ac:dyDescent="0.25">
      <c r="A786" s="1" t="s">
        <v>774</v>
      </c>
      <c r="B786" s="2" t="s">
        <v>1068</v>
      </c>
      <c r="C786" s="1" t="s">
        <v>6</v>
      </c>
      <c r="D786" s="1">
        <v>1007</v>
      </c>
      <c r="E786" s="1" t="s">
        <v>1956</v>
      </c>
      <c r="F786" s="3">
        <v>45393.944027777776</v>
      </c>
      <c r="G786" s="1"/>
    </row>
    <row r="787" spans="1:7" x14ac:dyDescent="0.25">
      <c r="A787" s="1" t="s">
        <v>774</v>
      </c>
      <c r="B787" s="2" t="s">
        <v>1068</v>
      </c>
      <c r="C787" s="1" t="s">
        <v>6</v>
      </c>
      <c r="D787" s="1">
        <v>1007</v>
      </c>
      <c r="E787" s="1" t="s">
        <v>1956</v>
      </c>
      <c r="F787" s="3">
        <v>45393.944039351853</v>
      </c>
      <c r="G787" s="1"/>
    </row>
    <row r="788" spans="1:7" x14ac:dyDescent="0.25">
      <c r="A788" s="1" t="s">
        <v>774</v>
      </c>
      <c r="B788" s="2" t="s">
        <v>1068</v>
      </c>
      <c r="C788" s="1" t="s">
        <v>6</v>
      </c>
      <c r="D788" s="1">
        <v>1007</v>
      </c>
      <c r="E788" s="1" t="s">
        <v>1956</v>
      </c>
      <c r="F788" s="3">
        <v>45393.944444444445</v>
      </c>
      <c r="G788" s="1"/>
    </row>
    <row r="789" spans="1:7" x14ac:dyDescent="0.25">
      <c r="A789" s="1" t="s">
        <v>774</v>
      </c>
      <c r="B789" s="2" t="s">
        <v>1068</v>
      </c>
      <c r="C789" s="1" t="s">
        <v>6</v>
      </c>
      <c r="D789" s="1">
        <v>1007</v>
      </c>
      <c r="E789" s="1" t="s">
        <v>1956</v>
      </c>
      <c r="F789" s="3">
        <v>45393.944444444445</v>
      </c>
      <c r="G789" s="1"/>
    </row>
    <row r="790" spans="1:7" s="72" customFormat="1" hidden="1" x14ac:dyDescent="0.25">
      <c r="A790" s="77" t="s">
        <v>776</v>
      </c>
      <c r="B790" s="78" t="s">
        <v>1069</v>
      </c>
      <c r="C790" s="77" t="s">
        <v>6</v>
      </c>
      <c r="D790" s="77">
        <v>1002</v>
      </c>
      <c r="E790" s="77" t="s">
        <v>1955</v>
      </c>
      <c r="F790" s="90">
        <v>45393.951655092591</v>
      </c>
      <c r="G790" s="77"/>
    </row>
    <row r="791" spans="1:7" s="72" customFormat="1" hidden="1" x14ac:dyDescent="0.25">
      <c r="A791" s="77" t="s">
        <v>1070</v>
      </c>
      <c r="B791" s="78" t="s">
        <v>1071</v>
      </c>
      <c r="C791" s="77" t="s">
        <v>6</v>
      </c>
      <c r="D791" s="77">
        <v>1002</v>
      </c>
      <c r="E791" s="77" t="s">
        <v>1955</v>
      </c>
      <c r="F791" s="90">
        <v>45394.220972222225</v>
      </c>
      <c r="G791" s="77"/>
    </row>
    <row r="792" spans="1:7" x14ac:dyDescent="0.25">
      <c r="A792" s="1" t="s">
        <v>1070</v>
      </c>
      <c r="B792" s="2" t="s">
        <v>1071</v>
      </c>
      <c r="C792" s="1" t="s">
        <v>6</v>
      </c>
      <c r="D792" s="1">
        <v>1002</v>
      </c>
      <c r="E792" s="1" t="s">
        <v>1955</v>
      </c>
      <c r="F792" s="3">
        <v>45394.222685185188</v>
      </c>
      <c r="G792" s="1"/>
    </row>
    <row r="793" spans="1:7" x14ac:dyDescent="0.25">
      <c r="A793" s="1" t="s">
        <v>1070</v>
      </c>
      <c r="B793" s="2" t="s">
        <v>1071</v>
      </c>
      <c r="C793" s="1" t="s">
        <v>6</v>
      </c>
      <c r="D793" s="1">
        <v>1002</v>
      </c>
      <c r="E793" s="1" t="s">
        <v>1955</v>
      </c>
      <c r="F793" s="3">
        <v>45394.224293981482</v>
      </c>
      <c r="G793" s="1"/>
    </row>
    <row r="794" spans="1:7" s="72" customFormat="1" hidden="1" x14ac:dyDescent="0.25">
      <c r="A794" s="77" t="s">
        <v>1072</v>
      </c>
      <c r="B794" s="78" t="s">
        <v>1073</v>
      </c>
      <c r="C794" s="77" t="s">
        <v>6</v>
      </c>
      <c r="D794" s="77">
        <v>1002</v>
      </c>
      <c r="E794" s="77" t="s">
        <v>1955</v>
      </c>
      <c r="F794" s="90">
        <v>45394.237627314818</v>
      </c>
      <c r="G794" s="77"/>
    </row>
    <row r="795" spans="1:7" s="72" customFormat="1" hidden="1" x14ac:dyDescent="0.25">
      <c r="A795" s="77" t="s">
        <v>1074</v>
      </c>
      <c r="B795" s="78" t="s">
        <v>1075</v>
      </c>
      <c r="C795" s="77" t="s">
        <v>6</v>
      </c>
      <c r="D795" s="77">
        <v>1002</v>
      </c>
      <c r="E795" s="77" t="s">
        <v>1955</v>
      </c>
      <c r="F795" s="90">
        <v>45394.301226851851</v>
      </c>
      <c r="G795" s="77"/>
    </row>
    <row r="796" spans="1:7" x14ac:dyDescent="0.25">
      <c r="A796" s="1" t="s">
        <v>1074</v>
      </c>
      <c r="B796" s="2" t="s">
        <v>1076</v>
      </c>
      <c r="C796" s="1" t="s">
        <v>6</v>
      </c>
      <c r="D796" s="1">
        <v>1004</v>
      </c>
      <c r="E796" s="1" t="s">
        <v>1957</v>
      </c>
      <c r="F796" s="3">
        <v>45394.302673611113</v>
      </c>
      <c r="G796" s="1"/>
    </row>
    <row r="797" spans="1:7" s="72" customFormat="1" hidden="1" x14ac:dyDescent="0.25">
      <c r="A797" s="77" t="s">
        <v>1077</v>
      </c>
      <c r="B797" s="78" t="s">
        <v>1078</v>
      </c>
      <c r="C797" s="77" t="s">
        <v>6</v>
      </c>
      <c r="D797" s="77">
        <v>1002</v>
      </c>
      <c r="E797" s="77" t="s">
        <v>1955</v>
      </c>
      <c r="F797" s="90">
        <v>45394.316967592589</v>
      </c>
      <c r="G797" s="77"/>
    </row>
    <row r="798" spans="1:7" s="72" customFormat="1" hidden="1" x14ac:dyDescent="0.25">
      <c r="A798" s="77" t="s">
        <v>1079</v>
      </c>
      <c r="B798" s="78" t="s">
        <v>1080</v>
      </c>
      <c r="C798" s="77" t="s">
        <v>6</v>
      </c>
      <c r="D798" s="77">
        <v>1002</v>
      </c>
      <c r="E798" s="77" t="s">
        <v>1955</v>
      </c>
      <c r="F798" s="90">
        <v>45394.325659722221</v>
      </c>
      <c r="G798" s="77"/>
    </row>
    <row r="799" spans="1:7" s="72" customFormat="1" hidden="1" x14ac:dyDescent="0.25">
      <c r="A799" s="77" t="s">
        <v>11</v>
      </c>
      <c r="B799" s="78" t="s">
        <v>126</v>
      </c>
      <c r="C799" s="77" t="s">
        <v>6</v>
      </c>
      <c r="D799" s="77">
        <v>1002</v>
      </c>
      <c r="E799" s="77" t="s">
        <v>1955</v>
      </c>
      <c r="F799" s="90">
        <v>45394.369409722225</v>
      </c>
      <c r="G799" s="77"/>
    </row>
    <row r="800" spans="1:7" s="72" customFormat="1" hidden="1" x14ac:dyDescent="0.25">
      <c r="A800" s="77" t="s">
        <v>1081</v>
      </c>
      <c r="B800" s="78" t="s">
        <v>1082</v>
      </c>
      <c r="C800" s="77" t="s">
        <v>6</v>
      </c>
      <c r="D800" s="77">
        <v>1002</v>
      </c>
      <c r="E800" s="77" t="s">
        <v>1955</v>
      </c>
      <c r="F800" s="90">
        <v>45394.394583333335</v>
      </c>
      <c r="G800" s="77"/>
    </row>
    <row r="801" spans="1:7" s="72" customFormat="1" hidden="1" x14ac:dyDescent="0.25">
      <c r="A801" s="77" t="s">
        <v>1083</v>
      </c>
      <c r="B801" s="78" t="s">
        <v>1084</v>
      </c>
      <c r="C801" s="77" t="s">
        <v>6</v>
      </c>
      <c r="D801" s="77">
        <v>1002</v>
      </c>
      <c r="E801" s="77" t="s">
        <v>1955</v>
      </c>
      <c r="F801" s="90">
        <v>45394.420347222222</v>
      </c>
      <c r="G801" s="77"/>
    </row>
    <row r="802" spans="1:7" x14ac:dyDescent="0.25">
      <c r="A802" s="1" t="s">
        <v>1083</v>
      </c>
      <c r="B802" s="2" t="s">
        <v>1085</v>
      </c>
      <c r="C802" s="1" t="s">
        <v>6</v>
      </c>
      <c r="D802" s="1">
        <v>1006</v>
      </c>
      <c r="E802" s="1" t="s">
        <v>1954</v>
      </c>
      <c r="F802" s="3">
        <v>45394.421932870369</v>
      </c>
      <c r="G802" s="1"/>
    </row>
    <row r="803" spans="1:7" s="72" customFormat="1" hidden="1" x14ac:dyDescent="0.25">
      <c r="A803" s="77" t="s">
        <v>1086</v>
      </c>
      <c r="B803" s="78" t="s">
        <v>1087</v>
      </c>
      <c r="C803" s="77" t="s">
        <v>6</v>
      </c>
      <c r="D803" s="77">
        <v>1002</v>
      </c>
      <c r="E803" s="77" t="s">
        <v>1955</v>
      </c>
      <c r="F803" s="90">
        <v>45394.435162037036</v>
      </c>
      <c r="G803" s="77"/>
    </row>
    <row r="804" spans="1:7" s="72" customFormat="1" hidden="1" x14ac:dyDescent="0.25">
      <c r="A804" s="77" t="s">
        <v>1088</v>
      </c>
      <c r="B804" s="78" t="s">
        <v>1089</v>
      </c>
      <c r="C804" s="77" t="s">
        <v>6</v>
      </c>
      <c r="D804" s="77">
        <v>1002</v>
      </c>
      <c r="E804" s="77" t="s">
        <v>1955</v>
      </c>
      <c r="F804" s="90">
        <v>45394.438645833332</v>
      </c>
      <c r="G804" s="77"/>
    </row>
    <row r="805" spans="1:7" x14ac:dyDescent="0.25">
      <c r="A805" s="1" t="s">
        <v>1083</v>
      </c>
      <c r="B805" s="2" t="s">
        <v>1085</v>
      </c>
      <c r="C805" s="1" t="s">
        <v>6</v>
      </c>
      <c r="D805" s="1">
        <v>1007</v>
      </c>
      <c r="E805" s="1" t="s">
        <v>1956</v>
      </c>
      <c r="F805" s="3">
        <v>45394.440868055557</v>
      </c>
      <c r="G805" s="1"/>
    </row>
    <row r="806" spans="1:7" x14ac:dyDescent="0.25">
      <c r="A806" s="1" t="s">
        <v>1083</v>
      </c>
      <c r="B806" s="2" t="s">
        <v>1085</v>
      </c>
      <c r="C806" s="1" t="s">
        <v>6</v>
      </c>
      <c r="D806" s="1">
        <v>1007</v>
      </c>
      <c r="E806" s="1" t="s">
        <v>1956</v>
      </c>
      <c r="F806" s="3">
        <v>45394.444687499999</v>
      </c>
      <c r="G806" s="1"/>
    </row>
    <row r="807" spans="1:7" x14ac:dyDescent="0.25">
      <c r="A807" s="1" t="s">
        <v>1083</v>
      </c>
      <c r="B807" s="2" t="s">
        <v>1085</v>
      </c>
      <c r="C807" s="1" t="s">
        <v>6</v>
      </c>
      <c r="D807" s="1">
        <v>1007</v>
      </c>
      <c r="E807" s="1" t="s">
        <v>1956</v>
      </c>
      <c r="F807" s="3">
        <v>45394.444907407407</v>
      </c>
      <c r="G807" s="1"/>
    </row>
    <row r="808" spans="1:7" s="72" customFormat="1" hidden="1" x14ac:dyDescent="0.25">
      <c r="A808" s="77" t="s">
        <v>1090</v>
      </c>
      <c r="B808" s="78" t="s">
        <v>1091</v>
      </c>
      <c r="C808" s="77" t="s">
        <v>6</v>
      </c>
      <c r="D808" s="77">
        <v>1002</v>
      </c>
      <c r="E808" s="77" t="s">
        <v>1955</v>
      </c>
      <c r="F808" s="90">
        <v>45394.451215277775</v>
      </c>
      <c r="G808" s="77"/>
    </row>
    <row r="809" spans="1:7" s="72" customFormat="1" hidden="1" x14ac:dyDescent="0.25">
      <c r="A809" s="77" t="s">
        <v>1092</v>
      </c>
      <c r="B809" s="78" t="s">
        <v>1093</v>
      </c>
      <c r="C809" s="77" t="s">
        <v>6</v>
      </c>
      <c r="D809" s="77">
        <v>1002</v>
      </c>
      <c r="E809" s="77" t="s">
        <v>1955</v>
      </c>
      <c r="F809" s="90">
        <v>45394.465648148151</v>
      </c>
      <c r="G809" s="77"/>
    </row>
    <row r="810" spans="1:7" s="72" customFormat="1" hidden="1" x14ac:dyDescent="0.25">
      <c r="A810" s="77" t="s">
        <v>1094</v>
      </c>
      <c r="B810" s="78" t="s">
        <v>1095</v>
      </c>
      <c r="C810" s="77" t="s">
        <v>6</v>
      </c>
      <c r="D810" s="77">
        <v>1002</v>
      </c>
      <c r="E810" s="77" t="s">
        <v>1955</v>
      </c>
      <c r="F810" s="90">
        <v>45394.465995370374</v>
      </c>
      <c r="G810" s="77"/>
    </row>
    <row r="811" spans="1:7" x14ac:dyDescent="0.25">
      <c r="A811" s="1" t="s">
        <v>1092</v>
      </c>
      <c r="B811" s="2" t="s">
        <v>1096</v>
      </c>
      <c r="C811" s="1" t="s">
        <v>6</v>
      </c>
      <c r="D811" s="1">
        <v>1003</v>
      </c>
      <c r="E811" s="1" t="s">
        <v>1958</v>
      </c>
      <c r="F811" s="3">
        <v>45394.466238425928</v>
      </c>
      <c r="G811" s="1"/>
    </row>
    <row r="812" spans="1:7" x14ac:dyDescent="0.25">
      <c r="A812" s="1" t="s">
        <v>1092</v>
      </c>
      <c r="B812" s="2" t="s">
        <v>1096</v>
      </c>
      <c r="C812" s="1" t="s">
        <v>6</v>
      </c>
      <c r="D812" s="1">
        <v>1004</v>
      </c>
      <c r="E812" s="1" t="s">
        <v>1957</v>
      </c>
      <c r="F812" s="3">
        <v>45394.466666666667</v>
      </c>
      <c r="G812" s="1"/>
    </row>
    <row r="813" spans="1:7" x14ac:dyDescent="0.25">
      <c r="A813" s="1" t="s">
        <v>1092</v>
      </c>
      <c r="B813" s="2" t="s">
        <v>1096</v>
      </c>
      <c r="C813" s="1" t="s">
        <v>6</v>
      </c>
      <c r="D813" s="1">
        <v>1003</v>
      </c>
      <c r="E813" s="1" t="s">
        <v>1958</v>
      </c>
      <c r="F813" s="3">
        <v>45394.467280092591</v>
      </c>
      <c r="G813" s="1"/>
    </row>
    <row r="814" spans="1:7" x14ac:dyDescent="0.25">
      <c r="A814" s="1" t="s">
        <v>1092</v>
      </c>
      <c r="B814" s="2" t="s">
        <v>1096</v>
      </c>
      <c r="C814" s="1" t="s">
        <v>6</v>
      </c>
      <c r="D814" s="1">
        <v>1007</v>
      </c>
      <c r="E814" s="1" t="s">
        <v>1956</v>
      </c>
      <c r="F814" s="3">
        <v>45394.46806712963</v>
      </c>
      <c r="G814" s="1"/>
    </row>
    <row r="815" spans="1:7" x14ac:dyDescent="0.25">
      <c r="A815" s="1" t="s">
        <v>1092</v>
      </c>
      <c r="B815" s="2" t="s">
        <v>1096</v>
      </c>
      <c r="C815" s="1" t="s">
        <v>6</v>
      </c>
      <c r="D815" s="1">
        <v>1007</v>
      </c>
      <c r="E815" s="1" t="s">
        <v>1956</v>
      </c>
      <c r="F815" s="3">
        <v>45394.468333333331</v>
      </c>
      <c r="G815" s="1"/>
    </row>
    <row r="816" spans="1:7" x14ac:dyDescent="0.25">
      <c r="A816" s="1" t="s">
        <v>1092</v>
      </c>
      <c r="B816" s="2" t="s">
        <v>1096</v>
      </c>
      <c r="C816" s="1" t="s">
        <v>6</v>
      </c>
      <c r="D816" s="1">
        <v>1007</v>
      </c>
      <c r="E816" s="1" t="s">
        <v>1956</v>
      </c>
      <c r="F816" s="3">
        <v>45394.4684837963</v>
      </c>
      <c r="G816" s="1"/>
    </row>
    <row r="817" spans="1:7" x14ac:dyDescent="0.25">
      <c r="A817" s="1" t="s">
        <v>1092</v>
      </c>
      <c r="B817" s="2" t="s">
        <v>1096</v>
      </c>
      <c r="C817" s="1" t="s">
        <v>6</v>
      </c>
      <c r="D817" s="1">
        <v>1007</v>
      </c>
      <c r="E817" s="1" t="s">
        <v>1956</v>
      </c>
      <c r="F817" s="3">
        <v>45394.468634259261</v>
      </c>
      <c r="G817" s="1"/>
    </row>
    <row r="818" spans="1:7" x14ac:dyDescent="0.25">
      <c r="A818" s="1" t="s">
        <v>1092</v>
      </c>
      <c r="B818" s="2" t="s">
        <v>1096</v>
      </c>
      <c r="C818" s="1" t="s">
        <v>6</v>
      </c>
      <c r="D818" s="1">
        <v>1007</v>
      </c>
      <c r="E818" s="1" t="s">
        <v>1956</v>
      </c>
      <c r="F818" s="3">
        <v>45394.4687962963</v>
      </c>
      <c r="G818" s="1"/>
    </row>
    <row r="819" spans="1:7" x14ac:dyDescent="0.25">
      <c r="A819" s="1" t="s">
        <v>1092</v>
      </c>
      <c r="B819" s="2" t="s">
        <v>1096</v>
      </c>
      <c r="C819" s="1" t="s">
        <v>6</v>
      </c>
      <c r="D819" s="1">
        <v>1007</v>
      </c>
      <c r="E819" s="1" t="s">
        <v>1956</v>
      </c>
      <c r="F819" s="3">
        <v>45394.468946759262</v>
      </c>
      <c r="G819" s="1"/>
    </row>
    <row r="820" spans="1:7" x14ac:dyDescent="0.25">
      <c r="A820" s="1" t="s">
        <v>1092</v>
      </c>
      <c r="B820" s="2" t="s">
        <v>1096</v>
      </c>
      <c r="C820" s="1" t="s">
        <v>6</v>
      </c>
      <c r="D820" s="1">
        <v>1004</v>
      </c>
      <c r="E820" s="1" t="s">
        <v>1957</v>
      </c>
      <c r="F820" s="3">
        <v>45394.470902777779</v>
      </c>
      <c r="G820" s="1"/>
    </row>
    <row r="821" spans="1:7" x14ac:dyDescent="0.25">
      <c r="A821" s="1" t="s">
        <v>1092</v>
      </c>
      <c r="B821" s="2" t="s">
        <v>1096</v>
      </c>
      <c r="C821" s="1" t="s">
        <v>6</v>
      </c>
      <c r="D821" s="1">
        <v>1006</v>
      </c>
      <c r="E821" s="1" t="s">
        <v>1954</v>
      </c>
      <c r="F821" s="3">
        <v>45394.471342592595</v>
      </c>
      <c r="G821" s="1"/>
    </row>
    <row r="822" spans="1:7" s="72" customFormat="1" hidden="1" x14ac:dyDescent="0.25">
      <c r="A822" s="77" t="s">
        <v>1097</v>
      </c>
      <c r="B822" s="78" t="s">
        <v>1098</v>
      </c>
      <c r="C822" s="77" t="s">
        <v>6</v>
      </c>
      <c r="D822" s="77">
        <v>1002</v>
      </c>
      <c r="E822" s="77" t="s">
        <v>1955</v>
      </c>
      <c r="F822" s="90">
        <v>45394.471909722219</v>
      </c>
      <c r="G822" s="77"/>
    </row>
    <row r="823" spans="1:7" x14ac:dyDescent="0.25">
      <c r="A823" s="1" t="s">
        <v>1097</v>
      </c>
      <c r="B823" s="2" t="s">
        <v>1099</v>
      </c>
      <c r="C823" s="1" t="s">
        <v>6</v>
      </c>
      <c r="D823" s="1">
        <v>1004</v>
      </c>
      <c r="E823" s="1" t="s">
        <v>1957</v>
      </c>
      <c r="F823" s="3">
        <v>45394.473715277774</v>
      </c>
      <c r="G823" s="1"/>
    </row>
    <row r="824" spans="1:7" x14ac:dyDescent="0.25">
      <c r="A824" s="1" t="s">
        <v>1094</v>
      </c>
      <c r="B824" s="2" t="s">
        <v>1100</v>
      </c>
      <c r="C824" s="1" t="s">
        <v>6</v>
      </c>
      <c r="D824" s="1">
        <v>1006</v>
      </c>
      <c r="E824" s="1" t="s">
        <v>1954</v>
      </c>
      <c r="F824" s="3">
        <v>45394.488333333335</v>
      </c>
      <c r="G824" s="1"/>
    </row>
    <row r="825" spans="1:7" x14ac:dyDescent="0.25">
      <c r="A825" s="1" t="s">
        <v>1094</v>
      </c>
      <c r="B825" s="2" t="s">
        <v>1100</v>
      </c>
      <c r="C825" s="1" t="s">
        <v>6</v>
      </c>
      <c r="D825" s="1">
        <v>1004</v>
      </c>
      <c r="E825" s="1" t="s">
        <v>1957</v>
      </c>
      <c r="F825" s="3">
        <v>45394.492546296293</v>
      </c>
      <c r="G825" s="1"/>
    </row>
    <row r="826" spans="1:7" s="72" customFormat="1" hidden="1" x14ac:dyDescent="0.25">
      <c r="A826" s="77" t="s">
        <v>1101</v>
      </c>
      <c r="B826" s="78" t="s">
        <v>1102</v>
      </c>
      <c r="C826" s="77" t="s">
        <v>6</v>
      </c>
      <c r="D826" s="77">
        <v>1002</v>
      </c>
      <c r="E826" s="77" t="s">
        <v>1955</v>
      </c>
      <c r="F826" s="90">
        <v>45394.500104166669</v>
      </c>
      <c r="G826" s="77"/>
    </row>
    <row r="827" spans="1:7" x14ac:dyDescent="0.25">
      <c r="A827" s="1" t="s">
        <v>1101</v>
      </c>
      <c r="B827" s="2" t="s">
        <v>1102</v>
      </c>
      <c r="C827" s="1" t="s">
        <v>6</v>
      </c>
      <c r="D827" s="1">
        <v>1002</v>
      </c>
      <c r="E827" s="1" t="s">
        <v>1955</v>
      </c>
      <c r="F827" s="3">
        <v>45394.533263888887</v>
      </c>
      <c r="G827" s="1"/>
    </row>
    <row r="828" spans="1:7" s="72" customFormat="1" hidden="1" x14ac:dyDescent="0.25">
      <c r="A828" s="77" t="s">
        <v>1103</v>
      </c>
      <c r="B828" s="78" t="s">
        <v>1104</v>
      </c>
      <c r="C828" s="77" t="s">
        <v>6</v>
      </c>
      <c r="D828" s="77">
        <v>1002</v>
      </c>
      <c r="E828" s="77" t="s">
        <v>1955</v>
      </c>
      <c r="F828" s="90">
        <v>45394.543923611112</v>
      </c>
      <c r="G828" s="77"/>
    </row>
    <row r="829" spans="1:7" x14ac:dyDescent="0.25">
      <c r="A829" s="1" t="s">
        <v>1101</v>
      </c>
      <c r="B829" s="2" t="s">
        <v>1102</v>
      </c>
      <c r="C829" s="1" t="s">
        <v>6</v>
      </c>
      <c r="D829" s="1">
        <v>1008</v>
      </c>
      <c r="E829" s="1" t="s">
        <v>1953</v>
      </c>
      <c r="F829" s="3">
        <v>45394.553865740738</v>
      </c>
      <c r="G829" s="1"/>
    </row>
    <row r="830" spans="1:7" x14ac:dyDescent="0.25">
      <c r="A830" s="1" t="s">
        <v>1101</v>
      </c>
      <c r="B830" s="2" t="s">
        <v>1102</v>
      </c>
      <c r="C830" s="1" t="s">
        <v>6</v>
      </c>
      <c r="D830" s="1">
        <v>1008</v>
      </c>
      <c r="E830" s="1" t="s">
        <v>1953</v>
      </c>
      <c r="F830" s="3">
        <v>45394.562048611115</v>
      </c>
      <c r="G830" s="1"/>
    </row>
    <row r="831" spans="1:7" x14ac:dyDescent="0.25">
      <c r="A831" s="1" t="s">
        <v>1101</v>
      </c>
      <c r="B831" s="2" t="s">
        <v>1105</v>
      </c>
      <c r="C831" s="1" t="s">
        <v>6</v>
      </c>
      <c r="D831" s="1">
        <v>1004</v>
      </c>
      <c r="E831" s="1" t="s">
        <v>1957</v>
      </c>
      <c r="F831" s="3">
        <v>45394.568726851852</v>
      </c>
      <c r="G831" s="1"/>
    </row>
    <row r="832" spans="1:7" x14ac:dyDescent="0.25">
      <c r="A832" s="1" t="s">
        <v>1101</v>
      </c>
      <c r="B832" s="2" t="s">
        <v>1105</v>
      </c>
      <c r="C832" s="1" t="s">
        <v>6</v>
      </c>
      <c r="D832" s="1">
        <v>1006</v>
      </c>
      <c r="E832" s="1" t="s">
        <v>1954</v>
      </c>
      <c r="F832" s="3">
        <v>45394.569201388891</v>
      </c>
      <c r="G832" s="1"/>
    </row>
    <row r="833" spans="1:7" s="72" customFormat="1" hidden="1" x14ac:dyDescent="0.25">
      <c r="A833" s="77" t="s">
        <v>1106</v>
      </c>
      <c r="B833" s="78" t="s">
        <v>1107</v>
      </c>
      <c r="C833" s="77" t="s">
        <v>6</v>
      </c>
      <c r="D833" s="77">
        <v>1002</v>
      </c>
      <c r="E833" s="77" t="s">
        <v>1955</v>
      </c>
      <c r="F833" s="90">
        <v>45394.612719907411</v>
      </c>
      <c r="G833" s="77"/>
    </row>
    <row r="834" spans="1:7" s="72" customFormat="1" hidden="1" x14ac:dyDescent="0.25">
      <c r="A834" s="77" t="s">
        <v>1108</v>
      </c>
      <c r="B834" s="78" t="s">
        <v>1109</v>
      </c>
      <c r="C834" s="77" t="s">
        <v>6</v>
      </c>
      <c r="D834" s="77">
        <v>1002</v>
      </c>
      <c r="E834" s="77" t="s">
        <v>1955</v>
      </c>
      <c r="F834" s="90">
        <v>45394.622893518521</v>
      </c>
      <c r="G834" s="77"/>
    </row>
    <row r="835" spans="1:7" x14ac:dyDescent="0.25">
      <c r="A835" s="1" t="s">
        <v>1108</v>
      </c>
      <c r="B835" s="2" t="s">
        <v>1110</v>
      </c>
      <c r="C835" s="1" t="s">
        <v>6</v>
      </c>
      <c r="D835" s="1">
        <v>1006</v>
      </c>
      <c r="E835" s="1" t="s">
        <v>1954</v>
      </c>
      <c r="F835" s="3">
        <v>45394.62394675926</v>
      </c>
      <c r="G835" s="1"/>
    </row>
    <row r="836" spans="1:7" x14ac:dyDescent="0.25">
      <c r="A836" s="1" t="s">
        <v>1108</v>
      </c>
      <c r="B836" s="2" t="s">
        <v>1110</v>
      </c>
      <c r="C836" s="1" t="s">
        <v>6</v>
      </c>
      <c r="D836" s="1">
        <v>1006</v>
      </c>
      <c r="E836" s="1" t="s">
        <v>1954</v>
      </c>
      <c r="F836" s="3">
        <v>45394.625787037039</v>
      </c>
      <c r="G836" s="1"/>
    </row>
    <row r="837" spans="1:7" s="72" customFormat="1" hidden="1" x14ac:dyDescent="0.25">
      <c r="A837" s="77" t="s">
        <v>1111</v>
      </c>
      <c r="B837" s="78" t="s">
        <v>1112</v>
      </c>
      <c r="C837" s="77" t="s">
        <v>6</v>
      </c>
      <c r="D837" s="77">
        <v>1002</v>
      </c>
      <c r="E837" s="77" t="s">
        <v>1955</v>
      </c>
      <c r="F837" s="90">
        <v>45394.626932870371</v>
      </c>
      <c r="G837" s="77"/>
    </row>
    <row r="838" spans="1:7" s="72" customFormat="1" hidden="1" x14ac:dyDescent="0.25">
      <c r="A838" s="77" t="s">
        <v>1113</v>
      </c>
      <c r="B838" s="78" t="s">
        <v>1114</v>
      </c>
      <c r="C838" s="77" t="s">
        <v>6</v>
      </c>
      <c r="D838" s="77">
        <v>1002</v>
      </c>
      <c r="E838" s="77" t="s">
        <v>1955</v>
      </c>
      <c r="F838" s="90">
        <v>45394.644641203704</v>
      </c>
      <c r="G838" s="77"/>
    </row>
    <row r="839" spans="1:7" x14ac:dyDescent="0.25">
      <c r="A839" s="1" t="s">
        <v>1113</v>
      </c>
      <c r="B839" s="2" t="s">
        <v>1115</v>
      </c>
      <c r="C839" s="1" t="s">
        <v>6</v>
      </c>
      <c r="D839" s="1">
        <v>1006</v>
      </c>
      <c r="E839" s="1" t="s">
        <v>1954</v>
      </c>
      <c r="F839" s="3">
        <v>45394.652777777781</v>
      </c>
      <c r="G839" s="1"/>
    </row>
    <row r="840" spans="1:7" x14ac:dyDescent="0.25">
      <c r="A840" s="1" t="s">
        <v>243</v>
      </c>
      <c r="B840" s="2" t="s">
        <v>783</v>
      </c>
      <c r="C840" s="1" t="s">
        <v>6</v>
      </c>
      <c r="D840" s="1">
        <v>1003</v>
      </c>
      <c r="E840" s="1" t="s">
        <v>1958</v>
      </c>
      <c r="F840" s="3">
        <v>45394.66474537037</v>
      </c>
      <c r="G840" s="1"/>
    </row>
    <row r="841" spans="1:7" s="72" customFormat="1" hidden="1" x14ac:dyDescent="0.25">
      <c r="A841" s="77" t="s">
        <v>1116</v>
      </c>
      <c r="B841" s="78" t="s">
        <v>1117</v>
      </c>
      <c r="C841" s="77" t="s">
        <v>6</v>
      </c>
      <c r="D841" s="77">
        <v>1002</v>
      </c>
      <c r="E841" s="77" t="s">
        <v>1955</v>
      </c>
      <c r="F841" s="90">
        <v>45394.766192129631</v>
      </c>
      <c r="G841" s="77"/>
    </row>
    <row r="842" spans="1:7" x14ac:dyDescent="0.25">
      <c r="A842" s="1" t="s">
        <v>1116</v>
      </c>
      <c r="B842" s="2" t="s">
        <v>1118</v>
      </c>
      <c r="C842" s="1" t="s">
        <v>6</v>
      </c>
      <c r="D842" s="1">
        <v>1006</v>
      </c>
      <c r="E842" s="1" t="s">
        <v>1954</v>
      </c>
      <c r="F842" s="3">
        <v>45394.767777777779</v>
      </c>
      <c r="G842" s="1"/>
    </row>
    <row r="843" spans="1:7" x14ac:dyDescent="0.25">
      <c r="A843" s="1" t="s">
        <v>1116</v>
      </c>
      <c r="B843" s="2" t="s">
        <v>1117</v>
      </c>
      <c r="C843" s="1" t="s">
        <v>6</v>
      </c>
      <c r="D843" s="1">
        <v>1008</v>
      </c>
      <c r="E843" s="1" t="s">
        <v>1953</v>
      </c>
      <c r="F843" s="3">
        <v>45394.770543981482</v>
      </c>
      <c r="G843" s="1"/>
    </row>
    <row r="844" spans="1:7" x14ac:dyDescent="0.25">
      <c r="A844" s="1" t="s">
        <v>1116</v>
      </c>
      <c r="B844" s="2" t="s">
        <v>1118</v>
      </c>
      <c r="C844" s="1" t="s">
        <v>6</v>
      </c>
      <c r="D844" s="1">
        <v>1006</v>
      </c>
      <c r="E844" s="1" t="s">
        <v>1954</v>
      </c>
      <c r="F844" s="3">
        <v>45394.772881944446</v>
      </c>
      <c r="G844" s="1"/>
    </row>
    <row r="845" spans="1:7" x14ac:dyDescent="0.25">
      <c r="A845" s="1" t="s">
        <v>274</v>
      </c>
      <c r="B845" s="2" t="s">
        <v>1119</v>
      </c>
      <c r="C845" s="1" t="s">
        <v>6</v>
      </c>
      <c r="D845" s="1">
        <v>1007</v>
      </c>
      <c r="E845" s="1" t="s">
        <v>1956</v>
      </c>
      <c r="F845" s="3">
        <v>45394.879131944443</v>
      </c>
      <c r="G845" s="1"/>
    </row>
    <row r="846" spans="1:7" x14ac:dyDescent="0.25">
      <c r="A846" s="1" t="s">
        <v>274</v>
      </c>
      <c r="B846" s="2" t="s">
        <v>1119</v>
      </c>
      <c r="C846" s="1" t="s">
        <v>6</v>
      </c>
      <c r="D846" s="1">
        <v>1007</v>
      </c>
      <c r="E846" s="1" t="s">
        <v>1956</v>
      </c>
      <c r="F846" s="3">
        <v>45394.879131944443</v>
      </c>
      <c r="G846" s="1"/>
    </row>
    <row r="847" spans="1:7" x14ac:dyDescent="0.25">
      <c r="A847" s="1" t="s">
        <v>274</v>
      </c>
      <c r="B847" s="2" t="s">
        <v>1119</v>
      </c>
      <c r="C847" s="1" t="s">
        <v>6</v>
      </c>
      <c r="D847" s="1">
        <v>1007</v>
      </c>
      <c r="E847" s="1" t="s">
        <v>1956</v>
      </c>
      <c r="F847" s="3">
        <v>45394.879131944443</v>
      </c>
      <c r="G847" s="1"/>
    </row>
    <row r="848" spans="1:7" x14ac:dyDescent="0.25">
      <c r="A848" s="1" t="s">
        <v>274</v>
      </c>
      <c r="B848" s="2" t="s">
        <v>1119</v>
      </c>
      <c r="C848" s="1" t="s">
        <v>6</v>
      </c>
      <c r="D848" s="1">
        <v>1007</v>
      </c>
      <c r="E848" s="1" t="s">
        <v>1956</v>
      </c>
      <c r="F848" s="3">
        <v>45394.879131944443</v>
      </c>
      <c r="G848" s="1"/>
    </row>
    <row r="849" spans="1:7" x14ac:dyDescent="0.25">
      <c r="A849" s="1" t="s">
        <v>274</v>
      </c>
      <c r="B849" s="2" t="s">
        <v>1119</v>
      </c>
      <c r="C849" s="1" t="s">
        <v>6</v>
      </c>
      <c r="D849" s="1">
        <v>1007</v>
      </c>
      <c r="E849" s="1" t="s">
        <v>1956</v>
      </c>
      <c r="F849" s="3">
        <v>45394.879143518519</v>
      </c>
      <c r="G849" s="1"/>
    </row>
    <row r="850" spans="1:7" x14ac:dyDescent="0.25">
      <c r="A850" s="1" t="s">
        <v>274</v>
      </c>
      <c r="B850" s="2" t="s">
        <v>1119</v>
      </c>
      <c r="C850" s="1" t="s">
        <v>6</v>
      </c>
      <c r="D850" s="1">
        <v>1007</v>
      </c>
      <c r="E850" s="1" t="s">
        <v>1956</v>
      </c>
      <c r="F850" s="3">
        <v>45394.879143518519</v>
      </c>
      <c r="G850" s="1"/>
    </row>
    <row r="851" spans="1:7" x14ac:dyDescent="0.25">
      <c r="A851" s="1" t="s">
        <v>274</v>
      </c>
      <c r="B851" s="2" t="s">
        <v>1119</v>
      </c>
      <c r="C851" s="1" t="s">
        <v>6</v>
      </c>
      <c r="D851" s="1">
        <v>1007</v>
      </c>
      <c r="E851" s="1" t="s">
        <v>1956</v>
      </c>
      <c r="F851" s="3">
        <v>45394.879143518519</v>
      </c>
      <c r="G851" s="1"/>
    </row>
    <row r="852" spans="1:7" x14ac:dyDescent="0.25">
      <c r="A852" s="1" t="s">
        <v>274</v>
      </c>
      <c r="B852" s="2" t="s">
        <v>1119</v>
      </c>
      <c r="C852" s="1" t="s">
        <v>6</v>
      </c>
      <c r="D852" s="1">
        <v>1007</v>
      </c>
      <c r="E852" s="1" t="s">
        <v>1956</v>
      </c>
      <c r="F852" s="3">
        <v>45394.879143518519</v>
      </c>
      <c r="G852" s="1"/>
    </row>
    <row r="853" spans="1:7" x14ac:dyDescent="0.25">
      <c r="A853" s="1" t="s">
        <v>274</v>
      </c>
      <c r="B853" s="2" t="s">
        <v>1119</v>
      </c>
      <c r="C853" s="1" t="s">
        <v>6</v>
      </c>
      <c r="D853" s="1">
        <v>1007</v>
      </c>
      <c r="E853" s="1" t="s">
        <v>1956</v>
      </c>
      <c r="F853" s="3">
        <v>45394.879143518519</v>
      </c>
      <c r="G853" s="1"/>
    </row>
    <row r="854" spans="1:7" x14ac:dyDescent="0.25">
      <c r="A854" s="1" t="s">
        <v>274</v>
      </c>
      <c r="B854" s="2" t="s">
        <v>1119</v>
      </c>
      <c r="C854" s="1" t="s">
        <v>6</v>
      </c>
      <c r="D854" s="1">
        <v>1007</v>
      </c>
      <c r="E854" s="1" t="s">
        <v>1956</v>
      </c>
      <c r="F854" s="3">
        <v>45394.879143518519</v>
      </c>
      <c r="G854" s="1"/>
    </row>
    <row r="855" spans="1:7" x14ac:dyDescent="0.25">
      <c r="A855" s="1" t="s">
        <v>274</v>
      </c>
      <c r="B855" s="2" t="s">
        <v>1119</v>
      </c>
      <c r="C855" s="1" t="s">
        <v>6</v>
      </c>
      <c r="D855" s="1">
        <v>1007</v>
      </c>
      <c r="E855" s="1" t="s">
        <v>1956</v>
      </c>
      <c r="F855" s="3">
        <v>45394.879143518519</v>
      </c>
      <c r="G855" s="1"/>
    </row>
    <row r="856" spans="1:7" x14ac:dyDescent="0.25">
      <c r="A856" s="1" t="s">
        <v>274</v>
      </c>
      <c r="B856" s="2" t="s">
        <v>1119</v>
      </c>
      <c r="C856" s="1" t="s">
        <v>6</v>
      </c>
      <c r="D856" s="1">
        <v>1007</v>
      </c>
      <c r="E856" s="1" t="s">
        <v>1956</v>
      </c>
      <c r="F856" s="3">
        <v>45394.879143518519</v>
      </c>
      <c r="G856" s="1"/>
    </row>
    <row r="857" spans="1:7" x14ac:dyDescent="0.25">
      <c r="A857" s="1" t="s">
        <v>274</v>
      </c>
      <c r="B857" s="2" t="s">
        <v>1119</v>
      </c>
      <c r="C857" s="1" t="s">
        <v>6</v>
      </c>
      <c r="D857" s="1">
        <v>1007</v>
      </c>
      <c r="E857" s="1" t="s">
        <v>1956</v>
      </c>
      <c r="F857" s="3">
        <v>45394.879155092596</v>
      </c>
      <c r="G857" s="1"/>
    </row>
    <row r="858" spans="1:7" x14ac:dyDescent="0.25">
      <c r="A858" s="1" t="s">
        <v>274</v>
      </c>
      <c r="B858" s="2" t="s">
        <v>1119</v>
      </c>
      <c r="C858" s="1" t="s">
        <v>6</v>
      </c>
      <c r="D858" s="1">
        <v>1007</v>
      </c>
      <c r="E858" s="1" t="s">
        <v>1956</v>
      </c>
      <c r="F858" s="3">
        <v>45394.879155092596</v>
      </c>
      <c r="G858" s="1"/>
    </row>
    <row r="859" spans="1:7" x14ac:dyDescent="0.25">
      <c r="A859" s="1" t="s">
        <v>274</v>
      </c>
      <c r="B859" s="2" t="s">
        <v>1119</v>
      </c>
      <c r="C859" s="1" t="s">
        <v>6</v>
      </c>
      <c r="D859" s="1">
        <v>1007</v>
      </c>
      <c r="E859" s="1" t="s">
        <v>1956</v>
      </c>
      <c r="F859" s="3">
        <v>45394.879155092596</v>
      </c>
      <c r="G859" s="1"/>
    </row>
    <row r="860" spans="1:7" x14ac:dyDescent="0.25">
      <c r="A860" s="1" t="s">
        <v>274</v>
      </c>
      <c r="B860" s="2" t="s">
        <v>1119</v>
      </c>
      <c r="C860" s="1" t="s">
        <v>6</v>
      </c>
      <c r="D860" s="1">
        <v>1007</v>
      </c>
      <c r="E860" s="1" t="s">
        <v>1956</v>
      </c>
      <c r="F860" s="3">
        <v>45394.879166666666</v>
      </c>
      <c r="G860" s="1"/>
    </row>
    <row r="861" spans="1:7" x14ac:dyDescent="0.25">
      <c r="A861" s="1" t="s">
        <v>274</v>
      </c>
      <c r="B861" s="2" t="s">
        <v>1119</v>
      </c>
      <c r="C861" s="1" t="s">
        <v>6</v>
      </c>
      <c r="D861" s="1">
        <v>1007</v>
      </c>
      <c r="E861" s="1" t="s">
        <v>1956</v>
      </c>
      <c r="F861" s="3">
        <v>45394.879166666666</v>
      </c>
      <c r="G861" s="1"/>
    </row>
    <row r="862" spans="1:7" x14ac:dyDescent="0.25">
      <c r="A862" s="1" t="s">
        <v>274</v>
      </c>
      <c r="B862" s="2" t="s">
        <v>1119</v>
      </c>
      <c r="C862" s="1" t="s">
        <v>6</v>
      </c>
      <c r="D862" s="1">
        <v>1007</v>
      </c>
      <c r="E862" s="1" t="s">
        <v>1956</v>
      </c>
      <c r="F862" s="3">
        <v>45394.879166666666</v>
      </c>
      <c r="G862" s="1"/>
    </row>
    <row r="863" spans="1:7" x14ac:dyDescent="0.25">
      <c r="A863" s="1" t="s">
        <v>558</v>
      </c>
      <c r="B863" s="2" t="s">
        <v>914</v>
      </c>
      <c r="C863" s="1" t="s">
        <v>6</v>
      </c>
      <c r="D863" s="1">
        <v>1007</v>
      </c>
      <c r="E863" s="1" t="s">
        <v>1956</v>
      </c>
      <c r="F863" s="3">
        <v>45395.49832175926</v>
      </c>
      <c r="G863" s="1"/>
    </row>
    <row r="864" spans="1:7" x14ac:dyDescent="0.25">
      <c r="A864" s="1" t="s">
        <v>558</v>
      </c>
      <c r="B864" s="2" t="s">
        <v>914</v>
      </c>
      <c r="C864" s="1" t="s">
        <v>6</v>
      </c>
      <c r="D864" s="1">
        <v>1007</v>
      </c>
      <c r="E864" s="1" t="s">
        <v>1956</v>
      </c>
      <c r="F864" s="3">
        <v>45395.498333333337</v>
      </c>
      <c r="G864" s="1"/>
    </row>
    <row r="865" spans="1:7" x14ac:dyDescent="0.25">
      <c r="A865" s="1" t="s">
        <v>1090</v>
      </c>
      <c r="B865" s="2" t="s">
        <v>1120</v>
      </c>
      <c r="C865" s="1" t="s">
        <v>6</v>
      </c>
      <c r="D865" s="1">
        <v>1006</v>
      </c>
      <c r="E865" s="1" t="s">
        <v>1954</v>
      </c>
      <c r="F865" s="3">
        <v>45395.727627314816</v>
      </c>
      <c r="G865" s="1"/>
    </row>
    <row r="866" spans="1:7" x14ac:dyDescent="0.25">
      <c r="A866" s="1" t="s">
        <v>586</v>
      </c>
      <c r="B866" s="2" t="s">
        <v>935</v>
      </c>
      <c r="C866" s="1" t="s">
        <v>6</v>
      </c>
      <c r="D866" s="1">
        <v>1006</v>
      </c>
      <c r="E866" s="1" t="s">
        <v>1954</v>
      </c>
      <c r="F866" s="3">
        <v>45396.049259259256</v>
      </c>
      <c r="G866" s="1"/>
    </row>
    <row r="867" spans="1:7" x14ac:dyDescent="0.25">
      <c r="A867" s="1" t="s">
        <v>760</v>
      </c>
      <c r="B867" s="2" t="s">
        <v>1121</v>
      </c>
      <c r="C867" s="1" t="s">
        <v>6</v>
      </c>
      <c r="D867" s="1">
        <v>1006</v>
      </c>
      <c r="E867" s="1" t="s">
        <v>1954</v>
      </c>
      <c r="F867" s="3">
        <v>45397.431250000001</v>
      </c>
      <c r="G867" s="1"/>
    </row>
    <row r="868" spans="1:7" s="72" customFormat="1" hidden="1" x14ac:dyDescent="0.25">
      <c r="A868" s="77" t="s">
        <v>1122</v>
      </c>
      <c r="B868" s="78" t="s">
        <v>1123</v>
      </c>
      <c r="C868" s="77" t="s">
        <v>6</v>
      </c>
      <c r="D868" s="77">
        <v>1002</v>
      </c>
      <c r="E868" s="77" t="s">
        <v>1955</v>
      </c>
      <c r="F868" s="90">
        <v>45397.45045138889</v>
      </c>
      <c r="G868" s="77"/>
    </row>
    <row r="869" spans="1:7" x14ac:dyDescent="0.25">
      <c r="A869" s="1" t="s">
        <v>1122</v>
      </c>
      <c r="B869" s="2" t="s">
        <v>1124</v>
      </c>
      <c r="C869" s="1" t="s">
        <v>6</v>
      </c>
      <c r="D869" s="1">
        <v>1006</v>
      </c>
      <c r="E869" s="1" t="s">
        <v>1954</v>
      </c>
      <c r="F869" s="3">
        <v>45397.451840277776</v>
      </c>
      <c r="G869" s="1"/>
    </row>
    <row r="870" spans="1:7" s="72" customFormat="1" hidden="1" x14ac:dyDescent="0.25">
      <c r="A870" s="77" t="s">
        <v>1125</v>
      </c>
      <c r="B870" s="78" t="s">
        <v>1126</v>
      </c>
      <c r="C870" s="77" t="s">
        <v>6</v>
      </c>
      <c r="D870" s="77">
        <v>1002</v>
      </c>
      <c r="E870" s="77" t="s">
        <v>1955</v>
      </c>
      <c r="F870" s="90">
        <v>45397.485775462963</v>
      </c>
      <c r="G870" s="77"/>
    </row>
    <row r="871" spans="1:7" s="72" customFormat="1" hidden="1" x14ac:dyDescent="0.25">
      <c r="A871" s="77" t="s">
        <v>1127</v>
      </c>
      <c r="B871" s="78" t="s">
        <v>1128</v>
      </c>
      <c r="C871" s="77" t="s">
        <v>6</v>
      </c>
      <c r="D871" s="77">
        <v>1002</v>
      </c>
      <c r="E871" s="77" t="s">
        <v>1955</v>
      </c>
      <c r="F871" s="90">
        <v>45397.610937500001</v>
      </c>
      <c r="G871" s="77"/>
    </row>
    <row r="872" spans="1:7" s="72" customFormat="1" hidden="1" x14ac:dyDescent="0.25">
      <c r="A872" s="77" t="s">
        <v>1129</v>
      </c>
      <c r="B872" s="78" t="s">
        <v>1130</v>
      </c>
      <c r="C872" s="77" t="s">
        <v>6</v>
      </c>
      <c r="D872" s="77">
        <v>1002</v>
      </c>
      <c r="E872" s="77" t="s">
        <v>1955</v>
      </c>
      <c r="F872" s="90">
        <v>45397.630347222221</v>
      </c>
      <c r="G872" s="77"/>
    </row>
    <row r="873" spans="1:7" s="72" customFormat="1" hidden="1" x14ac:dyDescent="0.25">
      <c r="A873" s="77" t="s">
        <v>1131</v>
      </c>
      <c r="B873" s="78" t="s">
        <v>1132</v>
      </c>
      <c r="C873" s="77" t="s">
        <v>6</v>
      </c>
      <c r="D873" s="77">
        <v>1002</v>
      </c>
      <c r="E873" s="77" t="s">
        <v>1955</v>
      </c>
      <c r="F873" s="90">
        <v>45397.653090277781</v>
      </c>
      <c r="G873" s="77"/>
    </row>
    <row r="874" spans="1:7" hidden="1" x14ac:dyDescent="0.25">
      <c r="A874" s="1" t="s">
        <v>76</v>
      </c>
      <c r="B874" s="7" t="s">
        <v>77</v>
      </c>
      <c r="C874" s="1" t="s">
        <v>6</v>
      </c>
      <c r="D874" s="1">
        <v>1002</v>
      </c>
      <c r="E874" s="1" t="s">
        <v>1955</v>
      </c>
      <c r="F874" s="3">
        <v>45397.665567129632</v>
      </c>
      <c r="G874" s="1"/>
    </row>
    <row r="875" spans="1:7" hidden="1" x14ac:dyDescent="0.25">
      <c r="A875" s="1" t="s">
        <v>27</v>
      </c>
      <c r="B875" s="7" t="s">
        <v>1133</v>
      </c>
      <c r="C875" s="1" t="s">
        <v>6</v>
      </c>
      <c r="D875" s="1">
        <v>1002</v>
      </c>
      <c r="E875" s="1" t="s">
        <v>1955</v>
      </c>
      <c r="F875" s="3">
        <v>45397.669247685182</v>
      </c>
      <c r="G875" s="1"/>
    </row>
    <row r="876" spans="1:7" hidden="1" x14ac:dyDescent="0.25">
      <c r="A876" s="1" t="s">
        <v>79</v>
      </c>
      <c r="B876" s="7" t="s">
        <v>80</v>
      </c>
      <c r="C876" s="1" t="s">
        <v>6</v>
      </c>
      <c r="D876" s="1">
        <v>1002</v>
      </c>
      <c r="E876" s="1" t="s">
        <v>1955</v>
      </c>
      <c r="F876" s="3">
        <v>45397.67355324074</v>
      </c>
      <c r="G876" s="1"/>
    </row>
    <row r="877" spans="1:7" hidden="1" x14ac:dyDescent="0.25">
      <c r="A877" s="1" t="s">
        <v>79</v>
      </c>
      <c r="B877" s="7" t="s">
        <v>80</v>
      </c>
      <c r="C877" s="1" t="s">
        <v>6</v>
      </c>
      <c r="D877" s="1">
        <v>1002</v>
      </c>
      <c r="E877" s="1" t="s">
        <v>1955</v>
      </c>
      <c r="F877" s="3">
        <v>45397.673703703702</v>
      </c>
      <c r="G877" s="1"/>
    </row>
    <row r="878" spans="1:7" s="72" customFormat="1" hidden="1" x14ac:dyDescent="0.25">
      <c r="A878" s="77" t="s">
        <v>1134</v>
      </c>
      <c r="B878" s="78" t="s">
        <v>1135</v>
      </c>
      <c r="C878" s="77" t="s">
        <v>6</v>
      </c>
      <c r="D878" s="77">
        <v>1002</v>
      </c>
      <c r="E878" s="77" t="s">
        <v>1955</v>
      </c>
      <c r="F878" s="90">
        <v>45397.689814814818</v>
      </c>
      <c r="G878" s="77"/>
    </row>
    <row r="879" spans="1:7" x14ac:dyDescent="0.25">
      <c r="A879" s="1" t="s">
        <v>1134</v>
      </c>
      <c r="B879" s="2" t="s">
        <v>1136</v>
      </c>
      <c r="C879" s="1" t="s">
        <v>6</v>
      </c>
      <c r="D879" s="1">
        <v>1003</v>
      </c>
      <c r="E879" s="1" t="s">
        <v>1958</v>
      </c>
      <c r="F879" s="3">
        <v>45397.704942129632</v>
      </c>
      <c r="G879" s="1"/>
    </row>
    <row r="880" spans="1:7" s="72" customFormat="1" hidden="1" x14ac:dyDescent="0.25">
      <c r="A880" s="77" t="s">
        <v>1137</v>
      </c>
      <c r="B880" s="78" t="s">
        <v>1138</v>
      </c>
      <c r="C880" s="77" t="s">
        <v>6</v>
      </c>
      <c r="D880" s="77">
        <v>1002</v>
      </c>
      <c r="E880" s="77" t="s">
        <v>1955</v>
      </c>
      <c r="F880" s="90">
        <v>45397.716863425929</v>
      </c>
      <c r="G880" s="77"/>
    </row>
    <row r="881" spans="1:7" x14ac:dyDescent="0.25">
      <c r="A881" s="1" t="s">
        <v>1137</v>
      </c>
      <c r="B881" s="2" t="s">
        <v>1138</v>
      </c>
      <c r="C881" s="1" t="s">
        <v>6</v>
      </c>
      <c r="D881" s="1">
        <v>1008</v>
      </c>
      <c r="E881" s="1" t="s">
        <v>1953</v>
      </c>
      <c r="F881" s="3">
        <v>45397.71974537037</v>
      </c>
      <c r="G881" s="1"/>
    </row>
    <row r="882" spans="1:7" x14ac:dyDescent="0.25">
      <c r="A882" s="1" t="s">
        <v>1137</v>
      </c>
      <c r="B882" s="2" t="s">
        <v>1138</v>
      </c>
      <c r="C882" s="1" t="s">
        <v>6</v>
      </c>
      <c r="D882" s="1">
        <v>1008</v>
      </c>
      <c r="E882" s="1" t="s">
        <v>1953</v>
      </c>
      <c r="F882" s="3">
        <v>45397.719756944447</v>
      </c>
      <c r="G882" s="1"/>
    </row>
    <row r="883" spans="1:7" x14ac:dyDescent="0.25">
      <c r="A883" s="1" t="s">
        <v>1137</v>
      </c>
      <c r="B883" s="2" t="s">
        <v>1139</v>
      </c>
      <c r="C883" s="1" t="s">
        <v>6</v>
      </c>
      <c r="D883" s="1">
        <v>1006</v>
      </c>
      <c r="E883" s="1" t="s">
        <v>1954</v>
      </c>
      <c r="F883" s="3">
        <v>45397.720509259256</v>
      </c>
      <c r="G883" s="1"/>
    </row>
    <row r="884" spans="1:7" s="72" customFormat="1" hidden="1" x14ac:dyDescent="0.25">
      <c r="A884" s="77" t="s">
        <v>1140</v>
      </c>
      <c r="B884" s="78" t="s">
        <v>1141</v>
      </c>
      <c r="C884" s="77" t="s">
        <v>6</v>
      </c>
      <c r="D884" s="77">
        <v>1002</v>
      </c>
      <c r="E884" s="77" t="s">
        <v>1955</v>
      </c>
      <c r="F884" s="90">
        <v>45397.72314814815</v>
      </c>
      <c r="G884" s="77"/>
    </row>
    <row r="885" spans="1:7" x14ac:dyDescent="0.25">
      <c r="A885" s="1" t="s">
        <v>1122</v>
      </c>
      <c r="B885" s="2" t="s">
        <v>1124</v>
      </c>
      <c r="C885" s="1" t="s">
        <v>6</v>
      </c>
      <c r="D885" s="1">
        <v>1006</v>
      </c>
      <c r="E885" s="1" t="s">
        <v>1954</v>
      </c>
      <c r="F885" s="3">
        <v>45397.744328703702</v>
      </c>
      <c r="G885" s="1"/>
    </row>
    <row r="886" spans="1:7" s="72" customFormat="1" hidden="1" x14ac:dyDescent="0.25">
      <c r="A886" s="77" t="s">
        <v>1142</v>
      </c>
      <c r="B886" s="78" t="s">
        <v>1143</v>
      </c>
      <c r="C886" s="77" t="s">
        <v>6</v>
      </c>
      <c r="D886" s="77">
        <v>1002</v>
      </c>
      <c r="E886" s="77" t="s">
        <v>1955</v>
      </c>
      <c r="F886" s="90">
        <v>45397.777546296296</v>
      </c>
      <c r="G886" s="77"/>
    </row>
    <row r="887" spans="1:7" s="72" customFormat="1" hidden="1" x14ac:dyDescent="0.25">
      <c r="A887" s="77" t="s">
        <v>1144</v>
      </c>
      <c r="B887" s="78" t="s">
        <v>1145</v>
      </c>
      <c r="C887" s="77" t="s">
        <v>6</v>
      </c>
      <c r="D887" s="77">
        <v>1002</v>
      </c>
      <c r="E887" s="77" t="s">
        <v>1955</v>
      </c>
      <c r="F887" s="90">
        <v>45397.804699074077</v>
      </c>
      <c r="G887" s="77"/>
    </row>
    <row r="888" spans="1:7" x14ac:dyDescent="0.25">
      <c r="A888" s="1" t="s">
        <v>1144</v>
      </c>
      <c r="B888" s="2" t="s">
        <v>1145</v>
      </c>
      <c r="C888" s="1" t="s">
        <v>6</v>
      </c>
      <c r="D888" s="1">
        <v>1008</v>
      </c>
      <c r="E888" s="1" t="s">
        <v>1953</v>
      </c>
      <c r="F888" s="3">
        <v>45397.80878472222</v>
      </c>
      <c r="G888" s="1"/>
    </row>
    <row r="889" spans="1:7" s="72" customFormat="1" hidden="1" x14ac:dyDescent="0.25">
      <c r="A889" s="77" t="s">
        <v>1146</v>
      </c>
      <c r="B889" s="78" t="s">
        <v>1147</v>
      </c>
      <c r="C889" s="77" t="s">
        <v>6</v>
      </c>
      <c r="D889" s="77">
        <v>1002</v>
      </c>
      <c r="E889" s="77" t="s">
        <v>1955</v>
      </c>
      <c r="F889" s="90">
        <v>45397.869502314818</v>
      </c>
      <c r="G889" s="77"/>
    </row>
    <row r="890" spans="1:7" s="72" customFormat="1" hidden="1" x14ac:dyDescent="0.25">
      <c r="A890" s="77" t="s">
        <v>1148</v>
      </c>
      <c r="B890" s="78" t="s">
        <v>1149</v>
      </c>
      <c r="C890" s="77" t="s">
        <v>6</v>
      </c>
      <c r="D890" s="77">
        <v>1002</v>
      </c>
      <c r="E890" s="77" t="s">
        <v>1955</v>
      </c>
      <c r="F890" s="90">
        <v>45397.90525462963</v>
      </c>
      <c r="G890" s="77"/>
    </row>
    <row r="891" spans="1:7" s="72" customFormat="1" hidden="1" x14ac:dyDescent="0.25">
      <c r="A891" s="77" t="s">
        <v>1150</v>
      </c>
      <c r="B891" s="78" t="s">
        <v>1151</v>
      </c>
      <c r="C891" s="77" t="s">
        <v>6</v>
      </c>
      <c r="D891" s="77">
        <v>1002</v>
      </c>
      <c r="E891" s="77" t="s">
        <v>1955</v>
      </c>
      <c r="F891" s="90">
        <v>45398.012245370373</v>
      </c>
      <c r="G891" s="77"/>
    </row>
    <row r="892" spans="1:7" s="72" customFormat="1" hidden="1" x14ac:dyDescent="0.25">
      <c r="A892" s="77" t="s">
        <v>1152</v>
      </c>
      <c r="B892" s="78" t="s">
        <v>1153</v>
      </c>
      <c r="C892" s="77" t="s">
        <v>6</v>
      </c>
      <c r="D892" s="77">
        <v>1002</v>
      </c>
      <c r="E892" s="77" t="s">
        <v>1955</v>
      </c>
      <c r="F892" s="90">
        <v>45398.42559027778</v>
      </c>
      <c r="G892" s="77"/>
    </row>
    <row r="893" spans="1:7" s="72" customFormat="1" hidden="1" x14ac:dyDescent="0.25">
      <c r="A893" s="77" t="s">
        <v>1154</v>
      </c>
      <c r="B893" s="78" t="s">
        <v>1155</v>
      </c>
      <c r="C893" s="77" t="s">
        <v>6</v>
      </c>
      <c r="D893" s="77">
        <v>1002</v>
      </c>
      <c r="E893" s="77" t="s">
        <v>1955</v>
      </c>
      <c r="F893" s="90">
        <v>45398.434479166666</v>
      </c>
      <c r="G893" s="77"/>
    </row>
    <row r="894" spans="1:7" x14ac:dyDescent="0.25">
      <c r="A894" s="1" t="s">
        <v>1154</v>
      </c>
      <c r="B894" s="2" t="s">
        <v>1156</v>
      </c>
      <c r="C894" s="1" t="s">
        <v>6</v>
      </c>
      <c r="D894" s="1">
        <v>1007</v>
      </c>
      <c r="E894" s="1" t="s">
        <v>1956</v>
      </c>
      <c r="F894" s="3">
        <v>45398.437384259261</v>
      </c>
      <c r="G894" s="1"/>
    </row>
    <row r="895" spans="1:7" x14ac:dyDescent="0.25">
      <c r="A895" s="1" t="s">
        <v>1154</v>
      </c>
      <c r="B895" s="2" t="s">
        <v>1156</v>
      </c>
      <c r="C895" s="1" t="s">
        <v>6</v>
      </c>
      <c r="D895" s="1">
        <v>1007</v>
      </c>
      <c r="E895" s="1" t="s">
        <v>1956</v>
      </c>
      <c r="F895" s="3">
        <v>45398.437384259261</v>
      </c>
      <c r="G895" s="1"/>
    </row>
    <row r="896" spans="1:7" x14ac:dyDescent="0.25">
      <c r="A896" s="1" t="s">
        <v>1154</v>
      </c>
      <c r="B896" s="2" t="s">
        <v>1156</v>
      </c>
      <c r="C896" s="1" t="s">
        <v>6</v>
      </c>
      <c r="D896" s="1">
        <v>1007</v>
      </c>
      <c r="E896" s="1" t="s">
        <v>1956</v>
      </c>
      <c r="F896" s="3">
        <v>45398.437384259261</v>
      </c>
      <c r="G896" s="1"/>
    </row>
    <row r="897" spans="1:7" x14ac:dyDescent="0.25">
      <c r="A897" s="1" t="s">
        <v>1134</v>
      </c>
      <c r="B897" s="2" t="s">
        <v>1136</v>
      </c>
      <c r="C897" s="1" t="s">
        <v>6</v>
      </c>
      <c r="D897" s="1">
        <v>1003</v>
      </c>
      <c r="E897" s="1" t="s">
        <v>1958</v>
      </c>
      <c r="F897" s="3">
        <v>45398.491469907407</v>
      </c>
      <c r="G897" s="1"/>
    </row>
    <row r="898" spans="1:7" s="72" customFormat="1" hidden="1" x14ac:dyDescent="0.25">
      <c r="A898" s="77" t="s">
        <v>1157</v>
      </c>
      <c r="B898" s="78" t="s">
        <v>1158</v>
      </c>
      <c r="C898" s="77" t="s">
        <v>6</v>
      </c>
      <c r="D898" s="77">
        <v>1002</v>
      </c>
      <c r="E898" s="77" t="s">
        <v>1955</v>
      </c>
      <c r="F898" s="90">
        <v>45398.50204861111</v>
      </c>
      <c r="G898" s="77"/>
    </row>
    <row r="899" spans="1:7" x14ac:dyDescent="0.25">
      <c r="A899" s="1" t="s">
        <v>1157</v>
      </c>
      <c r="B899" s="2" t="s">
        <v>1158</v>
      </c>
      <c r="C899" s="1" t="s">
        <v>6</v>
      </c>
      <c r="D899" s="1">
        <v>1008</v>
      </c>
      <c r="E899" s="1" t="s">
        <v>1953</v>
      </c>
      <c r="F899" s="3">
        <v>45398.504583333335</v>
      </c>
      <c r="G899" s="1"/>
    </row>
    <row r="900" spans="1:7" s="72" customFormat="1" hidden="1" x14ac:dyDescent="0.25">
      <c r="A900" s="77" t="s">
        <v>1159</v>
      </c>
      <c r="B900" s="78" t="s">
        <v>1160</v>
      </c>
      <c r="C900" s="77" t="s">
        <v>6</v>
      </c>
      <c r="D900" s="77">
        <v>1002</v>
      </c>
      <c r="E900" s="77" t="s">
        <v>1955</v>
      </c>
      <c r="F900" s="90">
        <v>45398.506342592591</v>
      </c>
      <c r="G900" s="77"/>
    </row>
    <row r="901" spans="1:7" x14ac:dyDescent="0.25">
      <c r="A901" s="1" t="s">
        <v>1159</v>
      </c>
      <c r="B901" s="2" t="s">
        <v>1161</v>
      </c>
      <c r="C901" s="1" t="s">
        <v>6</v>
      </c>
      <c r="D901" s="1">
        <v>1006</v>
      </c>
      <c r="E901" s="1" t="s">
        <v>1954</v>
      </c>
      <c r="F901" s="3">
        <v>45398.507488425923</v>
      </c>
      <c r="G901" s="1"/>
    </row>
    <row r="902" spans="1:7" s="72" customFormat="1" hidden="1" x14ac:dyDescent="0.25">
      <c r="A902" s="77" t="s">
        <v>1162</v>
      </c>
      <c r="B902" s="78" t="s">
        <v>1163</v>
      </c>
      <c r="C902" s="77" t="s">
        <v>6</v>
      </c>
      <c r="D902" s="77">
        <v>1002</v>
      </c>
      <c r="E902" s="77" t="s">
        <v>1955</v>
      </c>
      <c r="F902" s="90">
        <v>45398.629907407405</v>
      </c>
      <c r="G902" s="77"/>
    </row>
    <row r="903" spans="1:7" x14ac:dyDescent="0.25">
      <c r="A903" s="1" t="s">
        <v>1162</v>
      </c>
      <c r="B903" s="2" t="s">
        <v>1163</v>
      </c>
      <c r="C903" s="1" t="s">
        <v>6</v>
      </c>
      <c r="D903" s="1">
        <v>1002</v>
      </c>
      <c r="E903" s="1" t="s">
        <v>1955</v>
      </c>
      <c r="F903" s="3">
        <v>45398.631076388891</v>
      </c>
      <c r="G903" s="1"/>
    </row>
    <row r="904" spans="1:7" hidden="1" x14ac:dyDescent="0.25">
      <c r="A904" s="1" t="s">
        <v>255</v>
      </c>
      <c r="B904" s="7" t="s">
        <v>256</v>
      </c>
      <c r="C904" s="1" t="s">
        <v>6</v>
      </c>
      <c r="D904" s="1">
        <v>1007</v>
      </c>
      <c r="E904" s="1" t="s">
        <v>1956</v>
      </c>
      <c r="F904" s="3">
        <v>45398.644907407404</v>
      </c>
      <c r="G904" s="1"/>
    </row>
    <row r="905" spans="1:7" x14ac:dyDescent="0.25">
      <c r="A905" s="1" t="s">
        <v>27</v>
      </c>
      <c r="B905" s="2" t="s">
        <v>28</v>
      </c>
      <c r="C905" s="1" t="s">
        <v>6</v>
      </c>
      <c r="D905" s="1">
        <v>1007</v>
      </c>
      <c r="E905" s="1" t="s">
        <v>1956</v>
      </c>
      <c r="F905" s="3">
        <v>45398.706053240741</v>
      </c>
      <c r="G905" s="1"/>
    </row>
    <row r="906" spans="1:7" x14ac:dyDescent="0.25">
      <c r="A906" s="1" t="s">
        <v>27</v>
      </c>
      <c r="B906" s="2" t="s">
        <v>28</v>
      </c>
      <c r="C906" s="1" t="s">
        <v>6</v>
      </c>
      <c r="D906" s="1">
        <v>1007</v>
      </c>
      <c r="E906" s="1" t="s">
        <v>1956</v>
      </c>
      <c r="F906" s="3">
        <v>45398.710104166668</v>
      </c>
      <c r="G906" s="1"/>
    </row>
    <row r="907" spans="1:7" x14ac:dyDescent="0.25">
      <c r="A907" s="1" t="s">
        <v>27</v>
      </c>
      <c r="B907" s="2" t="s">
        <v>28</v>
      </c>
      <c r="C907" s="1" t="s">
        <v>6</v>
      </c>
      <c r="D907" s="1">
        <v>1007</v>
      </c>
      <c r="E907" s="1" t="s">
        <v>1956</v>
      </c>
      <c r="F907" s="3">
        <v>45398.710300925923</v>
      </c>
      <c r="G907" s="1"/>
    </row>
    <row r="908" spans="1:7" x14ac:dyDescent="0.25">
      <c r="A908" s="1" t="s">
        <v>27</v>
      </c>
      <c r="B908" s="2" t="s">
        <v>28</v>
      </c>
      <c r="C908" s="1" t="s">
        <v>6</v>
      </c>
      <c r="D908" s="1">
        <v>1007</v>
      </c>
      <c r="E908" s="1" t="s">
        <v>1956</v>
      </c>
      <c r="F908" s="3">
        <v>45398.710451388892</v>
      </c>
      <c r="G908" s="1"/>
    </row>
    <row r="909" spans="1:7" hidden="1" x14ac:dyDescent="0.25">
      <c r="A909" s="1" t="s">
        <v>255</v>
      </c>
      <c r="B909" s="7" t="s">
        <v>256</v>
      </c>
      <c r="C909" s="1" t="s">
        <v>6</v>
      </c>
      <c r="D909" s="1">
        <v>1007</v>
      </c>
      <c r="E909" s="1" t="s">
        <v>1956</v>
      </c>
      <c r="F909" s="3">
        <v>45398.71193287037</v>
      </c>
      <c r="G909" s="1"/>
    </row>
    <row r="910" spans="1:7" s="72" customFormat="1" hidden="1" x14ac:dyDescent="0.25">
      <c r="A910" s="77" t="s">
        <v>1164</v>
      </c>
      <c r="B910" s="78" t="s">
        <v>1165</v>
      </c>
      <c r="C910" s="77" t="s">
        <v>6</v>
      </c>
      <c r="D910" s="77">
        <v>1002</v>
      </c>
      <c r="E910" s="77" t="s">
        <v>1955</v>
      </c>
      <c r="F910" s="90">
        <v>45398.723113425927</v>
      </c>
      <c r="G910" s="77"/>
    </row>
    <row r="911" spans="1:7" s="72" customFormat="1" hidden="1" x14ac:dyDescent="0.25">
      <c r="A911" s="77" t="s">
        <v>1166</v>
      </c>
      <c r="B911" s="78" t="s">
        <v>1167</v>
      </c>
      <c r="C911" s="77" t="s">
        <v>6</v>
      </c>
      <c r="D911" s="77">
        <v>1002</v>
      </c>
      <c r="E911" s="77" t="s">
        <v>1955</v>
      </c>
      <c r="F911" s="90">
        <v>45398.747187499997</v>
      </c>
      <c r="G911" s="77"/>
    </row>
    <row r="912" spans="1:7" x14ac:dyDescent="0.25">
      <c r="A912" s="1" t="s">
        <v>1166</v>
      </c>
      <c r="B912" s="2" t="s">
        <v>1168</v>
      </c>
      <c r="C912" s="1" t="s">
        <v>6</v>
      </c>
      <c r="D912" s="1">
        <v>1007</v>
      </c>
      <c r="E912" s="1" t="s">
        <v>1956</v>
      </c>
      <c r="F912" s="3">
        <v>45398.748854166668</v>
      </c>
      <c r="G912" s="1"/>
    </row>
    <row r="913" spans="1:7" x14ac:dyDescent="0.25">
      <c r="A913" s="1" t="s">
        <v>1166</v>
      </c>
      <c r="B913" s="2" t="s">
        <v>1168</v>
      </c>
      <c r="C913" s="1" t="s">
        <v>6</v>
      </c>
      <c r="D913" s="1">
        <v>1007</v>
      </c>
      <c r="E913" s="1" t="s">
        <v>1956</v>
      </c>
      <c r="F913" s="3">
        <v>45398.748865740738</v>
      </c>
      <c r="G913" s="1"/>
    </row>
    <row r="914" spans="1:7" x14ac:dyDescent="0.25">
      <c r="A914" s="1" t="s">
        <v>1166</v>
      </c>
      <c r="B914" s="2" t="s">
        <v>1168</v>
      </c>
      <c r="C914" s="1" t="s">
        <v>6</v>
      </c>
      <c r="D914" s="1">
        <v>1007</v>
      </c>
      <c r="E914" s="1" t="s">
        <v>1956</v>
      </c>
      <c r="F914" s="3">
        <v>45398.748865740738</v>
      </c>
      <c r="G914" s="1"/>
    </row>
    <row r="915" spans="1:7" x14ac:dyDescent="0.25">
      <c r="A915" s="1" t="s">
        <v>1166</v>
      </c>
      <c r="B915" s="2" t="s">
        <v>1167</v>
      </c>
      <c r="C915" s="1" t="s">
        <v>6</v>
      </c>
      <c r="D915" s="1">
        <v>1008</v>
      </c>
      <c r="E915" s="1" t="s">
        <v>1953</v>
      </c>
      <c r="F915" s="3">
        <v>45398.750844907408</v>
      </c>
      <c r="G915" s="1"/>
    </row>
    <row r="916" spans="1:7" s="72" customFormat="1" hidden="1" x14ac:dyDescent="0.25">
      <c r="A916" s="77" t="s">
        <v>1169</v>
      </c>
      <c r="B916" s="78" t="s">
        <v>1170</v>
      </c>
      <c r="C916" s="77" t="s">
        <v>6</v>
      </c>
      <c r="D916" s="77">
        <v>1002</v>
      </c>
      <c r="E916" s="77" t="s">
        <v>1955</v>
      </c>
      <c r="F916" s="90">
        <v>45398.801238425927</v>
      </c>
      <c r="G916" s="77"/>
    </row>
    <row r="917" spans="1:7" x14ac:dyDescent="0.25">
      <c r="A917" s="1" t="s">
        <v>1169</v>
      </c>
      <c r="B917" s="2" t="s">
        <v>1171</v>
      </c>
      <c r="C917" s="1" t="s">
        <v>6</v>
      </c>
      <c r="D917" s="1">
        <v>1004</v>
      </c>
      <c r="E917" s="1" t="s">
        <v>1957</v>
      </c>
      <c r="F917" s="3">
        <v>45398.80327546296</v>
      </c>
      <c r="G917" s="1"/>
    </row>
    <row r="918" spans="1:7" x14ac:dyDescent="0.25">
      <c r="A918" s="1" t="s">
        <v>1169</v>
      </c>
      <c r="B918" s="2" t="s">
        <v>1171</v>
      </c>
      <c r="C918" s="1" t="s">
        <v>6</v>
      </c>
      <c r="D918" s="1">
        <v>1006</v>
      </c>
      <c r="E918" s="1" t="s">
        <v>1954</v>
      </c>
      <c r="F918" s="3">
        <v>45398.804756944446</v>
      </c>
      <c r="G918" s="1"/>
    </row>
    <row r="919" spans="1:7" s="72" customFormat="1" hidden="1" x14ac:dyDescent="0.25">
      <c r="A919" s="77" t="s">
        <v>1172</v>
      </c>
      <c r="B919" s="78" t="s">
        <v>1173</v>
      </c>
      <c r="C919" s="77" t="s">
        <v>6</v>
      </c>
      <c r="D919" s="77">
        <v>1002</v>
      </c>
      <c r="E919" s="77" t="s">
        <v>1955</v>
      </c>
      <c r="F919" s="90">
        <v>45398.81077546296</v>
      </c>
      <c r="G919" s="77"/>
    </row>
    <row r="920" spans="1:7" x14ac:dyDescent="0.25">
      <c r="A920" s="1" t="s">
        <v>1172</v>
      </c>
      <c r="B920" s="2" t="s">
        <v>1174</v>
      </c>
      <c r="C920" s="1" t="s">
        <v>6</v>
      </c>
      <c r="D920" s="1">
        <v>1006</v>
      </c>
      <c r="E920" s="1" t="s">
        <v>1954</v>
      </c>
      <c r="F920" s="3">
        <v>45398.813032407408</v>
      </c>
      <c r="G920" s="1"/>
    </row>
    <row r="921" spans="1:7" s="72" customFormat="1" hidden="1" x14ac:dyDescent="0.25">
      <c r="A921" s="77" t="s">
        <v>1175</v>
      </c>
      <c r="B921" s="78" t="s">
        <v>1176</v>
      </c>
      <c r="C921" s="77" t="s">
        <v>6</v>
      </c>
      <c r="D921" s="77">
        <v>1002</v>
      </c>
      <c r="E921" s="77" t="s">
        <v>1955</v>
      </c>
      <c r="F921" s="90">
        <v>45398.830925925926</v>
      </c>
      <c r="G921" s="77"/>
    </row>
    <row r="922" spans="1:7" s="72" customFormat="1" hidden="1" x14ac:dyDescent="0.25">
      <c r="A922" s="77" t="s">
        <v>1177</v>
      </c>
      <c r="B922" s="78" t="s">
        <v>1178</v>
      </c>
      <c r="C922" s="77" t="s">
        <v>6</v>
      </c>
      <c r="D922" s="77">
        <v>1002</v>
      </c>
      <c r="E922" s="77" t="s">
        <v>1955</v>
      </c>
      <c r="F922" s="90">
        <v>45398.99422453704</v>
      </c>
      <c r="G922" s="77"/>
    </row>
    <row r="923" spans="1:7" x14ac:dyDescent="0.25">
      <c r="A923" s="1" t="s">
        <v>1177</v>
      </c>
      <c r="B923" s="2" t="s">
        <v>1179</v>
      </c>
      <c r="C923" s="1" t="s">
        <v>6</v>
      </c>
      <c r="D923" s="1">
        <v>1007</v>
      </c>
      <c r="E923" s="1" t="s">
        <v>1956</v>
      </c>
      <c r="F923" s="3">
        <v>45398.995497685188</v>
      </c>
      <c r="G923" s="1"/>
    </row>
    <row r="924" spans="1:7" x14ac:dyDescent="0.25">
      <c r="A924" s="1" t="s">
        <v>1177</v>
      </c>
      <c r="B924" s="2" t="s">
        <v>1179</v>
      </c>
      <c r="C924" s="1" t="s">
        <v>6</v>
      </c>
      <c r="D924" s="1">
        <v>1007</v>
      </c>
      <c r="E924" s="1" t="s">
        <v>1956</v>
      </c>
      <c r="F924" s="3">
        <v>45398.995983796296</v>
      </c>
      <c r="G924" s="1"/>
    </row>
    <row r="925" spans="1:7" x14ac:dyDescent="0.25">
      <c r="A925" s="1" t="s">
        <v>1177</v>
      </c>
      <c r="B925" s="2" t="s">
        <v>1179</v>
      </c>
      <c r="C925" s="1" t="s">
        <v>6</v>
      </c>
      <c r="D925" s="1">
        <v>1006</v>
      </c>
      <c r="E925" s="1" t="s">
        <v>1954</v>
      </c>
      <c r="F925" s="3">
        <v>45398.997129629628</v>
      </c>
      <c r="G925" s="1"/>
    </row>
    <row r="926" spans="1:7" s="72" customFormat="1" hidden="1" x14ac:dyDescent="0.25">
      <c r="A926" s="77" t="s">
        <v>1180</v>
      </c>
      <c r="B926" s="78" t="s">
        <v>1181</v>
      </c>
      <c r="C926" s="77" t="s">
        <v>6</v>
      </c>
      <c r="D926" s="77">
        <v>1002</v>
      </c>
      <c r="E926" s="77" t="s">
        <v>1955</v>
      </c>
      <c r="F926" s="90">
        <v>45399.002129629633</v>
      </c>
      <c r="G926" s="77"/>
    </row>
    <row r="927" spans="1:7" x14ac:dyDescent="0.25">
      <c r="A927" s="1" t="s">
        <v>1180</v>
      </c>
      <c r="B927" s="2" t="s">
        <v>1182</v>
      </c>
      <c r="C927" s="1" t="s">
        <v>6</v>
      </c>
      <c r="D927" s="1">
        <v>1004</v>
      </c>
      <c r="E927" s="1" t="s">
        <v>1957</v>
      </c>
      <c r="F927" s="3">
        <v>45399.002696759257</v>
      </c>
      <c r="G927" s="1"/>
    </row>
    <row r="928" spans="1:7" x14ac:dyDescent="0.25">
      <c r="A928" s="12" t="s">
        <v>1180</v>
      </c>
      <c r="B928" s="112" t="s">
        <v>1182</v>
      </c>
      <c r="C928" s="12" t="s">
        <v>6</v>
      </c>
      <c r="D928" s="12">
        <v>1006</v>
      </c>
      <c r="E928" s="12" t="s">
        <v>1954</v>
      </c>
      <c r="F928" s="14">
        <v>45399.003472222219</v>
      </c>
      <c r="G928" s="12"/>
    </row>
    <row r="929" spans="1:7" s="72" customFormat="1" hidden="1" x14ac:dyDescent="0.25">
      <c r="A929" s="123" t="s">
        <v>1276</v>
      </c>
      <c r="B929" s="124" t="s">
        <v>1351</v>
      </c>
      <c r="C929" s="123" t="s">
        <v>6</v>
      </c>
      <c r="D929" s="123">
        <v>1002</v>
      </c>
      <c r="E929" s="123" t="s">
        <v>1955</v>
      </c>
      <c r="F929" s="125">
        <v>45399.457974537036</v>
      </c>
      <c r="G929" s="77"/>
    </row>
    <row r="930" spans="1:7" x14ac:dyDescent="0.25">
      <c r="A930" s="121" t="s">
        <v>1276</v>
      </c>
      <c r="B930" s="120" t="s">
        <v>1352</v>
      </c>
      <c r="C930" s="121" t="s">
        <v>6</v>
      </c>
      <c r="D930" s="121">
        <v>1003</v>
      </c>
      <c r="E930" s="121" t="s">
        <v>1958</v>
      </c>
      <c r="F930" s="122">
        <v>45399.458935185183</v>
      </c>
      <c r="G930" s="1"/>
    </row>
    <row r="931" spans="1:7" x14ac:dyDescent="0.25">
      <c r="A931" s="121" t="s">
        <v>1276</v>
      </c>
      <c r="B931" s="120" t="s">
        <v>1352</v>
      </c>
      <c r="C931" s="121" t="s">
        <v>6</v>
      </c>
      <c r="D931" s="121">
        <v>1006</v>
      </c>
      <c r="E931" s="121" t="s">
        <v>1954</v>
      </c>
      <c r="F931" s="122">
        <v>45399.460034722222</v>
      </c>
      <c r="G931" s="1"/>
    </row>
    <row r="932" spans="1:7" s="72" customFormat="1" hidden="1" x14ac:dyDescent="0.25">
      <c r="A932" s="123" t="s">
        <v>1278</v>
      </c>
      <c r="B932" s="124" t="s">
        <v>1353</v>
      </c>
      <c r="C932" s="123" t="s">
        <v>6</v>
      </c>
      <c r="D932" s="123">
        <v>1002</v>
      </c>
      <c r="E932" s="123" t="s">
        <v>1955</v>
      </c>
      <c r="F932" s="125">
        <v>45399.466736111113</v>
      </c>
      <c r="G932" s="77"/>
    </row>
    <row r="933" spans="1:7" x14ac:dyDescent="0.25">
      <c r="A933" s="121" t="s">
        <v>1278</v>
      </c>
      <c r="B933" s="120" t="s">
        <v>1354</v>
      </c>
      <c r="C933" s="121" t="s">
        <v>6</v>
      </c>
      <c r="D933" s="121">
        <v>1006</v>
      </c>
      <c r="E933" s="121" t="s">
        <v>1954</v>
      </c>
      <c r="F933" s="122">
        <v>45399.471296296295</v>
      </c>
      <c r="G933" s="1"/>
    </row>
    <row r="934" spans="1:7" s="72" customFormat="1" hidden="1" x14ac:dyDescent="0.25">
      <c r="A934" s="123" t="s">
        <v>1280</v>
      </c>
      <c r="B934" s="124" t="s">
        <v>1355</v>
      </c>
      <c r="C934" s="123" t="s">
        <v>6</v>
      </c>
      <c r="D934" s="123">
        <v>1002</v>
      </c>
      <c r="E934" s="123" t="s">
        <v>1955</v>
      </c>
      <c r="F934" s="125">
        <v>45399.543680555558</v>
      </c>
      <c r="G934" s="77"/>
    </row>
    <row r="935" spans="1:7" x14ac:dyDescent="0.25">
      <c r="A935" s="121" t="s">
        <v>1280</v>
      </c>
      <c r="B935" s="120" t="s">
        <v>1356</v>
      </c>
      <c r="C935" s="121" t="s">
        <v>6</v>
      </c>
      <c r="D935" s="121">
        <v>1006</v>
      </c>
      <c r="E935" s="121" t="s">
        <v>1954</v>
      </c>
      <c r="F935" s="122">
        <v>45399.544456018521</v>
      </c>
      <c r="G935" s="1"/>
    </row>
    <row r="936" spans="1:7" s="72" customFormat="1" hidden="1" x14ac:dyDescent="0.25">
      <c r="A936" s="123" t="s">
        <v>1282</v>
      </c>
      <c r="B936" s="124" t="s">
        <v>1358</v>
      </c>
      <c r="C936" s="123" t="s">
        <v>6</v>
      </c>
      <c r="D936" s="123">
        <v>1002</v>
      </c>
      <c r="E936" s="123" t="s">
        <v>1955</v>
      </c>
      <c r="F936" s="125">
        <v>45399.566550925927</v>
      </c>
      <c r="G936" s="77"/>
    </row>
    <row r="937" spans="1:7" x14ac:dyDescent="0.25">
      <c r="A937" s="121" t="s">
        <v>1282</v>
      </c>
      <c r="B937" s="120" t="s">
        <v>1358</v>
      </c>
      <c r="C937" s="121" t="s">
        <v>6</v>
      </c>
      <c r="D937" s="121">
        <v>1002</v>
      </c>
      <c r="E937" s="121" t="s">
        <v>1955</v>
      </c>
      <c r="F937" s="122">
        <v>45399.568356481483</v>
      </c>
      <c r="G937" s="1"/>
    </row>
    <row r="938" spans="1:7" s="72" customFormat="1" hidden="1" x14ac:dyDescent="0.25">
      <c r="A938" s="123" t="s">
        <v>1150</v>
      </c>
      <c r="B938" s="124" t="s">
        <v>1151</v>
      </c>
      <c r="C938" s="123" t="s">
        <v>6</v>
      </c>
      <c r="D938" s="123">
        <v>1002</v>
      </c>
      <c r="E938" s="123" t="s">
        <v>1955</v>
      </c>
      <c r="F938" s="125">
        <v>45399.695381944446</v>
      </c>
      <c r="G938" s="77"/>
    </row>
    <row r="939" spans="1:7" x14ac:dyDescent="0.25">
      <c r="A939" s="121" t="s">
        <v>1150</v>
      </c>
      <c r="B939" s="120" t="s">
        <v>1359</v>
      </c>
      <c r="C939" s="121" t="s">
        <v>6</v>
      </c>
      <c r="D939" s="121">
        <v>1006</v>
      </c>
      <c r="E939" s="121" t="s">
        <v>1954</v>
      </c>
      <c r="F939" s="122">
        <v>45399.697141203702</v>
      </c>
      <c r="G939" s="1"/>
    </row>
    <row r="940" spans="1:7" x14ac:dyDescent="0.25">
      <c r="A940" s="121" t="s">
        <v>1150</v>
      </c>
      <c r="B940" s="120" t="s">
        <v>1359</v>
      </c>
      <c r="C940" s="121" t="s">
        <v>6</v>
      </c>
      <c r="D940" s="121">
        <v>1006</v>
      </c>
      <c r="E940" s="121" t="s">
        <v>1954</v>
      </c>
      <c r="F940" s="122">
        <v>45399.699120370373</v>
      </c>
      <c r="G940" s="1"/>
    </row>
    <row r="941" spans="1:7" x14ac:dyDescent="0.25">
      <c r="A941" s="121" t="s">
        <v>1150</v>
      </c>
      <c r="B941" s="120" t="s">
        <v>1359</v>
      </c>
      <c r="C941" s="121" t="s">
        <v>6</v>
      </c>
      <c r="D941" s="121">
        <v>1006</v>
      </c>
      <c r="E941" s="121" t="s">
        <v>1954</v>
      </c>
      <c r="F941" s="122">
        <v>45399.716122685182</v>
      </c>
      <c r="G941" s="1"/>
    </row>
    <row r="942" spans="1:7" hidden="1" x14ac:dyDescent="0.25">
      <c r="A942" s="121" t="s">
        <v>255</v>
      </c>
      <c r="B942" s="129" t="s">
        <v>256</v>
      </c>
      <c r="C942" s="121" t="s">
        <v>6</v>
      </c>
      <c r="D942" s="121">
        <v>1006</v>
      </c>
      <c r="E942" s="121" t="s">
        <v>1954</v>
      </c>
      <c r="F942" s="122">
        <v>45399.741342592592</v>
      </c>
      <c r="G942" s="1"/>
    </row>
    <row r="943" spans="1:7" s="72" customFormat="1" hidden="1" x14ac:dyDescent="0.25">
      <c r="A943" s="123" t="s">
        <v>1284</v>
      </c>
      <c r="B943" s="124" t="s">
        <v>1360</v>
      </c>
      <c r="C943" s="123" t="s">
        <v>6</v>
      </c>
      <c r="D943" s="123">
        <v>1002</v>
      </c>
      <c r="E943" s="123" t="s">
        <v>1955</v>
      </c>
      <c r="F943" s="125">
        <v>45399.745474537034</v>
      </c>
      <c r="G943" s="77"/>
    </row>
    <row r="944" spans="1:7" x14ac:dyDescent="0.25">
      <c r="A944" s="121" t="s">
        <v>282</v>
      </c>
      <c r="B944" s="120" t="s">
        <v>1361</v>
      </c>
      <c r="C944" s="121" t="s">
        <v>6</v>
      </c>
      <c r="D944" s="121">
        <v>1003</v>
      </c>
      <c r="E944" s="121" t="s">
        <v>1958</v>
      </c>
      <c r="F944" s="122">
        <v>45399.756319444445</v>
      </c>
      <c r="G944" s="1"/>
    </row>
    <row r="945" spans="1:7" s="72" customFormat="1" hidden="1" x14ac:dyDescent="0.25">
      <c r="A945" s="123" t="s">
        <v>1286</v>
      </c>
      <c r="B945" s="124" t="s">
        <v>1362</v>
      </c>
      <c r="C945" s="123" t="s">
        <v>6</v>
      </c>
      <c r="D945" s="123">
        <v>1002</v>
      </c>
      <c r="E945" s="123" t="s">
        <v>1955</v>
      </c>
      <c r="F945" s="125">
        <v>45399.880057870374</v>
      </c>
      <c r="G945" s="77"/>
    </row>
    <row r="946" spans="1:7" x14ac:dyDescent="0.25">
      <c r="A946" s="121" t="s">
        <v>1286</v>
      </c>
      <c r="B946" s="120" t="s">
        <v>1363</v>
      </c>
      <c r="C946" s="121" t="s">
        <v>6</v>
      </c>
      <c r="D946" s="121">
        <v>1003</v>
      </c>
      <c r="E946" s="121" t="s">
        <v>1958</v>
      </c>
      <c r="F946" s="122">
        <v>45399.882465277777</v>
      </c>
      <c r="G946" s="1"/>
    </row>
    <row r="947" spans="1:7" s="72" customFormat="1" hidden="1" x14ac:dyDescent="0.25">
      <c r="A947" s="123" t="s">
        <v>1287</v>
      </c>
      <c r="B947" s="124" t="s">
        <v>1364</v>
      </c>
      <c r="C947" s="123" t="s">
        <v>6</v>
      </c>
      <c r="D947" s="123">
        <v>1002</v>
      </c>
      <c r="E947" s="123" t="s">
        <v>1955</v>
      </c>
      <c r="F947" s="125">
        <v>45400.341736111113</v>
      </c>
      <c r="G947" s="77"/>
    </row>
    <row r="948" spans="1:7" x14ac:dyDescent="0.25">
      <c r="A948" s="121" t="s">
        <v>1287</v>
      </c>
      <c r="B948" s="120" t="s">
        <v>1364</v>
      </c>
      <c r="C948" s="121" t="s">
        <v>6</v>
      </c>
      <c r="D948" s="121">
        <v>1008</v>
      </c>
      <c r="E948" s="121" t="s">
        <v>1953</v>
      </c>
      <c r="F948" s="122">
        <v>45400.343333333331</v>
      </c>
      <c r="G948" s="1"/>
    </row>
    <row r="949" spans="1:7" s="72" customFormat="1" hidden="1" x14ac:dyDescent="0.25">
      <c r="A949" s="123" t="s">
        <v>1289</v>
      </c>
      <c r="B949" s="124" t="s">
        <v>1365</v>
      </c>
      <c r="C949" s="123" t="s">
        <v>6</v>
      </c>
      <c r="D949" s="123">
        <v>1002</v>
      </c>
      <c r="E949" s="123" t="s">
        <v>1955</v>
      </c>
      <c r="F949" s="125">
        <v>45400.40552083333</v>
      </c>
      <c r="G949" s="77"/>
    </row>
    <row r="950" spans="1:7" s="72" customFormat="1" hidden="1" x14ac:dyDescent="0.25">
      <c r="A950" s="123" t="s">
        <v>1291</v>
      </c>
      <c r="B950" s="124" t="s">
        <v>1366</v>
      </c>
      <c r="C950" s="123" t="s">
        <v>6</v>
      </c>
      <c r="D950" s="123">
        <v>1002</v>
      </c>
      <c r="E950" s="123" t="s">
        <v>1955</v>
      </c>
      <c r="F950" s="125">
        <v>45400.433715277781</v>
      </c>
      <c r="G950" s="77"/>
    </row>
    <row r="951" spans="1:7" x14ac:dyDescent="0.25">
      <c r="A951" s="121" t="s">
        <v>1291</v>
      </c>
      <c r="B951" s="120" t="s">
        <v>1367</v>
      </c>
      <c r="C951" s="121" t="s">
        <v>6</v>
      </c>
      <c r="D951" s="121">
        <v>1006</v>
      </c>
      <c r="E951" s="121" t="s">
        <v>1954</v>
      </c>
      <c r="F951" s="122">
        <v>45400.436111111114</v>
      </c>
      <c r="G951" s="1"/>
    </row>
    <row r="952" spans="1:7" s="72" customFormat="1" hidden="1" x14ac:dyDescent="0.25">
      <c r="A952" s="123" t="s">
        <v>1293</v>
      </c>
      <c r="B952" s="124" t="s">
        <v>1368</v>
      </c>
      <c r="C952" s="123" t="s">
        <v>6</v>
      </c>
      <c r="D952" s="123">
        <v>1002</v>
      </c>
      <c r="E952" s="123" t="s">
        <v>1955</v>
      </c>
      <c r="F952" s="125">
        <v>45400.446851851855</v>
      </c>
      <c r="G952" s="77"/>
    </row>
    <row r="953" spans="1:7" s="72" customFormat="1" hidden="1" x14ac:dyDescent="0.25">
      <c r="A953" s="123" t="s">
        <v>1295</v>
      </c>
      <c r="B953" s="124" t="s">
        <v>1369</v>
      </c>
      <c r="C953" s="123" t="s">
        <v>6</v>
      </c>
      <c r="D953" s="123">
        <v>1002</v>
      </c>
      <c r="E953" s="123" t="s">
        <v>1955</v>
      </c>
      <c r="F953" s="125">
        <v>45400.508935185186</v>
      </c>
      <c r="G953" s="77"/>
    </row>
    <row r="954" spans="1:7" s="72" customFormat="1" hidden="1" x14ac:dyDescent="0.25">
      <c r="A954" s="123" t="s">
        <v>1297</v>
      </c>
      <c r="B954" s="124" t="s">
        <v>1370</v>
      </c>
      <c r="C954" s="123" t="s">
        <v>6</v>
      </c>
      <c r="D954" s="123">
        <v>1002</v>
      </c>
      <c r="E954" s="123" t="s">
        <v>1955</v>
      </c>
      <c r="F954" s="125">
        <v>45400.519756944443</v>
      </c>
      <c r="G954" s="77"/>
    </row>
    <row r="955" spans="1:7" x14ac:dyDescent="0.25">
      <c r="A955" s="121" t="s">
        <v>1297</v>
      </c>
      <c r="B955" s="120" t="s">
        <v>1371</v>
      </c>
      <c r="C955" s="121" t="s">
        <v>6</v>
      </c>
      <c r="D955" s="121">
        <v>1006</v>
      </c>
      <c r="E955" s="121" t="s">
        <v>1954</v>
      </c>
      <c r="F955" s="122">
        <v>45400.520578703705</v>
      </c>
      <c r="G955" s="1"/>
    </row>
    <row r="956" spans="1:7" x14ac:dyDescent="0.25">
      <c r="A956" s="121" t="s">
        <v>1295</v>
      </c>
      <c r="B956" s="120" t="s">
        <v>1369</v>
      </c>
      <c r="C956" s="121" t="s">
        <v>6</v>
      </c>
      <c r="D956" s="121">
        <v>1008</v>
      </c>
      <c r="E956" s="121" t="s">
        <v>1953</v>
      </c>
      <c r="F956" s="122">
        <v>45400.521087962959</v>
      </c>
      <c r="G956" s="1"/>
    </row>
    <row r="957" spans="1:7" s="72" customFormat="1" hidden="1" x14ac:dyDescent="0.25">
      <c r="A957" s="123" t="s">
        <v>1299</v>
      </c>
      <c r="B957" s="124" t="s">
        <v>1372</v>
      </c>
      <c r="C957" s="123" t="s">
        <v>6</v>
      </c>
      <c r="D957" s="123">
        <v>1002</v>
      </c>
      <c r="E957" s="123" t="s">
        <v>1955</v>
      </c>
      <c r="F957" s="125">
        <v>45400.678541666668</v>
      </c>
      <c r="G957" s="77"/>
    </row>
    <row r="958" spans="1:7" x14ac:dyDescent="0.25">
      <c r="A958" s="121" t="s">
        <v>1299</v>
      </c>
      <c r="B958" s="120" t="s">
        <v>1372</v>
      </c>
      <c r="C958" s="121" t="s">
        <v>6</v>
      </c>
      <c r="D958" s="121">
        <v>1008</v>
      </c>
      <c r="E958" s="121" t="s">
        <v>1953</v>
      </c>
      <c r="F958" s="122">
        <v>45400.688923611109</v>
      </c>
      <c r="G958" s="1"/>
    </row>
    <row r="959" spans="1:7" x14ac:dyDescent="0.25">
      <c r="A959" s="121" t="s">
        <v>1299</v>
      </c>
      <c r="B959" s="120" t="s">
        <v>1372</v>
      </c>
      <c r="C959" s="121" t="s">
        <v>6</v>
      </c>
      <c r="D959" s="121">
        <v>1008</v>
      </c>
      <c r="E959" s="121" t="s">
        <v>1953</v>
      </c>
      <c r="F959" s="122">
        <v>45400.688993055555</v>
      </c>
      <c r="G959" s="1"/>
    </row>
    <row r="960" spans="1:7" x14ac:dyDescent="0.25">
      <c r="A960" s="121" t="s">
        <v>1299</v>
      </c>
      <c r="B960" s="120" t="s">
        <v>1373</v>
      </c>
      <c r="C960" s="121" t="s">
        <v>6</v>
      </c>
      <c r="D960" s="121">
        <v>1007</v>
      </c>
      <c r="E960" s="121" t="s">
        <v>1956</v>
      </c>
      <c r="F960" s="122">
        <v>45400.691793981481</v>
      </c>
      <c r="G960" s="1"/>
    </row>
    <row r="961" spans="1:7" x14ac:dyDescent="0.25">
      <c r="A961" s="121" t="s">
        <v>1299</v>
      </c>
      <c r="B961" s="120" t="s">
        <v>1372</v>
      </c>
      <c r="C961" s="121" t="s">
        <v>6</v>
      </c>
      <c r="D961" s="121">
        <v>1002</v>
      </c>
      <c r="E961" s="121" t="s">
        <v>1955</v>
      </c>
      <c r="F961" s="122">
        <v>45400.693483796298</v>
      </c>
      <c r="G961" s="1"/>
    </row>
    <row r="962" spans="1:7" s="72" customFormat="1" hidden="1" x14ac:dyDescent="0.25">
      <c r="A962" s="123" t="s">
        <v>1301</v>
      </c>
      <c r="B962" s="124" t="s">
        <v>1357</v>
      </c>
      <c r="C962" s="123" t="s">
        <v>6</v>
      </c>
      <c r="D962" s="123">
        <v>1002</v>
      </c>
      <c r="E962" s="123" t="s">
        <v>1955</v>
      </c>
      <c r="F962" s="125">
        <v>45400.722615740742</v>
      </c>
      <c r="G962" s="77"/>
    </row>
    <row r="963" spans="1:7" s="72" customFormat="1" hidden="1" x14ac:dyDescent="0.25">
      <c r="A963" s="123" t="s">
        <v>1303</v>
      </c>
      <c r="B963" s="124" t="s">
        <v>1374</v>
      </c>
      <c r="C963" s="123" t="s">
        <v>6</v>
      </c>
      <c r="D963" s="123">
        <v>1002</v>
      </c>
      <c r="E963" s="123" t="s">
        <v>1955</v>
      </c>
      <c r="F963" s="125">
        <v>45400.83258101852</v>
      </c>
      <c r="G963" s="77"/>
    </row>
    <row r="964" spans="1:7" x14ac:dyDescent="0.25">
      <c r="A964" s="121" t="s">
        <v>1303</v>
      </c>
      <c r="B964" s="120" t="s">
        <v>1374</v>
      </c>
      <c r="C964" s="121" t="s">
        <v>6</v>
      </c>
      <c r="D964" s="121">
        <v>1008</v>
      </c>
      <c r="E964" s="121" t="s">
        <v>1953</v>
      </c>
      <c r="F964" s="122">
        <v>45400.834780092591</v>
      </c>
      <c r="G964" s="1"/>
    </row>
    <row r="965" spans="1:7" s="72" customFormat="1" hidden="1" x14ac:dyDescent="0.25">
      <c r="A965" s="123" t="s">
        <v>1305</v>
      </c>
      <c r="B965" s="124" t="s">
        <v>1375</v>
      </c>
      <c r="C965" s="123" t="s">
        <v>6</v>
      </c>
      <c r="D965" s="123">
        <v>1002</v>
      </c>
      <c r="E965" s="123" t="s">
        <v>1955</v>
      </c>
      <c r="F965" s="125">
        <v>45401.451493055552</v>
      </c>
      <c r="G965" s="77"/>
    </row>
    <row r="966" spans="1:7" x14ac:dyDescent="0.25">
      <c r="A966" s="121" t="s">
        <v>1305</v>
      </c>
      <c r="B966" s="120" t="s">
        <v>1376</v>
      </c>
      <c r="C966" s="121" t="s">
        <v>6</v>
      </c>
      <c r="D966" s="121">
        <v>1003</v>
      </c>
      <c r="E966" s="121" t="s">
        <v>1958</v>
      </c>
      <c r="F966" s="122">
        <v>45401.453541666669</v>
      </c>
      <c r="G966" s="1"/>
    </row>
    <row r="967" spans="1:7" s="72" customFormat="1" hidden="1" x14ac:dyDescent="0.25">
      <c r="A967" s="123" t="s">
        <v>1307</v>
      </c>
      <c r="B967" s="124" t="s">
        <v>1377</v>
      </c>
      <c r="C967" s="123" t="s">
        <v>6</v>
      </c>
      <c r="D967" s="123">
        <v>1002</v>
      </c>
      <c r="E967" s="123" t="s">
        <v>1955</v>
      </c>
      <c r="F967" s="125">
        <v>45401.500185185185</v>
      </c>
      <c r="G967" s="77"/>
    </row>
    <row r="968" spans="1:7" x14ac:dyDescent="0.25">
      <c r="A968" s="121" t="s">
        <v>1307</v>
      </c>
      <c r="B968" s="120" t="s">
        <v>1378</v>
      </c>
      <c r="C968" s="121" t="s">
        <v>6</v>
      </c>
      <c r="D968" s="121">
        <v>1003</v>
      </c>
      <c r="E968" s="121" t="s">
        <v>1958</v>
      </c>
      <c r="F968" s="122">
        <v>45401.50136574074</v>
      </c>
      <c r="G968" s="1"/>
    </row>
    <row r="969" spans="1:7" s="72" customFormat="1" hidden="1" x14ac:dyDescent="0.25">
      <c r="A969" s="123" t="s">
        <v>1309</v>
      </c>
      <c r="B969" s="124" t="s">
        <v>1379</v>
      </c>
      <c r="C969" s="123" t="s">
        <v>6</v>
      </c>
      <c r="D969" s="123">
        <v>1002</v>
      </c>
      <c r="E969" s="123" t="s">
        <v>1955</v>
      </c>
      <c r="F969" s="125">
        <v>45401.516979166663</v>
      </c>
      <c r="G969" s="77"/>
    </row>
    <row r="970" spans="1:7" x14ac:dyDescent="0.25">
      <c r="A970" s="121" t="s">
        <v>1309</v>
      </c>
      <c r="B970" s="120" t="s">
        <v>1380</v>
      </c>
      <c r="C970" s="121" t="s">
        <v>6</v>
      </c>
      <c r="D970" s="121">
        <v>1006</v>
      </c>
      <c r="E970" s="121" t="s">
        <v>1954</v>
      </c>
      <c r="F970" s="122">
        <v>45401.52615740741</v>
      </c>
      <c r="G970" s="1"/>
    </row>
    <row r="971" spans="1:7" hidden="1" x14ac:dyDescent="0.25">
      <c r="A971" s="121" t="s">
        <v>255</v>
      </c>
      <c r="B971" s="129" t="s">
        <v>256</v>
      </c>
      <c r="C971" s="121" t="s">
        <v>6</v>
      </c>
      <c r="D971" s="121">
        <v>1007</v>
      </c>
      <c r="E971" s="121" t="s">
        <v>1956</v>
      </c>
      <c r="F971" s="122">
        <v>45401.668252314812</v>
      </c>
      <c r="G971" s="1"/>
    </row>
    <row r="972" spans="1:7" s="72" customFormat="1" hidden="1" x14ac:dyDescent="0.25">
      <c r="A972" s="123" t="s">
        <v>1311</v>
      </c>
      <c r="B972" s="124" t="s">
        <v>1381</v>
      </c>
      <c r="C972" s="123" t="s">
        <v>6</v>
      </c>
      <c r="D972" s="123">
        <v>1002</v>
      </c>
      <c r="E972" s="123" t="s">
        <v>1955</v>
      </c>
      <c r="F972" s="125">
        <v>45401.702847222223</v>
      </c>
      <c r="G972" s="77"/>
    </row>
    <row r="973" spans="1:7" x14ac:dyDescent="0.25">
      <c r="A973" s="121" t="s">
        <v>1311</v>
      </c>
      <c r="B973" s="120" t="s">
        <v>1382</v>
      </c>
      <c r="C973" s="121" t="s">
        <v>6</v>
      </c>
      <c r="D973" s="121">
        <v>1006</v>
      </c>
      <c r="E973" s="121" t="s">
        <v>1954</v>
      </c>
      <c r="F973" s="122">
        <v>45401.708668981482</v>
      </c>
      <c r="G973" s="1"/>
    </row>
    <row r="974" spans="1:7" s="72" customFormat="1" hidden="1" x14ac:dyDescent="0.25">
      <c r="A974" s="123" t="s">
        <v>1313</v>
      </c>
      <c r="B974" s="124" t="s">
        <v>1383</v>
      </c>
      <c r="C974" s="123" t="s">
        <v>6</v>
      </c>
      <c r="D974" s="123">
        <v>1002</v>
      </c>
      <c r="E974" s="123" t="s">
        <v>1955</v>
      </c>
      <c r="F974" s="125">
        <v>45401.778692129628</v>
      </c>
      <c r="G974" s="77"/>
    </row>
    <row r="975" spans="1:7" x14ac:dyDescent="0.25">
      <c r="A975" s="121" t="s">
        <v>1313</v>
      </c>
      <c r="B975" s="120" t="s">
        <v>1384</v>
      </c>
      <c r="C975" s="121" t="s">
        <v>6</v>
      </c>
      <c r="D975" s="121">
        <v>1006</v>
      </c>
      <c r="E975" s="121" t="s">
        <v>1954</v>
      </c>
      <c r="F975" s="122">
        <v>45401.780347222222</v>
      </c>
      <c r="G975" s="1"/>
    </row>
    <row r="976" spans="1:7" s="72" customFormat="1" hidden="1" x14ac:dyDescent="0.25">
      <c r="A976" s="123" t="s">
        <v>1315</v>
      </c>
      <c r="B976" s="124" t="s">
        <v>1385</v>
      </c>
      <c r="C976" s="123" t="s">
        <v>6</v>
      </c>
      <c r="D976" s="123">
        <v>1002</v>
      </c>
      <c r="E976" s="123" t="s">
        <v>1955</v>
      </c>
      <c r="F976" s="125">
        <v>45401.873252314814</v>
      </c>
      <c r="G976" s="77"/>
    </row>
    <row r="977" spans="1:7" s="72" customFormat="1" hidden="1" x14ac:dyDescent="0.25">
      <c r="A977" s="123" t="s">
        <v>1317</v>
      </c>
      <c r="B977" s="124" t="s">
        <v>1386</v>
      </c>
      <c r="C977" s="123" t="s">
        <v>6</v>
      </c>
      <c r="D977" s="123">
        <v>1002</v>
      </c>
      <c r="E977" s="123" t="s">
        <v>1955</v>
      </c>
      <c r="F977" s="125">
        <v>45402.195081018515</v>
      </c>
      <c r="G977" s="77"/>
    </row>
    <row r="978" spans="1:7" x14ac:dyDescent="0.25">
      <c r="A978" s="121" t="s">
        <v>1317</v>
      </c>
      <c r="B978" s="120" t="s">
        <v>1387</v>
      </c>
      <c r="C978" s="121" t="s">
        <v>6</v>
      </c>
      <c r="D978" s="121">
        <v>1006</v>
      </c>
      <c r="E978" s="121" t="s">
        <v>1954</v>
      </c>
      <c r="F978" s="122">
        <v>45402.195648148147</v>
      </c>
      <c r="G978" s="1"/>
    </row>
    <row r="979" spans="1:7" x14ac:dyDescent="0.25">
      <c r="A979" s="121" t="s">
        <v>522</v>
      </c>
      <c r="B979" s="120" t="s">
        <v>889</v>
      </c>
      <c r="C979" s="121" t="s">
        <v>6</v>
      </c>
      <c r="D979" s="121">
        <v>1004</v>
      </c>
      <c r="E979" s="121" t="s">
        <v>1957</v>
      </c>
      <c r="F979" s="122">
        <v>45402.353668981479</v>
      </c>
      <c r="G979" s="1"/>
    </row>
    <row r="980" spans="1:7" x14ac:dyDescent="0.25">
      <c r="A980" s="121" t="s">
        <v>522</v>
      </c>
      <c r="B980" s="120" t="s">
        <v>889</v>
      </c>
      <c r="C980" s="121" t="s">
        <v>6</v>
      </c>
      <c r="D980" s="121">
        <v>1006</v>
      </c>
      <c r="E980" s="121" t="s">
        <v>1954</v>
      </c>
      <c r="F980" s="122">
        <v>45402.358391203707</v>
      </c>
      <c r="G980" s="1"/>
    </row>
    <row r="981" spans="1:7" x14ac:dyDescent="0.25">
      <c r="A981" s="121" t="s">
        <v>1305</v>
      </c>
      <c r="B981" s="120" t="s">
        <v>1376</v>
      </c>
      <c r="C981" s="121" t="s">
        <v>6</v>
      </c>
      <c r="D981" s="121">
        <v>1003</v>
      </c>
      <c r="E981" s="121" t="s">
        <v>1958</v>
      </c>
      <c r="F981" s="122">
        <v>45402.422719907408</v>
      </c>
      <c r="G981" s="1"/>
    </row>
    <row r="982" spans="1:7" x14ac:dyDescent="0.25">
      <c r="A982" s="121" t="s">
        <v>282</v>
      </c>
      <c r="B982" s="120" t="s">
        <v>1361</v>
      </c>
      <c r="C982" s="121" t="s">
        <v>6</v>
      </c>
      <c r="D982" s="121">
        <v>1003</v>
      </c>
      <c r="E982" s="121" t="s">
        <v>1958</v>
      </c>
      <c r="F982" s="122">
        <v>45402.436365740738</v>
      </c>
      <c r="G982" s="1"/>
    </row>
    <row r="983" spans="1:7" s="72" customFormat="1" hidden="1" x14ac:dyDescent="0.25">
      <c r="A983" s="123" t="s">
        <v>1319</v>
      </c>
      <c r="B983" s="124" t="s">
        <v>1388</v>
      </c>
      <c r="C983" s="123" t="s">
        <v>6</v>
      </c>
      <c r="D983" s="123">
        <v>1002</v>
      </c>
      <c r="E983" s="123" t="s">
        <v>1955</v>
      </c>
      <c r="F983" s="125">
        <v>45402.476967592593</v>
      </c>
      <c r="G983" s="77"/>
    </row>
    <row r="984" spans="1:7" x14ac:dyDescent="0.25">
      <c r="A984" s="121" t="s">
        <v>1319</v>
      </c>
      <c r="B984" s="120" t="s">
        <v>1389</v>
      </c>
      <c r="C984" s="121" t="s">
        <v>6</v>
      </c>
      <c r="D984" s="121">
        <v>1003</v>
      </c>
      <c r="E984" s="121" t="s">
        <v>1958</v>
      </c>
      <c r="F984" s="122">
        <v>45402.477453703701</v>
      </c>
      <c r="G984" s="1"/>
    </row>
    <row r="985" spans="1:7" x14ac:dyDescent="0.25">
      <c r="A985" s="121" t="s">
        <v>1319</v>
      </c>
      <c r="B985" s="120" t="s">
        <v>1389</v>
      </c>
      <c r="C985" s="121" t="s">
        <v>6</v>
      </c>
      <c r="D985" s="121">
        <v>1003</v>
      </c>
      <c r="E985" s="121" t="s">
        <v>1958</v>
      </c>
      <c r="F985" s="122">
        <v>45402.478495370371</v>
      </c>
      <c r="G985" s="1"/>
    </row>
    <row r="986" spans="1:7" s="72" customFormat="1" hidden="1" x14ac:dyDescent="0.25">
      <c r="A986" s="123" t="s">
        <v>639</v>
      </c>
      <c r="B986" s="124" t="s">
        <v>974</v>
      </c>
      <c r="C986" s="123" t="s">
        <v>6</v>
      </c>
      <c r="D986" s="123">
        <v>1002</v>
      </c>
      <c r="E986" s="123" t="s">
        <v>1955</v>
      </c>
      <c r="F986" s="125">
        <v>45402.513842592591</v>
      </c>
      <c r="G986" s="77"/>
    </row>
    <row r="987" spans="1:7" x14ac:dyDescent="0.25">
      <c r="A987" s="121" t="s">
        <v>639</v>
      </c>
      <c r="B987" s="120" t="s">
        <v>974</v>
      </c>
      <c r="C987" s="121" t="s">
        <v>6</v>
      </c>
      <c r="D987" s="121">
        <v>1008</v>
      </c>
      <c r="E987" s="121" t="s">
        <v>1953</v>
      </c>
      <c r="F987" s="122">
        <v>45402.52138888889</v>
      </c>
      <c r="G987" s="1"/>
    </row>
    <row r="988" spans="1:7" s="72" customFormat="1" hidden="1" x14ac:dyDescent="0.25">
      <c r="A988" s="123" t="s">
        <v>1321</v>
      </c>
      <c r="B988" s="124" t="s">
        <v>1390</v>
      </c>
      <c r="C988" s="123" t="s">
        <v>6</v>
      </c>
      <c r="D988" s="123">
        <v>1002</v>
      </c>
      <c r="E988" s="123" t="s">
        <v>1955</v>
      </c>
      <c r="F988" s="125">
        <v>45402.537569444445</v>
      </c>
      <c r="G988" s="77"/>
    </row>
    <row r="989" spans="1:7" x14ac:dyDescent="0.25">
      <c r="A989" s="121" t="s">
        <v>1321</v>
      </c>
      <c r="B989" s="120" t="s">
        <v>1391</v>
      </c>
      <c r="C989" s="121" t="s">
        <v>6</v>
      </c>
      <c r="D989" s="121">
        <v>1003</v>
      </c>
      <c r="E989" s="121" t="s">
        <v>1958</v>
      </c>
      <c r="F989" s="122">
        <v>45402.538229166668</v>
      </c>
      <c r="G989" s="1"/>
    </row>
    <row r="990" spans="1:7" s="72" customFormat="1" hidden="1" x14ac:dyDescent="0.25">
      <c r="A990" s="123" t="s">
        <v>1323</v>
      </c>
      <c r="B990" s="124" t="s">
        <v>1392</v>
      </c>
      <c r="C990" s="123" t="s">
        <v>6</v>
      </c>
      <c r="D990" s="123">
        <v>1002</v>
      </c>
      <c r="E990" s="123" t="s">
        <v>1955</v>
      </c>
      <c r="F990" s="125">
        <v>45402.584837962961</v>
      </c>
      <c r="G990" s="77"/>
    </row>
    <row r="991" spans="1:7" s="72" customFormat="1" hidden="1" x14ac:dyDescent="0.25">
      <c r="A991" s="123" t="s">
        <v>1325</v>
      </c>
      <c r="B991" s="124" t="s">
        <v>1393</v>
      </c>
      <c r="C991" s="123" t="s">
        <v>6</v>
      </c>
      <c r="D991" s="123">
        <v>1002</v>
      </c>
      <c r="E991" s="123" t="s">
        <v>1955</v>
      </c>
      <c r="F991" s="125">
        <v>45402.708784722221</v>
      </c>
      <c r="G991" s="77"/>
    </row>
    <row r="992" spans="1:7" x14ac:dyDescent="0.25">
      <c r="A992" s="121" t="s">
        <v>1325</v>
      </c>
      <c r="B992" s="120" t="s">
        <v>1393</v>
      </c>
      <c r="C992" s="121" t="s">
        <v>6</v>
      </c>
      <c r="D992" s="121">
        <v>1008</v>
      </c>
      <c r="E992" s="121" t="s">
        <v>1953</v>
      </c>
      <c r="F992" s="122">
        <v>45402.710729166669</v>
      </c>
      <c r="G992" s="1"/>
    </row>
    <row r="993" spans="1:7" s="72" customFormat="1" hidden="1" x14ac:dyDescent="0.25">
      <c r="A993" s="123" t="s">
        <v>1327</v>
      </c>
      <c r="B993" s="124" t="s">
        <v>1394</v>
      </c>
      <c r="C993" s="123" t="s">
        <v>6</v>
      </c>
      <c r="D993" s="123">
        <v>1002</v>
      </c>
      <c r="E993" s="123" t="s">
        <v>1955</v>
      </c>
      <c r="F993" s="125">
        <v>45402.715312499997</v>
      </c>
      <c r="G993" s="77"/>
    </row>
    <row r="994" spans="1:7" x14ac:dyDescent="0.25">
      <c r="A994" s="121" t="s">
        <v>1325</v>
      </c>
      <c r="B994" s="120" t="s">
        <v>1395</v>
      </c>
      <c r="C994" s="121" t="s">
        <v>6</v>
      </c>
      <c r="D994" s="121">
        <v>1007</v>
      </c>
      <c r="E994" s="121" t="s">
        <v>1956</v>
      </c>
      <c r="F994" s="122">
        <v>45402.717627314814</v>
      </c>
      <c r="G994" s="1"/>
    </row>
    <row r="995" spans="1:7" x14ac:dyDescent="0.25">
      <c r="A995" s="121" t="s">
        <v>1325</v>
      </c>
      <c r="B995" s="120" t="s">
        <v>1395</v>
      </c>
      <c r="C995" s="121" t="s">
        <v>6</v>
      </c>
      <c r="D995" s="121">
        <v>1004</v>
      </c>
      <c r="E995" s="121" t="s">
        <v>1957</v>
      </c>
      <c r="F995" s="122">
        <v>45402.723460648151</v>
      </c>
      <c r="G995" s="1"/>
    </row>
    <row r="996" spans="1:7" x14ac:dyDescent="0.25">
      <c r="A996" s="121" t="s">
        <v>1325</v>
      </c>
      <c r="B996" s="120" t="s">
        <v>1395</v>
      </c>
      <c r="C996" s="121" t="s">
        <v>6</v>
      </c>
      <c r="D996" s="121">
        <v>1003</v>
      </c>
      <c r="E996" s="121" t="s">
        <v>1958</v>
      </c>
      <c r="F996" s="122">
        <v>45402.725474537037</v>
      </c>
      <c r="G996" s="1"/>
    </row>
    <row r="997" spans="1:7" s="72" customFormat="1" hidden="1" x14ac:dyDescent="0.25">
      <c r="A997" s="123" t="s">
        <v>1329</v>
      </c>
      <c r="B997" s="124" t="s">
        <v>1396</v>
      </c>
      <c r="C997" s="123" t="s">
        <v>6</v>
      </c>
      <c r="D997" s="123">
        <v>1002</v>
      </c>
      <c r="E997" s="123" t="s">
        <v>1955</v>
      </c>
      <c r="F997" s="125">
        <v>45402.728321759256</v>
      </c>
      <c r="G997" s="77"/>
    </row>
    <row r="998" spans="1:7" x14ac:dyDescent="0.25">
      <c r="A998" s="121" t="s">
        <v>1329</v>
      </c>
      <c r="B998" s="120" t="s">
        <v>1397</v>
      </c>
      <c r="C998" s="121" t="s">
        <v>6</v>
      </c>
      <c r="D998" s="121">
        <v>1003</v>
      </c>
      <c r="E998" s="121" t="s">
        <v>1958</v>
      </c>
      <c r="F998" s="122">
        <v>45402.72923611111</v>
      </c>
      <c r="G998" s="1"/>
    </row>
    <row r="999" spans="1:7" x14ac:dyDescent="0.25">
      <c r="A999" s="121" t="s">
        <v>1329</v>
      </c>
      <c r="B999" s="120" t="s">
        <v>1397</v>
      </c>
      <c r="C999" s="121" t="s">
        <v>6</v>
      </c>
      <c r="D999" s="121">
        <v>1006</v>
      </c>
      <c r="E999" s="121" t="s">
        <v>1954</v>
      </c>
      <c r="F999" s="122">
        <v>45402.729537037034</v>
      </c>
      <c r="G999" s="1"/>
    </row>
    <row r="1000" spans="1:7" s="72" customFormat="1" hidden="1" x14ac:dyDescent="0.25">
      <c r="A1000" s="123" t="s">
        <v>1331</v>
      </c>
      <c r="B1000" s="124" t="s">
        <v>1398</v>
      </c>
      <c r="C1000" s="123" t="s">
        <v>6</v>
      </c>
      <c r="D1000" s="123">
        <v>1002</v>
      </c>
      <c r="E1000" s="123" t="s">
        <v>1955</v>
      </c>
      <c r="F1000" s="125">
        <v>45402.862025462964</v>
      </c>
      <c r="G1000" s="77"/>
    </row>
    <row r="1001" spans="1:7" x14ac:dyDescent="0.25">
      <c r="A1001" s="121" t="s">
        <v>1331</v>
      </c>
      <c r="B1001" s="120" t="s">
        <v>1399</v>
      </c>
      <c r="C1001" s="121" t="s">
        <v>6</v>
      </c>
      <c r="D1001" s="121">
        <v>1006</v>
      </c>
      <c r="E1001" s="121" t="s">
        <v>1954</v>
      </c>
      <c r="F1001" s="122">
        <v>45402.866539351853</v>
      </c>
      <c r="G1001" s="1"/>
    </row>
    <row r="1002" spans="1:7" s="72" customFormat="1" hidden="1" x14ac:dyDescent="0.25">
      <c r="A1002" s="123" t="s">
        <v>1333</v>
      </c>
      <c r="B1002" s="124" t="s">
        <v>1400</v>
      </c>
      <c r="C1002" s="123" t="s">
        <v>6</v>
      </c>
      <c r="D1002" s="123">
        <v>1002</v>
      </c>
      <c r="E1002" s="123" t="s">
        <v>1955</v>
      </c>
      <c r="F1002" s="125">
        <v>45402.894988425927</v>
      </c>
      <c r="G1002" s="77"/>
    </row>
    <row r="1003" spans="1:7" x14ac:dyDescent="0.25">
      <c r="A1003" s="121" t="s">
        <v>1313</v>
      </c>
      <c r="B1003" s="120" t="s">
        <v>1384</v>
      </c>
      <c r="C1003" s="121" t="s">
        <v>6</v>
      </c>
      <c r="D1003" s="121">
        <v>1004</v>
      </c>
      <c r="E1003" s="121" t="s">
        <v>1957</v>
      </c>
      <c r="F1003" s="122">
        <v>45402.959837962961</v>
      </c>
      <c r="G1003" s="1"/>
    </row>
    <row r="1004" spans="1:7" x14ac:dyDescent="0.25">
      <c r="A1004" s="121" t="s">
        <v>639</v>
      </c>
      <c r="B1004" s="120" t="s">
        <v>974</v>
      </c>
      <c r="C1004" s="121" t="s">
        <v>6</v>
      </c>
      <c r="D1004" s="121">
        <v>1008</v>
      </c>
      <c r="E1004" s="121" t="s">
        <v>1953</v>
      </c>
      <c r="F1004" s="122">
        <v>45403.487800925926</v>
      </c>
      <c r="G1004" s="1"/>
    </row>
    <row r="1005" spans="1:7" s="72" customFormat="1" hidden="1" x14ac:dyDescent="0.25">
      <c r="A1005" s="123" t="s">
        <v>1335</v>
      </c>
      <c r="B1005" s="124" t="s">
        <v>1401</v>
      </c>
      <c r="C1005" s="123" t="s">
        <v>6</v>
      </c>
      <c r="D1005" s="123">
        <v>1002</v>
      </c>
      <c r="E1005" s="123" t="s">
        <v>1955</v>
      </c>
      <c r="F1005" s="125">
        <v>45403.503067129626</v>
      </c>
      <c r="G1005" s="77"/>
    </row>
    <row r="1006" spans="1:7" x14ac:dyDescent="0.25">
      <c r="A1006" s="121" t="s">
        <v>1335</v>
      </c>
      <c r="B1006" s="120" t="s">
        <v>1401</v>
      </c>
      <c r="C1006" s="121" t="s">
        <v>6</v>
      </c>
      <c r="D1006" s="121">
        <v>1002</v>
      </c>
      <c r="E1006" s="121" t="s">
        <v>1955</v>
      </c>
      <c r="F1006" s="122">
        <v>45403.50439814815</v>
      </c>
      <c r="G1006" s="1"/>
    </row>
    <row r="1007" spans="1:7" x14ac:dyDescent="0.25">
      <c r="A1007" s="121" t="s">
        <v>1335</v>
      </c>
      <c r="B1007" s="120" t="s">
        <v>1402</v>
      </c>
      <c r="C1007" s="121" t="s">
        <v>6</v>
      </c>
      <c r="D1007" s="121">
        <v>1006</v>
      </c>
      <c r="E1007" s="121" t="s">
        <v>1954</v>
      </c>
      <c r="F1007" s="122">
        <v>45403.505011574074</v>
      </c>
      <c r="G1007" s="1"/>
    </row>
    <row r="1008" spans="1:7" x14ac:dyDescent="0.25">
      <c r="A1008" s="121" t="s">
        <v>1335</v>
      </c>
      <c r="B1008" s="120" t="s">
        <v>1402</v>
      </c>
      <c r="C1008" s="121" t="s">
        <v>6</v>
      </c>
      <c r="D1008" s="121">
        <v>1006</v>
      </c>
      <c r="E1008" s="121" t="s">
        <v>1954</v>
      </c>
      <c r="F1008" s="122">
        <v>45403.505266203705</v>
      </c>
      <c r="G1008" s="1"/>
    </row>
    <row r="1009" spans="1:7" x14ac:dyDescent="0.25">
      <c r="A1009" s="121" t="s">
        <v>1335</v>
      </c>
      <c r="B1009" s="120" t="s">
        <v>1401</v>
      </c>
      <c r="C1009" s="121" t="s">
        <v>6</v>
      </c>
      <c r="D1009" s="121">
        <v>1008</v>
      </c>
      <c r="E1009" s="121" t="s">
        <v>1953</v>
      </c>
      <c r="F1009" s="122">
        <v>45403.506944444445</v>
      </c>
      <c r="G1009" s="1"/>
    </row>
    <row r="1010" spans="1:7" x14ac:dyDescent="0.25">
      <c r="A1010" s="121" t="s">
        <v>1335</v>
      </c>
      <c r="B1010" s="120" t="s">
        <v>1402</v>
      </c>
      <c r="C1010" s="121" t="s">
        <v>6</v>
      </c>
      <c r="D1010" s="121">
        <v>1007</v>
      </c>
      <c r="E1010" s="121" t="s">
        <v>1956</v>
      </c>
      <c r="F1010" s="122">
        <v>45403.508518518516</v>
      </c>
      <c r="G1010" s="1"/>
    </row>
    <row r="1011" spans="1:7" x14ac:dyDescent="0.25">
      <c r="A1011" s="121" t="s">
        <v>1335</v>
      </c>
      <c r="B1011" s="120" t="s">
        <v>1402</v>
      </c>
      <c r="C1011" s="121" t="s">
        <v>6</v>
      </c>
      <c r="D1011" s="121">
        <v>1006</v>
      </c>
      <c r="E1011" s="121" t="s">
        <v>1954</v>
      </c>
      <c r="F1011" s="122">
        <v>45403.508981481478</v>
      </c>
      <c r="G1011" s="1"/>
    </row>
    <row r="1012" spans="1:7" s="72" customFormat="1" hidden="1" x14ac:dyDescent="0.25">
      <c r="A1012" s="123" t="s">
        <v>1337</v>
      </c>
      <c r="B1012" s="124" t="s">
        <v>1403</v>
      </c>
      <c r="C1012" s="123" t="s">
        <v>6</v>
      </c>
      <c r="D1012" s="123">
        <v>1002</v>
      </c>
      <c r="E1012" s="123" t="s">
        <v>1955</v>
      </c>
      <c r="F1012" s="125">
        <v>45403.514953703707</v>
      </c>
      <c r="G1012" s="77"/>
    </row>
    <row r="1013" spans="1:7" s="72" customFormat="1" hidden="1" x14ac:dyDescent="0.25">
      <c r="A1013" s="123" t="s">
        <v>750</v>
      </c>
      <c r="B1013" s="124" t="s">
        <v>1051</v>
      </c>
      <c r="C1013" s="123" t="s">
        <v>6</v>
      </c>
      <c r="D1013" s="123">
        <v>1002</v>
      </c>
      <c r="E1013" s="123" t="s">
        <v>1955</v>
      </c>
      <c r="F1013" s="125">
        <v>45403.575115740743</v>
      </c>
      <c r="G1013" s="77"/>
    </row>
    <row r="1014" spans="1:7" s="72" customFormat="1" hidden="1" x14ac:dyDescent="0.25">
      <c r="A1014" s="123" t="s">
        <v>1339</v>
      </c>
      <c r="B1014" s="124" t="s">
        <v>1404</v>
      </c>
      <c r="C1014" s="123" t="s">
        <v>6</v>
      </c>
      <c r="D1014" s="123">
        <v>1002</v>
      </c>
      <c r="E1014" s="123" t="s">
        <v>1955</v>
      </c>
      <c r="F1014" s="125">
        <v>45403.592789351853</v>
      </c>
      <c r="G1014" s="77"/>
    </row>
    <row r="1015" spans="1:7" s="72" customFormat="1" hidden="1" x14ac:dyDescent="0.25">
      <c r="A1015" s="123" t="s">
        <v>1341</v>
      </c>
      <c r="B1015" s="124" t="s">
        <v>1405</v>
      </c>
      <c r="C1015" s="123" t="s">
        <v>6</v>
      </c>
      <c r="D1015" s="123">
        <v>1002</v>
      </c>
      <c r="E1015" s="123" t="s">
        <v>1955</v>
      </c>
      <c r="F1015" s="125">
        <v>45403.626006944447</v>
      </c>
      <c r="G1015" s="77"/>
    </row>
    <row r="1016" spans="1:7" s="72" customFormat="1" hidden="1" x14ac:dyDescent="0.25">
      <c r="A1016" s="123" t="s">
        <v>1343</v>
      </c>
      <c r="B1016" s="124" t="s">
        <v>1406</v>
      </c>
      <c r="C1016" s="123" t="s">
        <v>6</v>
      </c>
      <c r="D1016" s="123">
        <v>1002</v>
      </c>
      <c r="E1016" s="123" t="s">
        <v>1955</v>
      </c>
      <c r="F1016" s="125">
        <v>45403.691296296296</v>
      </c>
      <c r="G1016" s="77"/>
    </row>
    <row r="1017" spans="1:7" x14ac:dyDescent="0.25">
      <c r="A1017" s="121" t="s">
        <v>1343</v>
      </c>
      <c r="B1017" s="120" t="s">
        <v>1407</v>
      </c>
      <c r="C1017" s="121" t="s">
        <v>6</v>
      </c>
      <c r="D1017" s="121">
        <v>1006</v>
      </c>
      <c r="E1017" s="121" t="s">
        <v>1954</v>
      </c>
      <c r="F1017" s="122">
        <v>45403.69190972222</v>
      </c>
      <c r="G1017" s="1"/>
    </row>
    <row r="1018" spans="1:7" x14ac:dyDescent="0.25">
      <c r="A1018" s="121" t="s">
        <v>1343</v>
      </c>
      <c r="B1018" s="120" t="s">
        <v>1407</v>
      </c>
      <c r="C1018" s="121" t="s">
        <v>6</v>
      </c>
      <c r="D1018" s="121">
        <v>1003</v>
      </c>
      <c r="E1018" s="121" t="s">
        <v>1958</v>
      </c>
      <c r="F1018" s="122">
        <v>45403.692118055558</v>
      </c>
      <c r="G1018" s="1"/>
    </row>
    <row r="1019" spans="1:7" x14ac:dyDescent="0.25">
      <c r="A1019" s="121" t="s">
        <v>1343</v>
      </c>
      <c r="B1019" s="120" t="s">
        <v>1407</v>
      </c>
      <c r="C1019" s="121" t="s">
        <v>6</v>
      </c>
      <c r="D1019" s="121">
        <v>1006</v>
      </c>
      <c r="E1019" s="121" t="s">
        <v>1954</v>
      </c>
      <c r="F1019" s="122">
        <v>45403.693923611114</v>
      </c>
      <c r="G1019" s="1"/>
    </row>
    <row r="1020" spans="1:7" s="72" customFormat="1" hidden="1" x14ac:dyDescent="0.25">
      <c r="A1020" s="123" t="s">
        <v>406</v>
      </c>
      <c r="B1020" s="124" t="s">
        <v>802</v>
      </c>
      <c r="C1020" s="123" t="s">
        <v>6</v>
      </c>
      <c r="D1020" s="123">
        <v>1002</v>
      </c>
      <c r="E1020" s="123" t="s">
        <v>1955</v>
      </c>
      <c r="F1020" s="125">
        <v>45403.69568287037</v>
      </c>
      <c r="G1020" s="77"/>
    </row>
    <row r="1021" spans="1:7" s="72" customFormat="1" hidden="1" x14ac:dyDescent="0.25">
      <c r="A1021" s="123" t="s">
        <v>1345</v>
      </c>
      <c r="B1021" s="124" t="s">
        <v>1408</v>
      </c>
      <c r="C1021" s="123" t="s">
        <v>6</v>
      </c>
      <c r="D1021" s="123">
        <v>1002</v>
      </c>
      <c r="E1021" s="123" t="s">
        <v>1955</v>
      </c>
      <c r="F1021" s="125">
        <v>45403.816493055558</v>
      </c>
      <c r="G1021" s="77"/>
    </row>
    <row r="1022" spans="1:7" x14ac:dyDescent="0.25">
      <c r="A1022" s="121" t="s">
        <v>1345</v>
      </c>
      <c r="B1022" s="120" t="s">
        <v>1409</v>
      </c>
      <c r="C1022" s="121" t="s">
        <v>6</v>
      </c>
      <c r="D1022" s="121">
        <v>1006</v>
      </c>
      <c r="E1022" s="121" t="s">
        <v>1954</v>
      </c>
      <c r="F1022" s="122">
        <v>45403.8205787037</v>
      </c>
      <c r="G1022" s="1"/>
    </row>
    <row r="1023" spans="1:7" s="72" customFormat="1" hidden="1" x14ac:dyDescent="0.25">
      <c r="A1023" s="123" t="s">
        <v>1347</v>
      </c>
      <c r="B1023" s="124" t="s">
        <v>1410</v>
      </c>
      <c r="C1023" s="123" t="s">
        <v>6</v>
      </c>
      <c r="D1023" s="123">
        <v>1002</v>
      </c>
      <c r="E1023" s="123" t="s">
        <v>1955</v>
      </c>
      <c r="F1023" s="125">
        <v>45403.83016203704</v>
      </c>
      <c r="G1023" s="77"/>
    </row>
    <row r="1024" spans="1:7" x14ac:dyDescent="0.25">
      <c r="A1024" s="121" t="s">
        <v>1347</v>
      </c>
      <c r="B1024" s="120" t="s">
        <v>1411</v>
      </c>
      <c r="C1024" s="121" t="s">
        <v>6</v>
      </c>
      <c r="D1024" s="121">
        <v>1006</v>
      </c>
      <c r="E1024" s="121" t="s">
        <v>1954</v>
      </c>
      <c r="F1024" s="122">
        <v>45403.832118055558</v>
      </c>
      <c r="G1024" s="1"/>
    </row>
    <row r="1025" spans="1:7" s="72" customFormat="1" hidden="1" x14ac:dyDescent="0.25">
      <c r="A1025" s="123" t="s">
        <v>1349</v>
      </c>
      <c r="B1025" s="124" t="s">
        <v>1412</v>
      </c>
      <c r="C1025" s="123" t="s">
        <v>6</v>
      </c>
      <c r="D1025" s="123">
        <v>1002</v>
      </c>
      <c r="E1025" s="123" t="s">
        <v>1955</v>
      </c>
      <c r="F1025" s="125">
        <v>45403.834756944445</v>
      </c>
      <c r="G1025" s="77"/>
    </row>
    <row r="1026" spans="1:7" x14ac:dyDescent="0.25">
      <c r="A1026" s="121" t="s">
        <v>1345</v>
      </c>
      <c r="B1026" s="120" t="s">
        <v>1409</v>
      </c>
      <c r="C1026" s="121" t="s">
        <v>6</v>
      </c>
      <c r="D1026" s="121">
        <v>1006</v>
      </c>
      <c r="E1026" s="121" t="s">
        <v>1954</v>
      </c>
      <c r="F1026" s="122">
        <v>45403.843182870369</v>
      </c>
      <c r="G1026" s="1"/>
    </row>
    <row r="1027" spans="1:7" s="72" customFormat="1" hidden="1" x14ac:dyDescent="0.25">
      <c r="A1027" s="123" t="s">
        <v>1415</v>
      </c>
      <c r="B1027" s="124" t="s">
        <v>1416</v>
      </c>
      <c r="C1027" s="123" t="s">
        <v>6</v>
      </c>
      <c r="D1027" s="123">
        <v>1002</v>
      </c>
      <c r="E1027" s="123" t="s">
        <v>1955</v>
      </c>
      <c r="F1027" s="125">
        <v>45404.381620370368</v>
      </c>
      <c r="G1027" s="77"/>
    </row>
    <row r="1028" spans="1:7" x14ac:dyDescent="0.25">
      <c r="A1028" s="121" t="s">
        <v>1415</v>
      </c>
      <c r="B1028" s="120" t="s">
        <v>1417</v>
      </c>
      <c r="C1028" s="121" t="s">
        <v>6</v>
      </c>
      <c r="D1028" s="121">
        <v>1006</v>
      </c>
      <c r="E1028" s="121" t="s">
        <v>1954</v>
      </c>
      <c r="F1028" s="122">
        <v>45404.382870370369</v>
      </c>
      <c r="G1028" s="1"/>
    </row>
    <row r="1029" spans="1:7" s="72" customFormat="1" hidden="1" x14ac:dyDescent="0.25">
      <c r="A1029" s="123" t="s">
        <v>1418</v>
      </c>
      <c r="B1029" s="124" t="s">
        <v>1419</v>
      </c>
      <c r="C1029" s="123" t="s">
        <v>6</v>
      </c>
      <c r="D1029" s="123">
        <v>1002</v>
      </c>
      <c r="E1029" s="123" t="s">
        <v>1955</v>
      </c>
      <c r="F1029" s="125">
        <v>45404.397175925929</v>
      </c>
      <c r="G1029" s="77"/>
    </row>
    <row r="1030" spans="1:7" x14ac:dyDescent="0.25">
      <c r="A1030" s="121" t="s">
        <v>1418</v>
      </c>
      <c r="B1030" s="120" t="s">
        <v>1420</v>
      </c>
      <c r="C1030" s="121" t="s">
        <v>6</v>
      </c>
      <c r="D1030" s="121">
        <v>1003</v>
      </c>
      <c r="E1030" s="121" t="s">
        <v>1958</v>
      </c>
      <c r="F1030" s="122">
        <v>45404.397847222222</v>
      </c>
      <c r="G1030" s="1"/>
    </row>
    <row r="1031" spans="1:7" s="72" customFormat="1" hidden="1" x14ac:dyDescent="0.25">
      <c r="A1031" s="123" t="s">
        <v>1421</v>
      </c>
      <c r="B1031" s="124" t="s">
        <v>1422</v>
      </c>
      <c r="C1031" s="123" t="s">
        <v>6</v>
      </c>
      <c r="D1031" s="123">
        <v>1002</v>
      </c>
      <c r="E1031" s="123" t="s">
        <v>1955</v>
      </c>
      <c r="F1031" s="125">
        <v>45404.401018518518</v>
      </c>
      <c r="G1031" s="77"/>
    </row>
    <row r="1032" spans="1:7" x14ac:dyDescent="0.25">
      <c r="A1032" s="121" t="s">
        <v>1421</v>
      </c>
      <c r="B1032" s="120" t="s">
        <v>1423</v>
      </c>
      <c r="C1032" s="121" t="s">
        <v>6</v>
      </c>
      <c r="D1032" s="121">
        <v>1006</v>
      </c>
      <c r="E1032" s="121" t="s">
        <v>1954</v>
      </c>
      <c r="F1032" s="122">
        <v>45404.406134259261</v>
      </c>
      <c r="G1032" s="1"/>
    </row>
    <row r="1033" spans="1:7" x14ac:dyDescent="0.25">
      <c r="A1033" s="121" t="s">
        <v>766</v>
      </c>
      <c r="B1033" s="120" t="s">
        <v>1062</v>
      </c>
      <c r="C1033" s="121" t="s">
        <v>6</v>
      </c>
      <c r="D1033" s="121">
        <v>1008</v>
      </c>
      <c r="E1033" s="121" t="s">
        <v>1953</v>
      </c>
      <c r="F1033" s="122">
        <v>45404.417048611111</v>
      </c>
      <c r="G1033" s="1"/>
    </row>
    <row r="1034" spans="1:7" x14ac:dyDescent="0.25">
      <c r="A1034" s="121" t="s">
        <v>406</v>
      </c>
      <c r="B1034" s="120" t="s">
        <v>1424</v>
      </c>
      <c r="C1034" s="121" t="s">
        <v>6</v>
      </c>
      <c r="D1034" s="121">
        <v>1006</v>
      </c>
      <c r="E1034" s="121" t="s">
        <v>1954</v>
      </c>
      <c r="F1034" s="122">
        <v>45404.441064814811</v>
      </c>
      <c r="G1034" s="1"/>
    </row>
    <row r="1035" spans="1:7" x14ac:dyDescent="0.25">
      <c r="A1035" s="121" t="s">
        <v>1313</v>
      </c>
      <c r="B1035" s="120" t="s">
        <v>1384</v>
      </c>
      <c r="C1035" s="121" t="s">
        <v>6</v>
      </c>
      <c r="D1035" s="121">
        <v>1004</v>
      </c>
      <c r="E1035" s="121" t="s">
        <v>1957</v>
      </c>
      <c r="F1035" s="122">
        <v>45404.492638888885</v>
      </c>
      <c r="G1035" s="1"/>
    </row>
    <row r="1036" spans="1:7" s="72" customFormat="1" hidden="1" x14ac:dyDescent="0.25">
      <c r="A1036" s="123" t="s">
        <v>1425</v>
      </c>
      <c r="B1036" s="124" t="s">
        <v>1426</v>
      </c>
      <c r="C1036" s="123" t="s">
        <v>6</v>
      </c>
      <c r="D1036" s="123">
        <v>1002</v>
      </c>
      <c r="E1036" s="123" t="s">
        <v>1955</v>
      </c>
      <c r="F1036" s="125">
        <v>45404.540034722224</v>
      </c>
      <c r="G1036" s="77"/>
    </row>
    <row r="1037" spans="1:7" x14ac:dyDescent="0.25">
      <c r="A1037" s="121" t="s">
        <v>1425</v>
      </c>
      <c r="B1037" s="120" t="s">
        <v>1427</v>
      </c>
      <c r="C1037" s="121" t="s">
        <v>6</v>
      </c>
      <c r="D1037" s="121">
        <v>1006</v>
      </c>
      <c r="E1037" s="121" t="s">
        <v>1954</v>
      </c>
      <c r="F1037" s="122">
        <v>45404.541724537034</v>
      </c>
      <c r="G1037" s="1"/>
    </row>
    <row r="1038" spans="1:7" s="72" customFormat="1" hidden="1" x14ac:dyDescent="0.25">
      <c r="A1038" s="123" t="s">
        <v>1428</v>
      </c>
      <c r="B1038" s="124" t="s">
        <v>1429</v>
      </c>
      <c r="C1038" s="123" t="s">
        <v>6</v>
      </c>
      <c r="D1038" s="123">
        <v>1002</v>
      </c>
      <c r="E1038" s="123" t="s">
        <v>1955</v>
      </c>
      <c r="F1038" s="125">
        <v>45404.568703703706</v>
      </c>
      <c r="G1038" s="77"/>
    </row>
    <row r="1039" spans="1:7" x14ac:dyDescent="0.25">
      <c r="A1039" s="121" t="s">
        <v>1428</v>
      </c>
      <c r="B1039" s="120" t="s">
        <v>1429</v>
      </c>
      <c r="C1039" s="121" t="s">
        <v>6</v>
      </c>
      <c r="D1039" s="121">
        <v>1002</v>
      </c>
      <c r="E1039" s="121" t="s">
        <v>1955</v>
      </c>
      <c r="F1039" s="122">
        <v>45404.576307870368</v>
      </c>
      <c r="G1039" s="1"/>
    </row>
    <row r="1040" spans="1:7" x14ac:dyDescent="0.25">
      <c r="A1040" s="121" t="s">
        <v>1428</v>
      </c>
      <c r="B1040" s="120" t="s">
        <v>1430</v>
      </c>
      <c r="C1040" s="121" t="s">
        <v>6</v>
      </c>
      <c r="D1040" s="121">
        <v>1004</v>
      </c>
      <c r="E1040" s="121" t="s">
        <v>1957</v>
      </c>
      <c r="F1040" s="122">
        <v>45404.586493055554</v>
      </c>
      <c r="G1040" s="1"/>
    </row>
    <row r="1041" spans="1:7" s="72" customFormat="1" hidden="1" x14ac:dyDescent="0.25">
      <c r="A1041" s="123" t="s">
        <v>1431</v>
      </c>
      <c r="B1041" s="124" t="s">
        <v>1432</v>
      </c>
      <c r="C1041" s="123" t="s">
        <v>6</v>
      </c>
      <c r="D1041" s="123">
        <v>1002</v>
      </c>
      <c r="E1041" s="123" t="s">
        <v>1955</v>
      </c>
      <c r="F1041" s="125">
        <v>45404.680787037039</v>
      </c>
      <c r="G1041" s="77"/>
    </row>
    <row r="1042" spans="1:7" x14ac:dyDescent="0.25">
      <c r="A1042" s="121" t="s">
        <v>1431</v>
      </c>
      <c r="B1042" s="120" t="s">
        <v>1433</v>
      </c>
      <c r="C1042" s="121" t="s">
        <v>6</v>
      </c>
      <c r="D1042" s="121">
        <v>1003</v>
      </c>
      <c r="E1042" s="121" t="s">
        <v>1958</v>
      </c>
      <c r="F1042" s="122">
        <v>45404.681516203702</v>
      </c>
      <c r="G1042" s="1"/>
    </row>
    <row r="1043" spans="1:7" s="72" customFormat="1" hidden="1" x14ac:dyDescent="0.25">
      <c r="A1043" s="123" t="s">
        <v>1434</v>
      </c>
      <c r="B1043" s="124" t="s">
        <v>1435</v>
      </c>
      <c r="C1043" s="123" t="s">
        <v>6</v>
      </c>
      <c r="D1043" s="123">
        <v>1002</v>
      </c>
      <c r="E1043" s="123" t="s">
        <v>1955</v>
      </c>
      <c r="F1043" s="125">
        <v>45404.721261574072</v>
      </c>
      <c r="G1043" s="77"/>
    </row>
    <row r="1044" spans="1:7" x14ac:dyDescent="0.25">
      <c r="A1044" s="121" t="s">
        <v>1434</v>
      </c>
      <c r="B1044" s="120" t="s">
        <v>1436</v>
      </c>
      <c r="C1044" s="121" t="s">
        <v>6</v>
      </c>
      <c r="D1044" s="121">
        <v>1007</v>
      </c>
      <c r="E1044" s="121" t="s">
        <v>1956</v>
      </c>
      <c r="F1044" s="122">
        <v>45404.726111111115</v>
      </c>
      <c r="G1044" s="1"/>
    </row>
    <row r="1045" spans="1:7" x14ac:dyDescent="0.25">
      <c r="A1045" s="121" t="s">
        <v>1434</v>
      </c>
      <c r="B1045" s="120" t="s">
        <v>1436</v>
      </c>
      <c r="C1045" s="121" t="s">
        <v>6</v>
      </c>
      <c r="D1045" s="121">
        <v>1007</v>
      </c>
      <c r="E1045" s="121" t="s">
        <v>1956</v>
      </c>
      <c r="F1045" s="122">
        <v>45404.726319444446</v>
      </c>
      <c r="G1045" s="1"/>
    </row>
    <row r="1046" spans="1:7" x14ac:dyDescent="0.25">
      <c r="A1046" s="121" t="s">
        <v>1313</v>
      </c>
      <c r="B1046" s="120" t="s">
        <v>1384</v>
      </c>
      <c r="C1046" s="121" t="s">
        <v>6</v>
      </c>
      <c r="D1046" s="121">
        <v>1004</v>
      </c>
      <c r="E1046" s="121" t="s">
        <v>1957</v>
      </c>
      <c r="F1046" s="122">
        <v>45404.76284722222</v>
      </c>
      <c r="G1046" s="1"/>
    </row>
    <row r="1047" spans="1:7" x14ac:dyDescent="0.25">
      <c r="A1047" s="121" t="s">
        <v>750</v>
      </c>
      <c r="B1047" s="120" t="s">
        <v>1053</v>
      </c>
      <c r="C1047" s="121" t="s">
        <v>6</v>
      </c>
      <c r="D1047" s="121">
        <v>1004</v>
      </c>
      <c r="E1047" s="121" t="s">
        <v>1957</v>
      </c>
      <c r="F1047" s="122">
        <v>45404.923564814817</v>
      </c>
      <c r="G1047" s="1"/>
    </row>
    <row r="1048" spans="1:7" x14ac:dyDescent="0.25">
      <c r="A1048" s="121" t="s">
        <v>750</v>
      </c>
      <c r="B1048" s="120" t="s">
        <v>1053</v>
      </c>
      <c r="C1048" s="121" t="s">
        <v>6</v>
      </c>
      <c r="D1048" s="121">
        <v>1003</v>
      </c>
      <c r="E1048" s="121" t="s">
        <v>1958</v>
      </c>
      <c r="F1048" s="122">
        <v>45404.924722222226</v>
      </c>
      <c r="G1048" s="1"/>
    </row>
    <row r="1049" spans="1:7" x14ac:dyDescent="0.25">
      <c r="A1049" s="121" t="s">
        <v>750</v>
      </c>
      <c r="B1049" s="120" t="s">
        <v>1053</v>
      </c>
      <c r="C1049" s="121" t="s">
        <v>6</v>
      </c>
      <c r="D1049" s="121">
        <v>1006</v>
      </c>
      <c r="E1049" s="121" t="s">
        <v>1954</v>
      </c>
      <c r="F1049" s="122">
        <v>45404.925324074073</v>
      </c>
      <c r="G1049" s="1"/>
    </row>
    <row r="1050" spans="1:7" s="72" customFormat="1" hidden="1" x14ac:dyDescent="0.25">
      <c r="A1050" s="123" t="s">
        <v>1437</v>
      </c>
      <c r="B1050" s="124" t="s">
        <v>1438</v>
      </c>
      <c r="C1050" s="123" t="s">
        <v>6</v>
      </c>
      <c r="D1050" s="123">
        <v>1002</v>
      </c>
      <c r="E1050" s="123" t="s">
        <v>1955</v>
      </c>
      <c r="F1050" s="125">
        <v>45405.535740740743</v>
      </c>
      <c r="G1050" s="77"/>
    </row>
    <row r="1051" spans="1:7" s="72" customFormat="1" hidden="1" x14ac:dyDescent="0.25">
      <c r="A1051" s="123" t="s">
        <v>1439</v>
      </c>
      <c r="B1051" s="124" t="s">
        <v>1440</v>
      </c>
      <c r="C1051" s="123" t="s">
        <v>6</v>
      </c>
      <c r="D1051" s="123">
        <v>1002</v>
      </c>
      <c r="E1051" s="123" t="s">
        <v>1955</v>
      </c>
      <c r="F1051" s="125">
        <v>45405.652708333335</v>
      </c>
      <c r="G1051" s="77"/>
    </row>
    <row r="1052" spans="1:7" s="72" customFormat="1" hidden="1" x14ac:dyDescent="0.25">
      <c r="A1052" s="123" t="s">
        <v>1441</v>
      </c>
      <c r="B1052" s="124" t="s">
        <v>1442</v>
      </c>
      <c r="C1052" s="123" t="s">
        <v>6</v>
      </c>
      <c r="D1052" s="123">
        <v>1002</v>
      </c>
      <c r="E1052" s="123" t="s">
        <v>1955</v>
      </c>
      <c r="F1052" s="125">
        <v>45405.666504629633</v>
      </c>
      <c r="G1052" s="77"/>
    </row>
    <row r="1053" spans="1:7" s="72" customFormat="1" hidden="1" x14ac:dyDescent="0.25">
      <c r="A1053" s="123" t="s">
        <v>1443</v>
      </c>
      <c r="B1053" s="124" t="s">
        <v>1444</v>
      </c>
      <c r="C1053" s="123" t="s">
        <v>6</v>
      </c>
      <c r="D1053" s="123">
        <v>1002</v>
      </c>
      <c r="E1053" s="123" t="s">
        <v>1955</v>
      </c>
      <c r="F1053" s="125">
        <v>45405.679699074077</v>
      </c>
      <c r="G1053" s="77"/>
    </row>
    <row r="1054" spans="1:7" x14ac:dyDescent="0.25">
      <c r="A1054" s="121" t="s">
        <v>1443</v>
      </c>
      <c r="B1054" s="120" t="s">
        <v>1445</v>
      </c>
      <c r="C1054" s="121" t="s">
        <v>6</v>
      </c>
      <c r="D1054" s="121">
        <v>1006</v>
      </c>
      <c r="E1054" s="121" t="s">
        <v>1954</v>
      </c>
      <c r="F1054" s="122">
        <v>45405.692870370367</v>
      </c>
      <c r="G1054" s="1"/>
    </row>
    <row r="1055" spans="1:7" x14ac:dyDescent="0.25">
      <c r="A1055" s="121" t="s">
        <v>1443</v>
      </c>
      <c r="B1055" s="120" t="s">
        <v>1445</v>
      </c>
      <c r="C1055" s="121" t="s">
        <v>6</v>
      </c>
      <c r="D1055" s="121">
        <v>1007</v>
      </c>
      <c r="E1055" s="121" t="s">
        <v>1956</v>
      </c>
      <c r="F1055" s="122">
        <v>45405.710706018515</v>
      </c>
      <c r="G1055" s="1"/>
    </row>
    <row r="1056" spans="1:7" s="72" customFormat="1" hidden="1" x14ac:dyDescent="0.25">
      <c r="A1056" s="123" t="s">
        <v>1446</v>
      </c>
      <c r="B1056" s="124" t="s">
        <v>1447</v>
      </c>
      <c r="C1056" s="123" t="s">
        <v>6</v>
      </c>
      <c r="D1056" s="123">
        <v>1002</v>
      </c>
      <c r="E1056" s="123" t="s">
        <v>1955</v>
      </c>
      <c r="F1056" s="125">
        <v>45406.430891203701</v>
      </c>
      <c r="G1056" s="77"/>
    </row>
    <row r="1057" spans="1:7" x14ac:dyDescent="0.25">
      <c r="A1057" s="121" t="s">
        <v>1446</v>
      </c>
      <c r="B1057" s="120" t="s">
        <v>1448</v>
      </c>
      <c r="C1057" s="121" t="s">
        <v>6</v>
      </c>
      <c r="D1057" s="121">
        <v>1006</v>
      </c>
      <c r="E1057" s="121" t="s">
        <v>1954</v>
      </c>
      <c r="F1057" s="122">
        <v>45406.435474537036</v>
      </c>
      <c r="G1057" s="1"/>
    </row>
    <row r="1058" spans="1:7" s="72" customFormat="1" hidden="1" x14ac:dyDescent="0.25">
      <c r="A1058" s="123" t="s">
        <v>1449</v>
      </c>
      <c r="B1058" s="124" t="s">
        <v>1450</v>
      </c>
      <c r="C1058" s="123" t="s">
        <v>6</v>
      </c>
      <c r="D1058" s="123">
        <v>1002</v>
      </c>
      <c r="E1058" s="123" t="s">
        <v>1955</v>
      </c>
      <c r="F1058" s="125">
        <v>45406.456192129626</v>
      </c>
      <c r="G1058" s="77"/>
    </row>
    <row r="1059" spans="1:7" s="72" customFormat="1" hidden="1" x14ac:dyDescent="0.25">
      <c r="A1059" s="123" t="s">
        <v>1451</v>
      </c>
      <c r="B1059" s="124" t="s">
        <v>1452</v>
      </c>
      <c r="C1059" s="123" t="s">
        <v>6</v>
      </c>
      <c r="D1059" s="123">
        <v>1002</v>
      </c>
      <c r="E1059" s="123" t="s">
        <v>1955</v>
      </c>
      <c r="F1059" s="125">
        <v>45406.456435185188</v>
      </c>
      <c r="G1059" s="77"/>
    </row>
    <row r="1060" spans="1:7" s="72" customFormat="1" hidden="1" x14ac:dyDescent="0.25">
      <c r="A1060" s="123" t="s">
        <v>1453</v>
      </c>
      <c r="B1060" s="124" t="s">
        <v>1454</v>
      </c>
      <c r="C1060" s="123" t="s">
        <v>6</v>
      </c>
      <c r="D1060" s="123">
        <v>1002</v>
      </c>
      <c r="E1060" s="123" t="s">
        <v>1955</v>
      </c>
      <c r="F1060" s="125">
        <v>45406.484236111108</v>
      </c>
      <c r="G1060" s="77"/>
    </row>
    <row r="1061" spans="1:7" s="72" customFormat="1" hidden="1" x14ac:dyDescent="0.25">
      <c r="A1061" s="123" t="s">
        <v>1455</v>
      </c>
      <c r="B1061" s="124" t="s">
        <v>1456</v>
      </c>
      <c r="C1061" s="123" t="s">
        <v>6</v>
      </c>
      <c r="D1061" s="123">
        <v>1002</v>
      </c>
      <c r="E1061" s="123" t="s">
        <v>1955</v>
      </c>
      <c r="F1061" s="125">
        <v>45406.510300925926</v>
      </c>
      <c r="G1061" s="77"/>
    </row>
    <row r="1062" spans="1:7" x14ac:dyDescent="0.25">
      <c r="A1062" s="121" t="s">
        <v>1455</v>
      </c>
      <c r="B1062" s="120" t="s">
        <v>1457</v>
      </c>
      <c r="C1062" s="121" t="s">
        <v>6</v>
      </c>
      <c r="D1062" s="121">
        <v>1007</v>
      </c>
      <c r="E1062" s="121" t="s">
        <v>1956</v>
      </c>
      <c r="F1062" s="122">
        <v>45406.512627314813</v>
      </c>
      <c r="G1062" s="1"/>
    </row>
    <row r="1063" spans="1:7" x14ac:dyDescent="0.25">
      <c r="A1063" s="121" t="s">
        <v>1455</v>
      </c>
      <c r="B1063" s="120" t="s">
        <v>1457</v>
      </c>
      <c r="C1063" s="121" t="s">
        <v>6</v>
      </c>
      <c r="D1063" s="121">
        <v>1007</v>
      </c>
      <c r="E1063" s="121" t="s">
        <v>1956</v>
      </c>
      <c r="F1063" s="122">
        <v>45406.512777777774</v>
      </c>
      <c r="G1063" s="1"/>
    </row>
    <row r="1064" spans="1:7" x14ac:dyDescent="0.25">
      <c r="A1064" s="121" t="s">
        <v>1455</v>
      </c>
      <c r="B1064" s="120" t="s">
        <v>1457</v>
      </c>
      <c r="C1064" s="121" t="s">
        <v>6</v>
      </c>
      <c r="D1064" s="121">
        <v>1007</v>
      </c>
      <c r="E1064" s="121" t="s">
        <v>1956</v>
      </c>
      <c r="F1064" s="122">
        <v>45406.513483796298</v>
      </c>
      <c r="G1064" s="1"/>
    </row>
    <row r="1065" spans="1:7" x14ac:dyDescent="0.25">
      <c r="A1065" s="121" t="s">
        <v>1455</v>
      </c>
      <c r="B1065" s="120" t="s">
        <v>1457</v>
      </c>
      <c r="C1065" s="121" t="s">
        <v>6</v>
      </c>
      <c r="D1065" s="121">
        <v>1007</v>
      </c>
      <c r="E1065" s="121" t="s">
        <v>1956</v>
      </c>
      <c r="F1065" s="122">
        <v>45406.517291666663</v>
      </c>
      <c r="G1065" s="1"/>
    </row>
    <row r="1066" spans="1:7" x14ac:dyDescent="0.25">
      <c r="A1066" s="121" t="s">
        <v>1455</v>
      </c>
      <c r="B1066" s="120" t="s">
        <v>1457</v>
      </c>
      <c r="C1066" s="121" t="s">
        <v>6</v>
      </c>
      <c r="D1066" s="121">
        <v>1007</v>
      </c>
      <c r="E1066" s="121" t="s">
        <v>1956</v>
      </c>
      <c r="F1066" s="122">
        <v>45406.517291666663</v>
      </c>
      <c r="G1066" s="1"/>
    </row>
    <row r="1067" spans="1:7" x14ac:dyDescent="0.25">
      <c r="A1067" s="121" t="s">
        <v>1455</v>
      </c>
      <c r="B1067" s="120" t="s">
        <v>1457</v>
      </c>
      <c r="C1067" s="121" t="s">
        <v>6</v>
      </c>
      <c r="D1067" s="121">
        <v>1007</v>
      </c>
      <c r="E1067" s="121" t="s">
        <v>1956</v>
      </c>
      <c r="F1067" s="122">
        <v>45406.51730324074</v>
      </c>
      <c r="G1067" s="1"/>
    </row>
    <row r="1068" spans="1:7" x14ac:dyDescent="0.25">
      <c r="A1068" s="121" t="s">
        <v>1455</v>
      </c>
      <c r="B1068" s="120" t="s">
        <v>1457</v>
      </c>
      <c r="C1068" s="121" t="s">
        <v>6</v>
      </c>
      <c r="D1068" s="121">
        <v>1007</v>
      </c>
      <c r="E1068" s="121" t="s">
        <v>1956</v>
      </c>
      <c r="F1068" s="122">
        <v>45406.517835648148</v>
      </c>
      <c r="G1068" s="1"/>
    </row>
    <row r="1069" spans="1:7" x14ac:dyDescent="0.25">
      <c r="A1069" s="121" t="s">
        <v>1455</v>
      </c>
      <c r="B1069" s="120" t="s">
        <v>1457</v>
      </c>
      <c r="C1069" s="121" t="s">
        <v>6</v>
      </c>
      <c r="D1069" s="121">
        <v>1007</v>
      </c>
      <c r="E1069" s="121" t="s">
        <v>1956</v>
      </c>
      <c r="F1069" s="122">
        <v>45406.517835648148</v>
      </c>
      <c r="G1069" s="1"/>
    </row>
    <row r="1070" spans="1:7" x14ac:dyDescent="0.25">
      <c r="A1070" s="121" t="s">
        <v>1455</v>
      </c>
      <c r="B1070" s="120" t="s">
        <v>1457</v>
      </c>
      <c r="C1070" s="121" t="s">
        <v>6</v>
      </c>
      <c r="D1070" s="121">
        <v>1007</v>
      </c>
      <c r="E1070" s="121" t="s">
        <v>1956</v>
      </c>
      <c r="F1070" s="122">
        <v>45406.517835648148</v>
      </c>
      <c r="G1070" s="1"/>
    </row>
    <row r="1071" spans="1:7" x14ac:dyDescent="0.25">
      <c r="A1071" s="121" t="s">
        <v>1455</v>
      </c>
      <c r="B1071" s="120" t="s">
        <v>1457</v>
      </c>
      <c r="C1071" s="121" t="s">
        <v>6</v>
      </c>
      <c r="D1071" s="121">
        <v>1007</v>
      </c>
      <c r="E1071" s="121" t="s">
        <v>1956</v>
      </c>
      <c r="F1071" s="122">
        <v>45406.518587962964</v>
      </c>
      <c r="G1071" s="1"/>
    </row>
    <row r="1072" spans="1:7" x14ac:dyDescent="0.25">
      <c r="A1072" s="121" t="s">
        <v>1455</v>
      </c>
      <c r="B1072" s="120" t="s">
        <v>1457</v>
      </c>
      <c r="C1072" s="121" t="s">
        <v>6</v>
      </c>
      <c r="D1072" s="121">
        <v>1007</v>
      </c>
      <c r="E1072" s="121" t="s">
        <v>1956</v>
      </c>
      <c r="F1072" s="122">
        <v>45406.518599537034</v>
      </c>
      <c r="G1072" s="1"/>
    </row>
    <row r="1073" spans="1:7" x14ac:dyDescent="0.25">
      <c r="A1073" s="121" t="s">
        <v>1455</v>
      </c>
      <c r="B1073" s="120" t="s">
        <v>1457</v>
      </c>
      <c r="C1073" s="121" t="s">
        <v>6</v>
      </c>
      <c r="D1073" s="121">
        <v>1007</v>
      </c>
      <c r="E1073" s="121" t="s">
        <v>1956</v>
      </c>
      <c r="F1073" s="122">
        <v>45406.518599537034</v>
      </c>
      <c r="G1073" s="1"/>
    </row>
    <row r="1074" spans="1:7" x14ac:dyDescent="0.25">
      <c r="A1074" s="121" t="s">
        <v>1455</v>
      </c>
      <c r="B1074" s="120" t="s">
        <v>1457</v>
      </c>
      <c r="C1074" s="121" t="s">
        <v>6</v>
      </c>
      <c r="D1074" s="121">
        <v>1006</v>
      </c>
      <c r="E1074" s="121" t="s">
        <v>1954</v>
      </c>
      <c r="F1074" s="122">
        <v>45406.525995370372</v>
      </c>
      <c r="G1074" s="1"/>
    </row>
    <row r="1075" spans="1:7" s="72" customFormat="1" hidden="1" x14ac:dyDescent="0.25">
      <c r="A1075" s="123" t="s">
        <v>1458</v>
      </c>
      <c r="B1075" s="124" t="s">
        <v>1459</v>
      </c>
      <c r="C1075" s="123" t="s">
        <v>6</v>
      </c>
      <c r="D1075" s="123">
        <v>1002</v>
      </c>
      <c r="E1075" s="123" t="s">
        <v>1955</v>
      </c>
      <c r="F1075" s="125">
        <v>45406.526932870373</v>
      </c>
      <c r="G1075" s="77"/>
    </row>
    <row r="1076" spans="1:7" x14ac:dyDescent="0.25">
      <c r="A1076" s="121" t="s">
        <v>1455</v>
      </c>
      <c r="B1076" s="120" t="s">
        <v>1457</v>
      </c>
      <c r="C1076" s="121" t="s">
        <v>6</v>
      </c>
      <c r="D1076" s="121">
        <v>1006</v>
      </c>
      <c r="E1076" s="121" t="s">
        <v>1954</v>
      </c>
      <c r="F1076" s="122">
        <v>45406.527048611111</v>
      </c>
      <c r="G1076" s="1"/>
    </row>
    <row r="1077" spans="1:7" x14ac:dyDescent="0.25">
      <c r="A1077" s="121" t="s">
        <v>1458</v>
      </c>
      <c r="B1077" s="120" t="s">
        <v>1460</v>
      </c>
      <c r="C1077" s="121" t="s">
        <v>6</v>
      </c>
      <c r="D1077" s="121">
        <v>1006</v>
      </c>
      <c r="E1077" s="121" t="s">
        <v>1954</v>
      </c>
      <c r="F1077" s="122">
        <v>45406.528229166666</v>
      </c>
      <c r="G1077" s="1"/>
    </row>
    <row r="1078" spans="1:7" x14ac:dyDescent="0.25">
      <c r="A1078" s="121" t="s">
        <v>1455</v>
      </c>
      <c r="B1078" s="120" t="s">
        <v>1457</v>
      </c>
      <c r="C1078" s="121" t="s">
        <v>6</v>
      </c>
      <c r="D1078" s="121">
        <v>1006</v>
      </c>
      <c r="E1078" s="121" t="s">
        <v>1954</v>
      </c>
      <c r="F1078" s="122">
        <v>45406.536122685182</v>
      </c>
      <c r="G1078" s="1"/>
    </row>
    <row r="1079" spans="1:7" s="72" customFormat="1" hidden="1" x14ac:dyDescent="0.25">
      <c r="A1079" s="123" t="s">
        <v>1461</v>
      </c>
      <c r="B1079" s="124" t="s">
        <v>1462</v>
      </c>
      <c r="C1079" s="123" t="s">
        <v>6</v>
      </c>
      <c r="D1079" s="123">
        <v>1002</v>
      </c>
      <c r="E1079" s="123" t="s">
        <v>1955</v>
      </c>
      <c r="F1079" s="125">
        <v>45406.641064814816</v>
      </c>
      <c r="G1079" s="77"/>
    </row>
    <row r="1080" spans="1:7" x14ac:dyDescent="0.25">
      <c r="A1080" s="121" t="s">
        <v>1461</v>
      </c>
      <c r="B1080" s="120" t="s">
        <v>1462</v>
      </c>
      <c r="C1080" s="121" t="s">
        <v>6</v>
      </c>
      <c r="D1080" s="121">
        <v>1008</v>
      </c>
      <c r="E1080" s="121" t="s">
        <v>1953</v>
      </c>
      <c r="F1080" s="122">
        <v>45406.642465277779</v>
      </c>
      <c r="G1080" s="1"/>
    </row>
    <row r="1081" spans="1:7" s="72" customFormat="1" hidden="1" x14ac:dyDescent="0.25">
      <c r="A1081" s="123" t="s">
        <v>1463</v>
      </c>
      <c r="B1081" s="124" t="s">
        <v>1464</v>
      </c>
      <c r="C1081" s="123" t="s">
        <v>6</v>
      </c>
      <c r="D1081" s="123">
        <v>1002</v>
      </c>
      <c r="E1081" s="123" t="s">
        <v>1955</v>
      </c>
      <c r="F1081" s="125">
        <v>45406.664004629631</v>
      </c>
      <c r="G1081" s="77"/>
    </row>
    <row r="1082" spans="1:7" x14ac:dyDescent="0.25">
      <c r="A1082" s="121" t="s">
        <v>1443</v>
      </c>
      <c r="B1082" s="120" t="s">
        <v>1445</v>
      </c>
      <c r="C1082" s="121" t="s">
        <v>6</v>
      </c>
      <c r="D1082" s="121">
        <v>1006</v>
      </c>
      <c r="E1082" s="121" t="s">
        <v>1954</v>
      </c>
      <c r="F1082" s="122">
        <v>45406.736284722225</v>
      </c>
      <c r="G1082" s="1"/>
    </row>
    <row r="1083" spans="1:7" x14ac:dyDescent="0.25">
      <c r="A1083" s="121" t="s">
        <v>1443</v>
      </c>
      <c r="B1083" s="120" t="s">
        <v>1445</v>
      </c>
      <c r="C1083" s="121" t="s">
        <v>6</v>
      </c>
      <c r="D1083" s="121">
        <v>1007</v>
      </c>
      <c r="E1083" s="121" t="s">
        <v>1956</v>
      </c>
      <c r="F1083" s="122">
        <v>45406.737812500003</v>
      </c>
      <c r="G1083" s="1"/>
    </row>
    <row r="1084" spans="1:7" x14ac:dyDescent="0.25">
      <c r="A1084" s="121" t="s">
        <v>1443</v>
      </c>
      <c r="B1084" s="120" t="s">
        <v>1445</v>
      </c>
      <c r="C1084" s="121" t="s">
        <v>6</v>
      </c>
      <c r="D1084" s="121">
        <v>1007</v>
      </c>
      <c r="E1084" s="121" t="s">
        <v>1956</v>
      </c>
      <c r="F1084" s="122">
        <v>45406.738483796296</v>
      </c>
      <c r="G1084" s="1"/>
    </row>
    <row r="1085" spans="1:7" x14ac:dyDescent="0.25">
      <c r="A1085" s="121" t="s">
        <v>1443</v>
      </c>
      <c r="B1085" s="120" t="s">
        <v>1445</v>
      </c>
      <c r="C1085" s="121" t="s">
        <v>6</v>
      </c>
      <c r="D1085" s="121">
        <v>1007</v>
      </c>
      <c r="E1085" s="121" t="s">
        <v>1956</v>
      </c>
      <c r="F1085" s="122">
        <v>45406.738483796296</v>
      </c>
      <c r="G1085" s="1"/>
    </row>
    <row r="1086" spans="1:7" x14ac:dyDescent="0.25">
      <c r="A1086" s="121" t="s">
        <v>1443</v>
      </c>
      <c r="B1086" s="120" t="s">
        <v>1445</v>
      </c>
      <c r="C1086" s="121" t="s">
        <v>6</v>
      </c>
      <c r="D1086" s="121">
        <v>1007</v>
      </c>
      <c r="E1086" s="121" t="s">
        <v>1956</v>
      </c>
      <c r="F1086" s="122">
        <v>45406.738796296297</v>
      </c>
      <c r="G1086" s="1"/>
    </row>
    <row r="1087" spans="1:7" x14ac:dyDescent="0.25">
      <c r="A1087" s="121" t="s">
        <v>1443</v>
      </c>
      <c r="B1087" s="120" t="s">
        <v>1445</v>
      </c>
      <c r="C1087" s="121" t="s">
        <v>6</v>
      </c>
      <c r="D1087" s="121">
        <v>1007</v>
      </c>
      <c r="E1087" s="121" t="s">
        <v>1956</v>
      </c>
      <c r="F1087" s="122">
        <v>45406.738796296297</v>
      </c>
      <c r="G1087" s="1"/>
    </row>
    <row r="1088" spans="1:7" x14ac:dyDescent="0.25">
      <c r="A1088" s="121" t="s">
        <v>1443</v>
      </c>
      <c r="B1088" s="120" t="s">
        <v>1445</v>
      </c>
      <c r="C1088" s="121" t="s">
        <v>6</v>
      </c>
      <c r="D1088" s="121">
        <v>1007</v>
      </c>
      <c r="E1088" s="121" t="s">
        <v>1956</v>
      </c>
      <c r="F1088" s="122">
        <v>45406.73909722222</v>
      </c>
      <c r="G1088" s="1"/>
    </row>
    <row r="1089" spans="1:7" x14ac:dyDescent="0.25">
      <c r="A1089" s="121" t="s">
        <v>1443</v>
      </c>
      <c r="B1089" s="120" t="s">
        <v>1445</v>
      </c>
      <c r="C1089" s="121" t="s">
        <v>6</v>
      </c>
      <c r="D1089" s="121">
        <v>1007</v>
      </c>
      <c r="E1089" s="121" t="s">
        <v>1956</v>
      </c>
      <c r="F1089" s="122">
        <v>45406.73909722222</v>
      </c>
      <c r="G1089" s="1"/>
    </row>
    <row r="1090" spans="1:7" x14ac:dyDescent="0.25">
      <c r="A1090" s="121" t="s">
        <v>1461</v>
      </c>
      <c r="B1090" s="120" t="s">
        <v>1465</v>
      </c>
      <c r="C1090" s="121" t="s">
        <v>6</v>
      </c>
      <c r="D1090" s="121">
        <v>1006</v>
      </c>
      <c r="E1090" s="121" t="s">
        <v>1954</v>
      </c>
      <c r="F1090" s="122">
        <v>45406.875775462962</v>
      </c>
      <c r="G1090" s="1"/>
    </row>
    <row r="1091" spans="1:7" s="72" customFormat="1" hidden="1" x14ac:dyDescent="0.25">
      <c r="A1091" s="123" t="s">
        <v>1466</v>
      </c>
      <c r="B1091" s="124" t="s">
        <v>1467</v>
      </c>
      <c r="C1091" s="123" t="s">
        <v>6</v>
      </c>
      <c r="D1091" s="123">
        <v>1002</v>
      </c>
      <c r="E1091" s="123" t="s">
        <v>1955</v>
      </c>
      <c r="F1091" s="125">
        <v>45407.305208333331</v>
      </c>
      <c r="G1091" s="77"/>
    </row>
    <row r="1092" spans="1:7" x14ac:dyDescent="0.25">
      <c r="A1092" s="121" t="s">
        <v>1466</v>
      </c>
      <c r="B1092" s="120" t="s">
        <v>1468</v>
      </c>
      <c r="C1092" s="121" t="s">
        <v>6</v>
      </c>
      <c r="D1092" s="121">
        <v>1003</v>
      </c>
      <c r="E1092" s="121" t="s">
        <v>1958</v>
      </c>
      <c r="F1092" s="122">
        <v>45407.306550925925</v>
      </c>
      <c r="G1092" s="1"/>
    </row>
    <row r="1093" spans="1:7" x14ac:dyDescent="0.25">
      <c r="A1093" s="121" t="s">
        <v>1466</v>
      </c>
      <c r="B1093" s="120" t="s">
        <v>1468</v>
      </c>
      <c r="C1093" s="121" t="s">
        <v>6</v>
      </c>
      <c r="D1093" s="121">
        <v>1003</v>
      </c>
      <c r="E1093" s="121" t="s">
        <v>1958</v>
      </c>
      <c r="F1093" s="122">
        <v>45407.307789351849</v>
      </c>
      <c r="G1093" s="1"/>
    </row>
    <row r="1094" spans="1:7" x14ac:dyDescent="0.25">
      <c r="A1094" s="121" t="s">
        <v>1443</v>
      </c>
      <c r="B1094" s="120" t="s">
        <v>1445</v>
      </c>
      <c r="C1094" s="121" t="s">
        <v>6</v>
      </c>
      <c r="D1094" s="121">
        <v>1007</v>
      </c>
      <c r="E1094" s="121" t="s">
        <v>1956</v>
      </c>
      <c r="F1094" s="122">
        <v>45407.38989583333</v>
      </c>
      <c r="G1094" s="1"/>
    </row>
    <row r="1095" spans="1:7" x14ac:dyDescent="0.25">
      <c r="A1095" s="121" t="s">
        <v>1443</v>
      </c>
      <c r="B1095" s="120" t="s">
        <v>1445</v>
      </c>
      <c r="C1095" s="121" t="s">
        <v>6</v>
      </c>
      <c r="D1095" s="121">
        <v>1007</v>
      </c>
      <c r="E1095" s="121" t="s">
        <v>1956</v>
      </c>
      <c r="F1095" s="122">
        <v>45407.38994212963</v>
      </c>
      <c r="G1095" s="1"/>
    </row>
    <row r="1096" spans="1:7" x14ac:dyDescent="0.25">
      <c r="A1096" s="121" t="s">
        <v>1443</v>
      </c>
      <c r="B1096" s="120" t="s">
        <v>1445</v>
      </c>
      <c r="C1096" s="121" t="s">
        <v>6</v>
      </c>
      <c r="D1096" s="121">
        <v>1007</v>
      </c>
      <c r="E1096" s="121" t="s">
        <v>1956</v>
      </c>
      <c r="F1096" s="122">
        <v>45407.390046296299</v>
      </c>
      <c r="G1096" s="1"/>
    </row>
    <row r="1097" spans="1:7" x14ac:dyDescent="0.25">
      <c r="A1097" s="121" t="s">
        <v>1443</v>
      </c>
      <c r="B1097" s="120" t="s">
        <v>1445</v>
      </c>
      <c r="C1097" s="121" t="s">
        <v>6</v>
      </c>
      <c r="D1097" s="121">
        <v>1006</v>
      </c>
      <c r="E1097" s="121" t="s">
        <v>1954</v>
      </c>
      <c r="F1097" s="122">
        <v>45407.391851851855</v>
      </c>
      <c r="G1097" s="1"/>
    </row>
    <row r="1098" spans="1:7" x14ac:dyDescent="0.25">
      <c r="A1098" s="121" t="s">
        <v>1443</v>
      </c>
      <c r="B1098" s="120" t="s">
        <v>1445</v>
      </c>
      <c r="C1098" s="121" t="s">
        <v>6</v>
      </c>
      <c r="D1098" s="121">
        <v>1006</v>
      </c>
      <c r="E1098" s="121" t="s">
        <v>1954</v>
      </c>
      <c r="F1098" s="122">
        <v>45407.401689814818</v>
      </c>
      <c r="G1098" s="1"/>
    </row>
    <row r="1099" spans="1:7" s="72" customFormat="1" hidden="1" x14ac:dyDescent="0.25">
      <c r="A1099" s="123" t="s">
        <v>1469</v>
      </c>
      <c r="B1099" s="124" t="s">
        <v>1470</v>
      </c>
      <c r="C1099" s="123" t="s">
        <v>6</v>
      </c>
      <c r="D1099" s="123">
        <v>1002</v>
      </c>
      <c r="E1099" s="123" t="s">
        <v>1955</v>
      </c>
      <c r="F1099" s="125">
        <v>45407.408622685187</v>
      </c>
      <c r="G1099" s="77"/>
    </row>
    <row r="1100" spans="1:7" s="72" customFormat="1" hidden="1" x14ac:dyDescent="0.25">
      <c r="A1100" s="123" t="s">
        <v>1471</v>
      </c>
      <c r="B1100" s="124" t="s">
        <v>1472</v>
      </c>
      <c r="C1100" s="123" t="s">
        <v>6</v>
      </c>
      <c r="D1100" s="123">
        <v>1002</v>
      </c>
      <c r="E1100" s="123" t="s">
        <v>1955</v>
      </c>
      <c r="F1100" s="125">
        <v>45407.421967592592</v>
      </c>
      <c r="G1100" s="77"/>
    </row>
    <row r="1101" spans="1:7" x14ac:dyDescent="0.25">
      <c r="A1101" s="121" t="s">
        <v>1471</v>
      </c>
      <c r="B1101" s="120" t="s">
        <v>1473</v>
      </c>
      <c r="C1101" s="121" t="s">
        <v>6</v>
      </c>
      <c r="D1101" s="121">
        <v>1006</v>
      </c>
      <c r="E1101" s="121" t="s">
        <v>1954</v>
      </c>
      <c r="F1101" s="122">
        <v>45407.428888888891</v>
      </c>
      <c r="G1101" s="1"/>
    </row>
    <row r="1102" spans="1:7" x14ac:dyDescent="0.25">
      <c r="A1102" s="121" t="s">
        <v>1471</v>
      </c>
      <c r="B1102" s="120" t="s">
        <v>1473</v>
      </c>
      <c r="C1102" s="121" t="s">
        <v>6</v>
      </c>
      <c r="D1102" s="121">
        <v>1006</v>
      </c>
      <c r="E1102" s="121" t="s">
        <v>1954</v>
      </c>
      <c r="F1102" s="122">
        <v>45407.429236111115</v>
      </c>
      <c r="G1102" s="1"/>
    </row>
    <row r="1103" spans="1:7" s="72" customFormat="1" hidden="1" x14ac:dyDescent="0.25">
      <c r="A1103" s="123" t="s">
        <v>1474</v>
      </c>
      <c r="B1103" s="124" t="s">
        <v>1475</v>
      </c>
      <c r="C1103" s="123" t="s">
        <v>6</v>
      </c>
      <c r="D1103" s="123">
        <v>1002</v>
      </c>
      <c r="E1103" s="123" t="s">
        <v>1955</v>
      </c>
      <c r="F1103" s="125">
        <v>45407.442743055559</v>
      </c>
      <c r="G1103" s="77"/>
    </row>
    <row r="1104" spans="1:7" x14ac:dyDescent="0.25">
      <c r="A1104" s="121" t="s">
        <v>1474</v>
      </c>
      <c r="B1104" s="120" t="s">
        <v>1476</v>
      </c>
      <c r="C1104" s="121" t="s">
        <v>6</v>
      </c>
      <c r="D1104" s="121">
        <v>1003</v>
      </c>
      <c r="E1104" s="121" t="s">
        <v>1958</v>
      </c>
      <c r="F1104" s="122">
        <v>45407.443645833337</v>
      </c>
      <c r="G1104" s="1"/>
    </row>
    <row r="1105" spans="1:7" x14ac:dyDescent="0.25">
      <c r="A1105" s="121" t="s">
        <v>1474</v>
      </c>
      <c r="B1105" s="120" t="s">
        <v>1476</v>
      </c>
      <c r="C1105" s="121" t="s">
        <v>6</v>
      </c>
      <c r="D1105" s="121">
        <v>1004</v>
      </c>
      <c r="E1105" s="121" t="s">
        <v>1957</v>
      </c>
      <c r="F1105" s="122">
        <v>45407.446030092593</v>
      </c>
      <c r="G1105" s="1"/>
    </row>
    <row r="1106" spans="1:7" x14ac:dyDescent="0.25">
      <c r="A1106" s="121" t="s">
        <v>688</v>
      </c>
      <c r="B1106" s="120" t="s">
        <v>1010</v>
      </c>
      <c r="C1106" s="121" t="s">
        <v>6</v>
      </c>
      <c r="D1106" s="121">
        <v>1008</v>
      </c>
      <c r="E1106" s="121" t="s">
        <v>1953</v>
      </c>
      <c r="F1106" s="122">
        <v>45407.472858796296</v>
      </c>
      <c r="G1106" s="1"/>
    </row>
    <row r="1107" spans="1:7" x14ac:dyDescent="0.25">
      <c r="A1107" s="121" t="s">
        <v>688</v>
      </c>
      <c r="B1107" s="120" t="s">
        <v>1477</v>
      </c>
      <c r="C1107" s="121" t="s">
        <v>6</v>
      </c>
      <c r="D1107" s="121">
        <v>1007</v>
      </c>
      <c r="E1107" s="121" t="s">
        <v>1956</v>
      </c>
      <c r="F1107" s="122">
        <v>45407.47587962963</v>
      </c>
      <c r="G1107" s="1"/>
    </row>
    <row r="1108" spans="1:7" hidden="1" x14ac:dyDescent="0.25">
      <c r="A1108" s="121" t="s">
        <v>278</v>
      </c>
      <c r="B1108" s="129" t="s">
        <v>1478</v>
      </c>
      <c r="C1108" s="121" t="s">
        <v>6</v>
      </c>
      <c r="D1108" s="121">
        <v>1006</v>
      </c>
      <c r="E1108" s="121" t="s">
        <v>1954</v>
      </c>
      <c r="F1108" s="122">
        <v>45407.517048611109</v>
      </c>
      <c r="G1108" s="1"/>
    </row>
    <row r="1109" spans="1:7" hidden="1" x14ac:dyDescent="0.25">
      <c r="A1109" s="121" t="s">
        <v>255</v>
      </c>
      <c r="B1109" s="129" t="s">
        <v>256</v>
      </c>
      <c r="C1109" s="121" t="s">
        <v>6</v>
      </c>
      <c r="D1109" s="121">
        <v>1006</v>
      </c>
      <c r="E1109" s="121" t="s">
        <v>1954</v>
      </c>
      <c r="F1109" s="122">
        <v>45407.520821759259</v>
      </c>
      <c r="G1109" s="1"/>
    </row>
    <row r="1110" spans="1:7" x14ac:dyDescent="0.25">
      <c r="A1110" s="121" t="s">
        <v>1443</v>
      </c>
      <c r="B1110" s="120" t="s">
        <v>1445</v>
      </c>
      <c r="C1110" s="121" t="s">
        <v>6</v>
      </c>
      <c r="D1110" s="121">
        <v>1007</v>
      </c>
      <c r="E1110" s="121" t="s">
        <v>1956</v>
      </c>
      <c r="F1110" s="122">
        <v>45407.523460648146</v>
      </c>
      <c r="G1110" s="1"/>
    </row>
    <row r="1111" spans="1:7" x14ac:dyDescent="0.25">
      <c r="A1111" s="121" t="s">
        <v>1443</v>
      </c>
      <c r="B1111" s="120" t="s">
        <v>1445</v>
      </c>
      <c r="C1111" s="121" t="s">
        <v>6</v>
      </c>
      <c r="D1111" s="121">
        <v>1007</v>
      </c>
      <c r="E1111" s="121" t="s">
        <v>1956</v>
      </c>
      <c r="F1111" s="122">
        <v>45407.523530092592</v>
      </c>
      <c r="G1111" s="1"/>
    </row>
    <row r="1112" spans="1:7" x14ac:dyDescent="0.25">
      <c r="A1112" s="121" t="s">
        <v>1443</v>
      </c>
      <c r="B1112" s="120" t="s">
        <v>1445</v>
      </c>
      <c r="C1112" s="121" t="s">
        <v>6</v>
      </c>
      <c r="D1112" s="121">
        <v>1007</v>
      </c>
      <c r="E1112" s="121" t="s">
        <v>1956</v>
      </c>
      <c r="F1112" s="122">
        <v>45407.523634259262</v>
      </c>
      <c r="G1112" s="1"/>
    </row>
    <row r="1113" spans="1:7" x14ac:dyDescent="0.25">
      <c r="A1113" s="121" t="s">
        <v>1443</v>
      </c>
      <c r="B1113" s="120" t="s">
        <v>1445</v>
      </c>
      <c r="C1113" s="121" t="s">
        <v>6</v>
      </c>
      <c r="D1113" s="121">
        <v>1007</v>
      </c>
      <c r="E1113" s="121" t="s">
        <v>1956</v>
      </c>
      <c r="F1113" s="122">
        <v>45407.524456018517</v>
      </c>
      <c r="G1113" s="1"/>
    </row>
    <row r="1114" spans="1:7" s="72" customFormat="1" hidden="1" x14ac:dyDescent="0.25">
      <c r="A1114" s="123" t="s">
        <v>1479</v>
      </c>
      <c r="B1114" s="124" t="s">
        <v>1480</v>
      </c>
      <c r="C1114" s="123" t="s">
        <v>6</v>
      </c>
      <c r="D1114" s="123">
        <v>1002</v>
      </c>
      <c r="E1114" s="123" t="s">
        <v>1955</v>
      </c>
      <c r="F1114" s="125">
        <v>45407.525393518517</v>
      </c>
      <c r="G1114" s="77"/>
    </row>
    <row r="1115" spans="1:7" x14ac:dyDescent="0.25">
      <c r="A1115" s="121" t="s">
        <v>536</v>
      </c>
      <c r="B1115" s="120" t="s">
        <v>897</v>
      </c>
      <c r="C1115" s="121" t="s">
        <v>6</v>
      </c>
      <c r="D1115" s="121">
        <v>1004</v>
      </c>
      <c r="E1115" s="121" t="s">
        <v>1957</v>
      </c>
      <c r="F1115" s="122">
        <v>45407.530659722222</v>
      </c>
      <c r="G1115" s="1"/>
    </row>
    <row r="1116" spans="1:7" x14ac:dyDescent="0.25">
      <c r="A1116" s="121" t="s">
        <v>1443</v>
      </c>
      <c r="B1116" s="120" t="s">
        <v>1445</v>
      </c>
      <c r="C1116" s="121" t="s">
        <v>6</v>
      </c>
      <c r="D1116" s="121">
        <v>1007</v>
      </c>
      <c r="E1116" s="121" t="s">
        <v>1956</v>
      </c>
      <c r="F1116" s="122">
        <v>45407.548587962963</v>
      </c>
      <c r="G1116" s="1"/>
    </row>
    <row r="1117" spans="1:7" s="72" customFormat="1" hidden="1" x14ac:dyDescent="0.25">
      <c r="A1117" s="123" t="s">
        <v>1481</v>
      </c>
      <c r="B1117" s="124" t="s">
        <v>1482</v>
      </c>
      <c r="C1117" s="123" t="s">
        <v>6</v>
      </c>
      <c r="D1117" s="123">
        <v>1002</v>
      </c>
      <c r="E1117" s="123" t="s">
        <v>1955</v>
      </c>
      <c r="F1117" s="125">
        <v>45407.650810185187</v>
      </c>
      <c r="G1117" s="77"/>
    </row>
    <row r="1118" spans="1:7" x14ac:dyDescent="0.25">
      <c r="A1118" s="121" t="s">
        <v>1481</v>
      </c>
      <c r="B1118" s="120" t="s">
        <v>1483</v>
      </c>
      <c r="C1118" s="121" t="s">
        <v>6</v>
      </c>
      <c r="D1118" s="121">
        <v>1006</v>
      </c>
      <c r="E1118" s="121" t="s">
        <v>1954</v>
      </c>
      <c r="F1118" s="122">
        <v>45407.653171296297</v>
      </c>
      <c r="G1118" s="1"/>
    </row>
    <row r="1119" spans="1:7" s="72" customFormat="1" hidden="1" x14ac:dyDescent="0.25">
      <c r="A1119" s="123" t="s">
        <v>1484</v>
      </c>
      <c r="B1119" s="124" t="s">
        <v>1485</v>
      </c>
      <c r="C1119" s="123" t="s">
        <v>6</v>
      </c>
      <c r="D1119" s="123">
        <v>1002</v>
      </c>
      <c r="E1119" s="123" t="s">
        <v>1955</v>
      </c>
      <c r="F1119" s="125">
        <v>45407.655289351853</v>
      </c>
      <c r="G1119" s="77"/>
    </row>
    <row r="1120" spans="1:7" x14ac:dyDescent="0.25">
      <c r="A1120" s="121" t="s">
        <v>1484</v>
      </c>
      <c r="B1120" s="120" t="s">
        <v>1486</v>
      </c>
      <c r="C1120" s="121" t="s">
        <v>6</v>
      </c>
      <c r="D1120" s="121">
        <v>1006</v>
      </c>
      <c r="E1120" s="121" t="s">
        <v>1954</v>
      </c>
      <c r="F1120" s="122">
        <v>45407.664675925924</v>
      </c>
      <c r="G1120" s="1"/>
    </row>
    <row r="1121" spans="1:7" s="72" customFormat="1" hidden="1" x14ac:dyDescent="0.25">
      <c r="A1121" s="123" t="s">
        <v>1487</v>
      </c>
      <c r="B1121" s="124" t="s">
        <v>1488</v>
      </c>
      <c r="C1121" s="123" t="s">
        <v>6</v>
      </c>
      <c r="D1121" s="123">
        <v>1002</v>
      </c>
      <c r="E1121" s="123" t="s">
        <v>1955</v>
      </c>
      <c r="F1121" s="125">
        <v>45407.673587962963</v>
      </c>
      <c r="G1121" s="77"/>
    </row>
    <row r="1122" spans="1:7" x14ac:dyDescent="0.25">
      <c r="A1122" s="121" t="s">
        <v>1487</v>
      </c>
      <c r="B1122" s="120" t="s">
        <v>1489</v>
      </c>
      <c r="C1122" s="121" t="s">
        <v>6</v>
      </c>
      <c r="D1122" s="121">
        <v>1006</v>
      </c>
      <c r="E1122" s="121" t="s">
        <v>1954</v>
      </c>
      <c r="F1122" s="122">
        <v>45407.674212962964</v>
      </c>
      <c r="G1122" s="1"/>
    </row>
    <row r="1123" spans="1:7" x14ac:dyDescent="0.25">
      <c r="A1123" s="121" t="s">
        <v>1487</v>
      </c>
      <c r="B1123" s="120" t="s">
        <v>1488</v>
      </c>
      <c r="C1123" s="121" t="s">
        <v>6</v>
      </c>
      <c r="D1123" s="121">
        <v>1008</v>
      </c>
      <c r="E1123" s="121" t="s">
        <v>1953</v>
      </c>
      <c r="F1123" s="122">
        <v>45407.676921296297</v>
      </c>
      <c r="G1123" s="1"/>
    </row>
    <row r="1124" spans="1:7" x14ac:dyDescent="0.25">
      <c r="A1124" s="121" t="s">
        <v>1287</v>
      </c>
      <c r="B1124" s="120" t="s">
        <v>1490</v>
      </c>
      <c r="C1124" s="121" t="s">
        <v>6</v>
      </c>
      <c r="D1124" s="121">
        <v>1003</v>
      </c>
      <c r="E1124" s="121" t="s">
        <v>1958</v>
      </c>
      <c r="F1124" s="122">
        <v>45407.680891203701</v>
      </c>
      <c r="G1124" s="1"/>
    </row>
    <row r="1125" spans="1:7" hidden="1" x14ac:dyDescent="0.25">
      <c r="A1125" s="121" t="s">
        <v>292</v>
      </c>
      <c r="B1125" s="129" t="s">
        <v>334</v>
      </c>
      <c r="C1125" s="121" t="s">
        <v>6</v>
      </c>
      <c r="D1125" s="121">
        <v>1008</v>
      </c>
      <c r="E1125" s="121" t="s">
        <v>1953</v>
      </c>
      <c r="F1125" s="122">
        <v>45407.694722222222</v>
      </c>
      <c r="G1125" s="1"/>
    </row>
    <row r="1126" spans="1:7" hidden="1" x14ac:dyDescent="0.25">
      <c r="A1126" s="121" t="s">
        <v>292</v>
      </c>
      <c r="B1126" s="129" t="s">
        <v>334</v>
      </c>
      <c r="C1126" s="121" t="s">
        <v>6</v>
      </c>
      <c r="D1126" s="121">
        <v>1008</v>
      </c>
      <c r="E1126" s="121" t="s">
        <v>1953</v>
      </c>
      <c r="F1126" s="122">
        <v>45407.701296296298</v>
      </c>
      <c r="G1126" s="1"/>
    </row>
    <row r="1127" spans="1:7" hidden="1" x14ac:dyDescent="0.25">
      <c r="A1127" s="121" t="s">
        <v>292</v>
      </c>
      <c r="B1127" s="129" t="s">
        <v>334</v>
      </c>
      <c r="C1127" s="121" t="s">
        <v>6</v>
      </c>
      <c r="D1127" s="121">
        <v>1008</v>
      </c>
      <c r="E1127" s="121" t="s">
        <v>1953</v>
      </c>
      <c r="F1127" s="122">
        <v>45407.701307870368</v>
      </c>
      <c r="G1127" s="1"/>
    </row>
    <row r="1128" spans="1:7" hidden="1" x14ac:dyDescent="0.25">
      <c r="A1128" s="121" t="s">
        <v>292</v>
      </c>
      <c r="B1128" s="129" t="s">
        <v>334</v>
      </c>
      <c r="C1128" s="121" t="s">
        <v>6</v>
      </c>
      <c r="D1128" s="121">
        <v>1008</v>
      </c>
      <c r="E1128" s="121" t="s">
        <v>1953</v>
      </c>
      <c r="F1128" s="122">
        <v>45407.704085648147</v>
      </c>
      <c r="G1128" s="1"/>
    </row>
    <row r="1129" spans="1:7" s="72" customFormat="1" hidden="1" x14ac:dyDescent="0.25">
      <c r="A1129" s="123" t="s">
        <v>1491</v>
      </c>
      <c r="B1129" s="124" t="s">
        <v>1492</v>
      </c>
      <c r="C1129" s="123" t="s">
        <v>6</v>
      </c>
      <c r="D1129" s="123">
        <v>1002</v>
      </c>
      <c r="E1129" s="123" t="s">
        <v>1955</v>
      </c>
      <c r="F1129" s="125">
        <v>45407.724166666667</v>
      </c>
      <c r="G1129" s="77"/>
    </row>
    <row r="1130" spans="1:7" s="72" customFormat="1" hidden="1" x14ac:dyDescent="0.25">
      <c r="A1130" s="123" t="s">
        <v>1493</v>
      </c>
      <c r="B1130" s="124" t="s">
        <v>1494</v>
      </c>
      <c r="C1130" s="123" t="s">
        <v>6</v>
      </c>
      <c r="D1130" s="123">
        <v>1002</v>
      </c>
      <c r="E1130" s="123" t="s">
        <v>1955</v>
      </c>
      <c r="F1130" s="125">
        <v>45407.924108796295</v>
      </c>
      <c r="G1130" s="77"/>
    </row>
    <row r="1131" spans="1:7" x14ac:dyDescent="0.25">
      <c r="A1131" s="121" t="s">
        <v>1493</v>
      </c>
      <c r="B1131" s="120" t="s">
        <v>1494</v>
      </c>
      <c r="C1131" s="121" t="s">
        <v>6</v>
      </c>
      <c r="D1131" s="121">
        <v>1008</v>
      </c>
      <c r="E1131" s="121" t="s">
        <v>1953</v>
      </c>
      <c r="F1131" s="122">
        <v>45407.940868055557</v>
      </c>
      <c r="G1131" s="1"/>
    </row>
    <row r="1132" spans="1:7" x14ac:dyDescent="0.25">
      <c r="A1132" s="121" t="s">
        <v>1493</v>
      </c>
      <c r="B1132" s="120" t="s">
        <v>1495</v>
      </c>
      <c r="C1132" s="121" t="s">
        <v>6</v>
      </c>
      <c r="D1132" s="121">
        <v>1007</v>
      </c>
      <c r="E1132" s="121" t="s">
        <v>1956</v>
      </c>
      <c r="F1132" s="122">
        <v>45407.943229166667</v>
      </c>
      <c r="G1132" s="1"/>
    </row>
    <row r="1133" spans="1:7" s="72" customFormat="1" hidden="1" x14ac:dyDescent="0.25">
      <c r="A1133" s="123" t="s">
        <v>1496</v>
      </c>
      <c r="B1133" s="124" t="s">
        <v>1497</v>
      </c>
      <c r="C1133" s="123" t="s">
        <v>6</v>
      </c>
      <c r="D1133" s="123">
        <v>1002</v>
      </c>
      <c r="E1133" s="123" t="s">
        <v>1955</v>
      </c>
      <c r="F1133" s="125">
        <v>45408.40357638889</v>
      </c>
      <c r="G1133" s="77"/>
    </row>
    <row r="1134" spans="1:7" s="72" customFormat="1" hidden="1" x14ac:dyDescent="0.25">
      <c r="A1134" s="123" t="s">
        <v>1496</v>
      </c>
      <c r="B1134" s="124" t="s">
        <v>1497</v>
      </c>
      <c r="C1134" s="123" t="s">
        <v>6</v>
      </c>
      <c r="D1134" s="123">
        <v>1002</v>
      </c>
      <c r="E1134" s="123" t="s">
        <v>1955</v>
      </c>
      <c r="F1134" s="125">
        <v>45408.404814814814</v>
      </c>
      <c r="G1134" s="77"/>
    </row>
    <row r="1135" spans="1:7" x14ac:dyDescent="0.25">
      <c r="A1135" s="121" t="s">
        <v>1496</v>
      </c>
      <c r="B1135" s="120" t="s">
        <v>1498</v>
      </c>
      <c r="C1135" s="121" t="s">
        <v>6</v>
      </c>
      <c r="D1135" s="121">
        <v>1003</v>
      </c>
      <c r="E1135" s="121" t="s">
        <v>1958</v>
      </c>
      <c r="F1135" s="122">
        <v>45408.405995370369</v>
      </c>
      <c r="G1135" s="1"/>
    </row>
    <row r="1136" spans="1:7" s="72" customFormat="1" hidden="1" x14ac:dyDescent="0.25">
      <c r="A1136" s="123" t="s">
        <v>1499</v>
      </c>
      <c r="B1136" s="124" t="s">
        <v>1500</v>
      </c>
      <c r="C1136" s="123" t="s">
        <v>6</v>
      </c>
      <c r="D1136" s="123">
        <v>1002</v>
      </c>
      <c r="E1136" s="123" t="s">
        <v>1955</v>
      </c>
      <c r="F1136" s="125">
        <v>45408.534490740742</v>
      </c>
      <c r="G1136" s="77"/>
    </row>
    <row r="1137" spans="1:7" s="72" customFormat="1" hidden="1" x14ac:dyDescent="0.25">
      <c r="A1137" s="123" t="s">
        <v>1501</v>
      </c>
      <c r="B1137" s="124" t="s">
        <v>1502</v>
      </c>
      <c r="C1137" s="123" t="s">
        <v>6</v>
      </c>
      <c r="D1137" s="123">
        <v>1002</v>
      </c>
      <c r="E1137" s="123" t="s">
        <v>1955</v>
      </c>
      <c r="F1137" s="125">
        <v>45408.54315972222</v>
      </c>
      <c r="G1137" s="77"/>
    </row>
    <row r="1138" spans="1:7" s="72" customFormat="1" hidden="1" x14ac:dyDescent="0.25">
      <c r="A1138" s="123" t="s">
        <v>1503</v>
      </c>
      <c r="B1138" s="124" t="s">
        <v>1504</v>
      </c>
      <c r="C1138" s="123" t="s">
        <v>6</v>
      </c>
      <c r="D1138" s="123">
        <v>1002</v>
      </c>
      <c r="E1138" s="123" t="s">
        <v>1955</v>
      </c>
      <c r="F1138" s="125">
        <v>45408.596666666665</v>
      </c>
      <c r="G1138" s="77"/>
    </row>
    <row r="1139" spans="1:7" x14ac:dyDescent="0.25">
      <c r="A1139" s="121" t="s">
        <v>1503</v>
      </c>
      <c r="B1139" s="120" t="s">
        <v>1505</v>
      </c>
      <c r="C1139" s="121" t="s">
        <v>6</v>
      </c>
      <c r="D1139" s="121">
        <v>1003</v>
      </c>
      <c r="E1139" s="121" t="s">
        <v>1958</v>
      </c>
      <c r="F1139" s="122">
        <v>45408.597222222219</v>
      </c>
      <c r="G1139" s="1"/>
    </row>
    <row r="1140" spans="1:7" x14ac:dyDescent="0.25">
      <c r="A1140" s="121" t="s">
        <v>1503</v>
      </c>
      <c r="B1140" s="120" t="s">
        <v>1505</v>
      </c>
      <c r="C1140" s="121" t="s">
        <v>6</v>
      </c>
      <c r="D1140" s="121">
        <v>1003</v>
      </c>
      <c r="E1140" s="121" t="s">
        <v>1958</v>
      </c>
      <c r="F1140" s="122">
        <v>45408.598020833335</v>
      </c>
      <c r="G1140" s="1"/>
    </row>
    <row r="1141" spans="1:7" x14ac:dyDescent="0.25">
      <c r="A1141" s="121" t="s">
        <v>1503</v>
      </c>
      <c r="B1141" s="120" t="s">
        <v>1505</v>
      </c>
      <c r="C1141" s="121" t="s">
        <v>6</v>
      </c>
      <c r="D1141" s="121">
        <v>1006</v>
      </c>
      <c r="E1141" s="121" t="s">
        <v>1954</v>
      </c>
      <c r="F1141" s="122">
        <v>45408.59878472222</v>
      </c>
      <c r="G1141" s="1"/>
    </row>
    <row r="1142" spans="1:7" x14ac:dyDescent="0.25">
      <c r="A1142" s="121" t="s">
        <v>1503</v>
      </c>
      <c r="B1142" s="120" t="s">
        <v>1505</v>
      </c>
      <c r="C1142" s="121" t="s">
        <v>6</v>
      </c>
      <c r="D1142" s="121">
        <v>1003</v>
      </c>
      <c r="E1142" s="121" t="s">
        <v>1958</v>
      </c>
      <c r="F1142" s="122">
        <v>45408.598854166667</v>
      </c>
      <c r="G1142" s="1"/>
    </row>
    <row r="1143" spans="1:7" x14ac:dyDescent="0.25">
      <c r="A1143" s="121" t="s">
        <v>1503</v>
      </c>
      <c r="B1143" s="120" t="s">
        <v>1505</v>
      </c>
      <c r="C1143" s="121" t="s">
        <v>6</v>
      </c>
      <c r="D1143" s="121">
        <v>1003</v>
      </c>
      <c r="E1143" s="121" t="s">
        <v>1958</v>
      </c>
      <c r="F1143" s="122">
        <v>45408.600972222222</v>
      </c>
      <c r="G1143" s="1"/>
    </row>
    <row r="1144" spans="1:7" x14ac:dyDescent="0.25">
      <c r="A1144" s="121" t="s">
        <v>1503</v>
      </c>
      <c r="B1144" s="120" t="s">
        <v>1505</v>
      </c>
      <c r="C1144" s="121" t="s">
        <v>6</v>
      </c>
      <c r="D1144" s="121">
        <v>1006</v>
      </c>
      <c r="E1144" s="121" t="s">
        <v>1954</v>
      </c>
      <c r="F1144" s="122">
        <v>45408.60365740741</v>
      </c>
      <c r="G1144" s="1"/>
    </row>
    <row r="1145" spans="1:7" x14ac:dyDescent="0.25">
      <c r="A1145" s="121" t="s">
        <v>1503</v>
      </c>
      <c r="B1145" s="120" t="s">
        <v>1505</v>
      </c>
      <c r="C1145" s="121" t="s">
        <v>6</v>
      </c>
      <c r="D1145" s="121">
        <v>1006</v>
      </c>
      <c r="E1145" s="121" t="s">
        <v>1954</v>
      </c>
      <c r="F1145" s="122">
        <v>45408.60396990741</v>
      </c>
      <c r="G1145" s="1"/>
    </row>
    <row r="1146" spans="1:7" x14ac:dyDescent="0.25">
      <c r="A1146" s="121" t="s">
        <v>1503</v>
      </c>
      <c r="B1146" s="120" t="s">
        <v>1505</v>
      </c>
      <c r="C1146" s="121" t="s">
        <v>6</v>
      </c>
      <c r="D1146" s="121">
        <v>1003</v>
      </c>
      <c r="E1146" s="121" t="s">
        <v>1958</v>
      </c>
      <c r="F1146" s="122">
        <v>45408.604004629633</v>
      </c>
      <c r="G1146" s="1"/>
    </row>
    <row r="1147" spans="1:7" x14ac:dyDescent="0.25">
      <c r="A1147" s="121" t="s">
        <v>1503</v>
      </c>
      <c r="B1147" s="120" t="s">
        <v>1505</v>
      </c>
      <c r="C1147" s="121" t="s">
        <v>6</v>
      </c>
      <c r="D1147" s="121">
        <v>1006</v>
      </c>
      <c r="E1147" s="121" t="s">
        <v>1954</v>
      </c>
      <c r="F1147" s="122">
        <v>45408.613877314812</v>
      </c>
      <c r="G1147" s="1"/>
    </row>
    <row r="1148" spans="1:7" s="72" customFormat="1" hidden="1" x14ac:dyDescent="0.25">
      <c r="A1148" s="123" t="s">
        <v>1506</v>
      </c>
      <c r="B1148" s="124" t="s">
        <v>1507</v>
      </c>
      <c r="C1148" s="123" t="s">
        <v>6</v>
      </c>
      <c r="D1148" s="123">
        <v>1002</v>
      </c>
      <c r="E1148" s="123" t="s">
        <v>1955</v>
      </c>
      <c r="F1148" s="125">
        <v>45408.633171296293</v>
      </c>
      <c r="G1148" s="77"/>
    </row>
    <row r="1149" spans="1:7" s="72" customFormat="1" hidden="1" x14ac:dyDescent="0.25">
      <c r="A1149" s="123" t="s">
        <v>1508</v>
      </c>
      <c r="B1149" s="124" t="s">
        <v>1509</v>
      </c>
      <c r="C1149" s="123" t="s">
        <v>6</v>
      </c>
      <c r="D1149" s="123">
        <v>1002</v>
      </c>
      <c r="E1149" s="123" t="s">
        <v>1955</v>
      </c>
      <c r="F1149" s="125">
        <v>45408.716423611113</v>
      </c>
      <c r="G1149" s="77"/>
    </row>
    <row r="1150" spans="1:7" hidden="1" x14ac:dyDescent="0.25">
      <c r="A1150" s="121" t="s">
        <v>255</v>
      </c>
      <c r="B1150" s="129" t="s">
        <v>256</v>
      </c>
      <c r="C1150" s="121" t="s">
        <v>6</v>
      </c>
      <c r="D1150" s="121">
        <v>1004</v>
      </c>
      <c r="E1150" s="121" t="s">
        <v>1957</v>
      </c>
      <c r="F1150" s="122">
        <v>45408.722395833334</v>
      </c>
      <c r="G1150" s="1"/>
    </row>
    <row r="1151" spans="1:7" x14ac:dyDescent="0.25">
      <c r="A1151" s="121" t="s">
        <v>202</v>
      </c>
      <c r="B1151" s="120" t="s">
        <v>211</v>
      </c>
      <c r="C1151" s="121" t="s">
        <v>6</v>
      </c>
      <c r="D1151" s="121">
        <v>1006</v>
      </c>
      <c r="E1151" s="121" t="s">
        <v>1954</v>
      </c>
      <c r="F1151" s="122">
        <v>45408.745925925927</v>
      </c>
      <c r="G1151" s="1"/>
    </row>
    <row r="1152" spans="1:7" s="72" customFormat="1" hidden="1" x14ac:dyDescent="0.25">
      <c r="A1152" s="123" t="s">
        <v>1510</v>
      </c>
      <c r="B1152" s="124" t="s">
        <v>1511</v>
      </c>
      <c r="C1152" s="123" t="s">
        <v>6</v>
      </c>
      <c r="D1152" s="123">
        <v>1002</v>
      </c>
      <c r="E1152" s="123" t="s">
        <v>1955</v>
      </c>
      <c r="F1152" s="125">
        <v>45408.937372685185</v>
      </c>
      <c r="G1152" s="77"/>
    </row>
    <row r="1153" spans="1:7" x14ac:dyDescent="0.25">
      <c r="A1153" s="121" t="s">
        <v>1510</v>
      </c>
      <c r="B1153" s="120" t="s">
        <v>1512</v>
      </c>
      <c r="C1153" s="121" t="s">
        <v>6</v>
      </c>
      <c r="D1153" s="121">
        <v>1006</v>
      </c>
      <c r="E1153" s="121" t="s">
        <v>1954</v>
      </c>
      <c r="F1153" s="122">
        <v>45408.938310185185</v>
      </c>
      <c r="G1153" s="1"/>
    </row>
    <row r="1154" spans="1:7" x14ac:dyDescent="0.25">
      <c r="A1154" s="121" t="s">
        <v>1510</v>
      </c>
      <c r="B1154" s="120" t="s">
        <v>1512</v>
      </c>
      <c r="C1154" s="121" t="s">
        <v>6</v>
      </c>
      <c r="D1154" s="121">
        <v>1006</v>
      </c>
      <c r="E1154" s="121" t="s">
        <v>1954</v>
      </c>
      <c r="F1154" s="122">
        <v>45408.947060185186</v>
      </c>
      <c r="G1154" s="1"/>
    </row>
    <row r="1155" spans="1:7" x14ac:dyDescent="0.25">
      <c r="A1155" s="121" t="s">
        <v>1510</v>
      </c>
      <c r="B1155" s="120" t="s">
        <v>1512</v>
      </c>
      <c r="C1155" s="121" t="s">
        <v>6</v>
      </c>
      <c r="D1155" s="121">
        <v>1006</v>
      </c>
      <c r="E1155" s="121" t="s">
        <v>1954</v>
      </c>
      <c r="F1155" s="122">
        <v>45408.947569444441</v>
      </c>
      <c r="G1155" s="1"/>
    </row>
    <row r="1156" spans="1:7" s="72" customFormat="1" hidden="1" x14ac:dyDescent="0.25">
      <c r="A1156" s="123" t="s">
        <v>1513</v>
      </c>
      <c r="B1156" s="124" t="s">
        <v>1514</v>
      </c>
      <c r="C1156" s="123" t="s">
        <v>6</v>
      </c>
      <c r="D1156" s="123">
        <v>1002</v>
      </c>
      <c r="E1156" s="123" t="s">
        <v>1955</v>
      </c>
      <c r="F1156" s="125">
        <v>45409.39329861111</v>
      </c>
      <c r="G1156" s="77"/>
    </row>
    <row r="1157" spans="1:7" x14ac:dyDescent="0.25">
      <c r="A1157" s="121" t="s">
        <v>1513</v>
      </c>
      <c r="B1157" s="120" t="s">
        <v>1515</v>
      </c>
      <c r="C1157" s="121" t="s">
        <v>6</v>
      </c>
      <c r="D1157" s="121">
        <v>1006</v>
      </c>
      <c r="E1157" s="121" t="s">
        <v>1954</v>
      </c>
      <c r="F1157" s="122">
        <v>45409.39402777778</v>
      </c>
      <c r="G1157" s="1"/>
    </row>
    <row r="1158" spans="1:7" x14ac:dyDescent="0.25">
      <c r="A1158" s="121" t="s">
        <v>1513</v>
      </c>
      <c r="B1158" s="120" t="s">
        <v>1515</v>
      </c>
      <c r="C1158" s="121" t="s">
        <v>6</v>
      </c>
      <c r="D1158" s="121">
        <v>1004</v>
      </c>
      <c r="E1158" s="121" t="s">
        <v>1957</v>
      </c>
      <c r="F1158" s="122">
        <v>45409.397129629629</v>
      </c>
      <c r="G1158" s="1"/>
    </row>
    <row r="1159" spans="1:7" s="72" customFormat="1" hidden="1" x14ac:dyDescent="0.25">
      <c r="A1159" s="123" t="s">
        <v>1516</v>
      </c>
      <c r="B1159" s="124" t="s">
        <v>1517</v>
      </c>
      <c r="C1159" s="123" t="s">
        <v>6</v>
      </c>
      <c r="D1159" s="123">
        <v>1002</v>
      </c>
      <c r="E1159" s="123" t="s">
        <v>1955</v>
      </c>
      <c r="F1159" s="125">
        <v>45409.4218287037</v>
      </c>
      <c r="G1159" s="77"/>
    </row>
    <row r="1160" spans="1:7" x14ac:dyDescent="0.25">
      <c r="A1160" s="121" t="s">
        <v>1516</v>
      </c>
      <c r="B1160" s="120" t="s">
        <v>1518</v>
      </c>
      <c r="C1160" s="121" t="s">
        <v>6</v>
      </c>
      <c r="D1160" s="121">
        <v>1006</v>
      </c>
      <c r="E1160" s="121" t="s">
        <v>1954</v>
      </c>
      <c r="F1160" s="122">
        <v>45409.422974537039</v>
      </c>
      <c r="G1160" s="1"/>
    </row>
    <row r="1161" spans="1:7" s="72" customFormat="1" hidden="1" x14ac:dyDescent="0.25">
      <c r="A1161" s="123" t="s">
        <v>1519</v>
      </c>
      <c r="B1161" s="124" t="s">
        <v>1520</v>
      </c>
      <c r="C1161" s="123" t="s">
        <v>6</v>
      </c>
      <c r="D1161" s="123">
        <v>1002</v>
      </c>
      <c r="E1161" s="123" t="s">
        <v>1955</v>
      </c>
      <c r="F1161" s="125">
        <v>45409.441099537034</v>
      </c>
      <c r="G1161" s="77"/>
    </row>
    <row r="1162" spans="1:7" s="72" customFormat="1" hidden="1" x14ac:dyDescent="0.25">
      <c r="A1162" s="123" t="s">
        <v>1521</v>
      </c>
      <c r="B1162" s="124" t="s">
        <v>1522</v>
      </c>
      <c r="C1162" s="123" t="s">
        <v>6</v>
      </c>
      <c r="D1162" s="123">
        <v>1002</v>
      </c>
      <c r="E1162" s="123" t="s">
        <v>1955</v>
      </c>
      <c r="F1162" s="125">
        <v>45409.464907407404</v>
      </c>
      <c r="G1162" s="77"/>
    </row>
    <row r="1163" spans="1:7" s="72" customFormat="1" hidden="1" x14ac:dyDescent="0.25">
      <c r="A1163" s="123" t="s">
        <v>1523</v>
      </c>
      <c r="B1163" s="124" t="s">
        <v>1524</v>
      </c>
      <c r="C1163" s="123" t="s">
        <v>6</v>
      </c>
      <c r="D1163" s="123">
        <v>1002</v>
      </c>
      <c r="E1163" s="123" t="s">
        <v>1955</v>
      </c>
      <c r="F1163" s="125">
        <v>45409.49113425926</v>
      </c>
      <c r="G1163" s="77"/>
    </row>
    <row r="1164" spans="1:7" s="72" customFormat="1" hidden="1" x14ac:dyDescent="0.25">
      <c r="A1164" s="123" t="s">
        <v>1525</v>
      </c>
      <c r="B1164" s="124" t="s">
        <v>1526</v>
      </c>
      <c r="C1164" s="123" t="s">
        <v>6</v>
      </c>
      <c r="D1164" s="123">
        <v>1002</v>
      </c>
      <c r="E1164" s="123" t="s">
        <v>1955</v>
      </c>
      <c r="F1164" s="125">
        <v>45409.548634259256</v>
      </c>
      <c r="G1164" s="77"/>
    </row>
    <row r="1165" spans="1:7" x14ac:dyDescent="0.25">
      <c r="A1165" s="121" t="s">
        <v>1525</v>
      </c>
      <c r="B1165" s="120" t="s">
        <v>1527</v>
      </c>
      <c r="C1165" s="121" t="s">
        <v>6</v>
      </c>
      <c r="D1165" s="121">
        <v>1003</v>
      </c>
      <c r="E1165" s="121" t="s">
        <v>1958</v>
      </c>
      <c r="F1165" s="122">
        <v>45409.549375000002</v>
      </c>
      <c r="G1165" s="1"/>
    </row>
    <row r="1166" spans="1:7" s="72" customFormat="1" hidden="1" x14ac:dyDescent="0.25">
      <c r="A1166" s="123" t="s">
        <v>1528</v>
      </c>
      <c r="B1166" s="124" t="s">
        <v>1529</v>
      </c>
      <c r="C1166" s="123" t="s">
        <v>6</v>
      </c>
      <c r="D1166" s="123">
        <v>1002</v>
      </c>
      <c r="E1166" s="123" t="s">
        <v>1955</v>
      </c>
      <c r="F1166" s="125">
        <v>45409.599965277775</v>
      </c>
      <c r="G1166" s="77"/>
    </row>
    <row r="1167" spans="1:7" s="72" customFormat="1" hidden="1" x14ac:dyDescent="0.25">
      <c r="A1167" s="123" t="s">
        <v>1530</v>
      </c>
      <c r="B1167" s="124" t="s">
        <v>1531</v>
      </c>
      <c r="C1167" s="123" t="s">
        <v>6</v>
      </c>
      <c r="D1167" s="123">
        <v>1002</v>
      </c>
      <c r="E1167" s="123" t="s">
        <v>1955</v>
      </c>
      <c r="F1167" s="125">
        <v>45409.610046296293</v>
      </c>
      <c r="G1167" s="77"/>
    </row>
    <row r="1168" spans="1:7" x14ac:dyDescent="0.25">
      <c r="A1168" s="121" t="s">
        <v>1530</v>
      </c>
      <c r="B1168" s="120" t="s">
        <v>1532</v>
      </c>
      <c r="C1168" s="121" t="s">
        <v>6</v>
      </c>
      <c r="D1168" s="121">
        <v>1006</v>
      </c>
      <c r="E1168" s="121" t="s">
        <v>1954</v>
      </c>
      <c r="F1168" s="122">
        <v>45409.611145833333</v>
      </c>
      <c r="G1168" s="1"/>
    </row>
    <row r="1169" spans="1:7" x14ac:dyDescent="0.25">
      <c r="A1169" s="121" t="s">
        <v>1530</v>
      </c>
      <c r="B1169" s="120" t="s">
        <v>1532</v>
      </c>
      <c r="C1169" s="121" t="s">
        <v>6</v>
      </c>
      <c r="D1169" s="121">
        <v>1006</v>
      </c>
      <c r="E1169" s="121" t="s">
        <v>1954</v>
      </c>
      <c r="F1169" s="122">
        <v>45409.614583333336</v>
      </c>
      <c r="G1169" s="1"/>
    </row>
    <row r="1170" spans="1:7" s="72" customFormat="1" hidden="1" x14ac:dyDescent="0.25">
      <c r="A1170" s="123" t="s">
        <v>1533</v>
      </c>
      <c r="B1170" s="124" t="s">
        <v>1534</v>
      </c>
      <c r="C1170" s="123" t="s">
        <v>6</v>
      </c>
      <c r="D1170" s="123">
        <v>1002</v>
      </c>
      <c r="E1170" s="123" t="s">
        <v>1955</v>
      </c>
      <c r="F1170" s="125">
        <v>45409.642893518518</v>
      </c>
      <c r="G1170" s="77"/>
    </row>
    <row r="1171" spans="1:7" x14ac:dyDescent="0.25">
      <c r="A1171" s="121" t="s">
        <v>1533</v>
      </c>
      <c r="B1171" s="120" t="s">
        <v>1535</v>
      </c>
      <c r="C1171" s="121" t="s">
        <v>6</v>
      </c>
      <c r="D1171" s="121">
        <v>1004</v>
      </c>
      <c r="E1171" s="121" t="s">
        <v>1957</v>
      </c>
      <c r="F1171" s="122">
        <v>45409.648657407408</v>
      </c>
      <c r="G1171" s="1"/>
    </row>
    <row r="1172" spans="1:7" x14ac:dyDescent="0.25">
      <c r="A1172" s="121" t="s">
        <v>1533</v>
      </c>
      <c r="B1172" s="120" t="s">
        <v>1535</v>
      </c>
      <c r="C1172" s="121" t="s">
        <v>6</v>
      </c>
      <c r="D1172" s="121">
        <v>1004</v>
      </c>
      <c r="E1172" s="121" t="s">
        <v>1957</v>
      </c>
      <c r="F1172" s="122">
        <v>45409.65353009259</v>
      </c>
      <c r="G1172" s="1"/>
    </row>
    <row r="1173" spans="1:7" x14ac:dyDescent="0.25">
      <c r="A1173" s="121" t="s">
        <v>1533</v>
      </c>
      <c r="B1173" s="120" t="s">
        <v>1535</v>
      </c>
      <c r="C1173" s="121" t="s">
        <v>6</v>
      </c>
      <c r="D1173" s="121">
        <v>1003</v>
      </c>
      <c r="E1173" s="121" t="s">
        <v>1958</v>
      </c>
      <c r="F1173" s="122">
        <v>45409.655138888891</v>
      </c>
      <c r="G1173" s="1"/>
    </row>
    <row r="1174" spans="1:7" s="72" customFormat="1" hidden="1" x14ac:dyDescent="0.25">
      <c r="A1174" s="123" t="s">
        <v>1536</v>
      </c>
      <c r="B1174" s="124" t="s">
        <v>1537</v>
      </c>
      <c r="C1174" s="123" t="s">
        <v>6</v>
      </c>
      <c r="D1174" s="123">
        <v>1002</v>
      </c>
      <c r="E1174" s="123" t="s">
        <v>1955</v>
      </c>
      <c r="F1174" s="125">
        <v>45409.738900462966</v>
      </c>
      <c r="G1174" s="77"/>
    </row>
    <row r="1175" spans="1:7" x14ac:dyDescent="0.25">
      <c r="A1175" s="121" t="s">
        <v>1536</v>
      </c>
      <c r="B1175" s="120" t="s">
        <v>1538</v>
      </c>
      <c r="C1175" s="121" t="s">
        <v>6</v>
      </c>
      <c r="D1175" s="121">
        <v>1003</v>
      </c>
      <c r="E1175" s="121" t="s">
        <v>1958</v>
      </c>
      <c r="F1175" s="122">
        <v>45409.739571759259</v>
      </c>
      <c r="G1175" s="1"/>
    </row>
    <row r="1176" spans="1:7" x14ac:dyDescent="0.25">
      <c r="A1176" s="121" t="s">
        <v>1536</v>
      </c>
      <c r="B1176" s="120" t="s">
        <v>1538</v>
      </c>
      <c r="C1176" s="121" t="s">
        <v>6</v>
      </c>
      <c r="D1176" s="121">
        <v>1006</v>
      </c>
      <c r="E1176" s="121" t="s">
        <v>1954</v>
      </c>
      <c r="F1176" s="122">
        <v>45409.739641203705</v>
      </c>
      <c r="G1176" s="1"/>
    </row>
    <row r="1177" spans="1:7" x14ac:dyDescent="0.25">
      <c r="A1177" s="121" t="s">
        <v>1536</v>
      </c>
      <c r="B1177" s="120" t="s">
        <v>1538</v>
      </c>
      <c r="C1177" s="121" t="s">
        <v>6</v>
      </c>
      <c r="D1177" s="121">
        <v>1007</v>
      </c>
      <c r="E1177" s="121" t="s">
        <v>1956</v>
      </c>
      <c r="F1177" s="122">
        <v>45409.744074074071</v>
      </c>
      <c r="G1177" s="1"/>
    </row>
    <row r="1178" spans="1:7" x14ac:dyDescent="0.25">
      <c r="A1178" s="121" t="s">
        <v>1536</v>
      </c>
      <c r="B1178" s="120" t="s">
        <v>1538</v>
      </c>
      <c r="C1178" s="121" t="s">
        <v>6</v>
      </c>
      <c r="D1178" s="121">
        <v>1007</v>
      </c>
      <c r="E1178" s="121" t="s">
        <v>1956</v>
      </c>
      <c r="F1178" s="122">
        <v>45409.744641203702</v>
      </c>
      <c r="G1178" s="1"/>
    </row>
    <row r="1179" spans="1:7" x14ac:dyDescent="0.25">
      <c r="A1179" s="121" t="s">
        <v>1536</v>
      </c>
      <c r="B1179" s="120" t="s">
        <v>1538</v>
      </c>
      <c r="C1179" s="121" t="s">
        <v>6</v>
      </c>
      <c r="D1179" s="121">
        <v>1007</v>
      </c>
      <c r="E1179" s="121" t="s">
        <v>1956</v>
      </c>
      <c r="F1179" s="122">
        <v>45409.744803240741</v>
      </c>
      <c r="G1179" s="1"/>
    </row>
    <row r="1180" spans="1:7" x14ac:dyDescent="0.25">
      <c r="A1180" s="121" t="s">
        <v>1536</v>
      </c>
      <c r="B1180" s="120" t="s">
        <v>1538</v>
      </c>
      <c r="C1180" s="121" t="s">
        <v>6</v>
      </c>
      <c r="D1180" s="121">
        <v>1007</v>
      </c>
      <c r="E1180" s="121" t="s">
        <v>1956</v>
      </c>
      <c r="F1180" s="122">
        <v>45409.74496527778</v>
      </c>
      <c r="G1180" s="1"/>
    </row>
    <row r="1181" spans="1:7" s="72" customFormat="1" hidden="1" x14ac:dyDescent="0.25">
      <c r="A1181" s="123" t="s">
        <v>1539</v>
      </c>
      <c r="B1181" s="124" t="s">
        <v>1540</v>
      </c>
      <c r="C1181" s="123" t="s">
        <v>6</v>
      </c>
      <c r="D1181" s="123">
        <v>1002</v>
      </c>
      <c r="E1181" s="123" t="s">
        <v>1955</v>
      </c>
      <c r="F1181" s="125">
        <v>45409.796215277776</v>
      </c>
      <c r="G1181" s="77"/>
    </row>
    <row r="1182" spans="1:7" s="72" customFormat="1" hidden="1" x14ac:dyDescent="0.25">
      <c r="A1182" s="123" t="s">
        <v>1541</v>
      </c>
      <c r="B1182" s="124" t="s">
        <v>1542</v>
      </c>
      <c r="C1182" s="123" t="s">
        <v>6</v>
      </c>
      <c r="D1182" s="123">
        <v>1002</v>
      </c>
      <c r="E1182" s="123" t="s">
        <v>1955</v>
      </c>
      <c r="F1182" s="125">
        <v>45410.46056712963</v>
      </c>
      <c r="G1182" s="77"/>
    </row>
    <row r="1183" spans="1:7" x14ac:dyDescent="0.25">
      <c r="A1183" s="121" t="s">
        <v>1541</v>
      </c>
      <c r="B1183" s="120" t="s">
        <v>1543</v>
      </c>
      <c r="C1183" s="121" t="s">
        <v>6</v>
      </c>
      <c r="D1183" s="121">
        <v>1006</v>
      </c>
      <c r="E1183" s="121" t="s">
        <v>1954</v>
      </c>
      <c r="F1183" s="122">
        <v>45410.462141203701</v>
      </c>
      <c r="G1183" s="1"/>
    </row>
    <row r="1184" spans="1:7" x14ac:dyDescent="0.25">
      <c r="A1184" s="121" t="s">
        <v>1541</v>
      </c>
      <c r="B1184" s="120" t="s">
        <v>1542</v>
      </c>
      <c r="C1184" s="121" t="s">
        <v>6</v>
      </c>
      <c r="D1184" s="121">
        <v>1008</v>
      </c>
      <c r="E1184" s="121" t="s">
        <v>1953</v>
      </c>
      <c r="F1184" s="122">
        <v>45410.477719907409</v>
      </c>
      <c r="G1184" s="1"/>
    </row>
    <row r="1185" spans="1:7" x14ac:dyDescent="0.25">
      <c r="A1185" s="121" t="s">
        <v>1541</v>
      </c>
      <c r="B1185" s="120" t="s">
        <v>1542</v>
      </c>
      <c r="C1185" s="121" t="s">
        <v>6</v>
      </c>
      <c r="D1185" s="121">
        <v>1008</v>
      </c>
      <c r="E1185" s="121" t="s">
        <v>1953</v>
      </c>
      <c r="F1185" s="122">
        <v>45410.492002314815</v>
      </c>
      <c r="G1185" s="1"/>
    </row>
    <row r="1186" spans="1:7" s="72" customFormat="1" hidden="1" x14ac:dyDescent="0.25">
      <c r="A1186" s="123" t="s">
        <v>1544</v>
      </c>
      <c r="B1186" s="124" t="s">
        <v>1545</v>
      </c>
      <c r="C1186" s="123" t="s">
        <v>6</v>
      </c>
      <c r="D1186" s="123">
        <v>1002</v>
      </c>
      <c r="E1186" s="123" t="s">
        <v>1955</v>
      </c>
      <c r="F1186" s="125">
        <v>45410.810648148145</v>
      </c>
      <c r="G1186" s="77"/>
    </row>
    <row r="1187" spans="1:7" x14ac:dyDescent="0.25">
      <c r="A1187" s="121" t="s">
        <v>1544</v>
      </c>
      <c r="B1187" s="120" t="s">
        <v>1545</v>
      </c>
      <c r="C1187" s="121" t="s">
        <v>6</v>
      </c>
      <c r="D1187" s="121">
        <v>1008</v>
      </c>
      <c r="E1187" s="121" t="s">
        <v>1953</v>
      </c>
      <c r="F1187" s="122">
        <v>45410.814166666663</v>
      </c>
      <c r="G1187" s="1"/>
    </row>
    <row r="1188" spans="1:7" s="72" customFormat="1" hidden="1" x14ac:dyDescent="0.25">
      <c r="A1188" s="123" t="s">
        <v>1546</v>
      </c>
      <c r="B1188" s="124" t="s">
        <v>1547</v>
      </c>
      <c r="C1188" s="123" t="s">
        <v>6</v>
      </c>
      <c r="D1188" s="123">
        <v>1002</v>
      </c>
      <c r="E1188" s="123" t="s">
        <v>1955</v>
      </c>
      <c r="F1188" s="125">
        <v>45410.829062500001</v>
      </c>
      <c r="G1188" s="77"/>
    </row>
    <row r="1189" spans="1:7" s="72" customFormat="1" hidden="1" x14ac:dyDescent="0.25">
      <c r="A1189" s="123" t="s">
        <v>1548</v>
      </c>
      <c r="B1189" s="124" t="s">
        <v>1549</v>
      </c>
      <c r="C1189" s="123" t="s">
        <v>6</v>
      </c>
      <c r="D1189" s="123">
        <v>1002</v>
      </c>
      <c r="E1189" s="123" t="s">
        <v>1955</v>
      </c>
      <c r="F1189" s="125">
        <v>45411.279004629629</v>
      </c>
      <c r="G1189" s="77"/>
    </row>
    <row r="1190" spans="1:7" x14ac:dyDescent="0.25">
      <c r="A1190" s="121" t="s">
        <v>202</v>
      </c>
      <c r="B1190" s="120" t="s">
        <v>211</v>
      </c>
      <c r="C1190" s="121" t="s">
        <v>6</v>
      </c>
      <c r="D1190" s="121">
        <v>1006</v>
      </c>
      <c r="E1190" s="121" t="s">
        <v>1954</v>
      </c>
      <c r="F1190" s="122">
        <v>45411.409456018519</v>
      </c>
      <c r="G1190" s="1"/>
    </row>
    <row r="1191" spans="1:7" s="72" customFormat="1" hidden="1" x14ac:dyDescent="0.25">
      <c r="A1191" s="123" t="s">
        <v>1550</v>
      </c>
      <c r="B1191" s="124" t="s">
        <v>1551</v>
      </c>
      <c r="C1191" s="123" t="s">
        <v>6</v>
      </c>
      <c r="D1191" s="123">
        <v>1002</v>
      </c>
      <c r="E1191" s="123" t="s">
        <v>1955</v>
      </c>
      <c r="F1191" s="125">
        <v>45411.474675925929</v>
      </c>
      <c r="G1191" s="77"/>
    </row>
    <row r="1192" spans="1:7" s="72" customFormat="1" hidden="1" x14ac:dyDescent="0.25">
      <c r="A1192" s="123" t="s">
        <v>1552</v>
      </c>
      <c r="B1192" s="124" t="s">
        <v>1553</v>
      </c>
      <c r="C1192" s="123" t="s">
        <v>6</v>
      </c>
      <c r="D1192" s="123">
        <v>1002</v>
      </c>
      <c r="E1192" s="123" t="s">
        <v>1955</v>
      </c>
      <c r="F1192" s="125">
        <v>45411.477731481478</v>
      </c>
      <c r="G1192" s="77"/>
    </row>
    <row r="1193" spans="1:7" x14ac:dyDescent="0.25">
      <c r="A1193" s="121" t="s">
        <v>1552</v>
      </c>
      <c r="B1193" s="120" t="s">
        <v>1553</v>
      </c>
      <c r="C1193" s="121" t="s">
        <v>6</v>
      </c>
      <c r="D1193" s="121">
        <v>1008</v>
      </c>
      <c r="E1193" s="121" t="s">
        <v>1953</v>
      </c>
      <c r="F1193" s="122">
        <v>45411.478831018518</v>
      </c>
      <c r="G1193" s="1"/>
    </row>
    <row r="1194" spans="1:7" x14ac:dyDescent="0.25">
      <c r="A1194" s="121" t="s">
        <v>255</v>
      </c>
      <c r="B1194" s="120" t="s">
        <v>332</v>
      </c>
      <c r="C1194" s="121" t="s">
        <v>6</v>
      </c>
      <c r="D1194" s="121">
        <v>1008</v>
      </c>
      <c r="E1194" s="121" t="s">
        <v>1953</v>
      </c>
      <c r="F1194" s="122">
        <v>45411.48400462963</v>
      </c>
      <c r="G1194" s="1"/>
    </row>
    <row r="1195" spans="1:7" x14ac:dyDescent="0.25">
      <c r="A1195" s="121" t="s">
        <v>1550</v>
      </c>
      <c r="B1195" s="120" t="s">
        <v>1554</v>
      </c>
      <c r="C1195" s="121" t="s">
        <v>6</v>
      </c>
      <c r="D1195" s="121">
        <v>1006</v>
      </c>
      <c r="E1195" s="121" t="s">
        <v>1954</v>
      </c>
      <c r="F1195" s="122">
        <v>45411.494305555556</v>
      </c>
      <c r="G1195" s="1"/>
    </row>
    <row r="1196" spans="1:7" x14ac:dyDescent="0.25">
      <c r="A1196" s="121" t="s">
        <v>1550</v>
      </c>
      <c r="B1196" s="120" t="s">
        <v>1554</v>
      </c>
      <c r="C1196" s="121" t="s">
        <v>6</v>
      </c>
      <c r="D1196" s="121">
        <v>1006</v>
      </c>
      <c r="E1196" s="121" t="s">
        <v>1954</v>
      </c>
      <c r="F1196" s="122">
        <v>45411.496354166666</v>
      </c>
      <c r="G1196" s="1"/>
    </row>
    <row r="1197" spans="1:7" s="72" customFormat="1" hidden="1" x14ac:dyDescent="0.25">
      <c r="A1197" s="123" t="s">
        <v>1555</v>
      </c>
      <c r="B1197" s="124" t="s">
        <v>1556</v>
      </c>
      <c r="C1197" s="123" t="s">
        <v>6</v>
      </c>
      <c r="D1197" s="123">
        <v>1002</v>
      </c>
      <c r="E1197" s="123" t="s">
        <v>1955</v>
      </c>
      <c r="F1197" s="125">
        <v>45411.661319444444</v>
      </c>
      <c r="G1197" s="77"/>
    </row>
    <row r="1198" spans="1:7" x14ac:dyDescent="0.25">
      <c r="A1198" s="121" t="s">
        <v>1555</v>
      </c>
      <c r="B1198" s="120" t="s">
        <v>1557</v>
      </c>
      <c r="C1198" s="121" t="s">
        <v>6</v>
      </c>
      <c r="D1198" s="121">
        <v>1003</v>
      </c>
      <c r="E1198" s="121" t="s">
        <v>1958</v>
      </c>
      <c r="F1198" s="122">
        <v>45411.662847222222</v>
      </c>
      <c r="G1198" s="1"/>
    </row>
    <row r="1199" spans="1:7" x14ac:dyDescent="0.25">
      <c r="A1199" s="121" t="s">
        <v>1555</v>
      </c>
      <c r="B1199" s="120" t="s">
        <v>1557</v>
      </c>
      <c r="C1199" s="121" t="s">
        <v>6</v>
      </c>
      <c r="D1199" s="121">
        <v>1003</v>
      </c>
      <c r="E1199" s="121" t="s">
        <v>1958</v>
      </c>
      <c r="F1199" s="122">
        <v>45411.666967592595</v>
      </c>
      <c r="G1199" s="1"/>
    </row>
    <row r="1200" spans="1:7" x14ac:dyDescent="0.25">
      <c r="A1200" s="121" t="s">
        <v>1555</v>
      </c>
      <c r="B1200" s="120" t="s">
        <v>1557</v>
      </c>
      <c r="C1200" s="121" t="s">
        <v>6</v>
      </c>
      <c r="D1200" s="121">
        <v>1007</v>
      </c>
      <c r="E1200" s="121" t="s">
        <v>1956</v>
      </c>
      <c r="F1200" s="122">
        <v>45411.667673611111</v>
      </c>
      <c r="G1200" s="1"/>
    </row>
    <row r="1201" spans="1:7" x14ac:dyDescent="0.25">
      <c r="A1201" s="121" t="s">
        <v>1555</v>
      </c>
      <c r="B1201" s="120" t="s">
        <v>1557</v>
      </c>
      <c r="C1201" s="121" t="s">
        <v>6</v>
      </c>
      <c r="D1201" s="121">
        <v>1007</v>
      </c>
      <c r="E1201" s="121" t="s">
        <v>1956</v>
      </c>
      <c r="F1201" s="122">
        <v>45411.667673611111</v>
      </c>
      <c r="G1201" s="1"/>
    </row>
    <row r="1202" spans="1:7" x14ac:dyDescent="0.25">
      <c r="A1202" s="121" t="s">
        <v>1555</v>
      </c>
      <c r="B1202" s="120" t="s">
        <v>1557</v>
      </c>
      <c r="C1202" s="121" t="s">
        <v>6</v>
      </c>
      <c r="D1202" s="121">
        <v>1006</v>
      </c>
      <c r="E1202" s="121" t="s">
        <v>1954</v>
      </c>
      <c r="F1202" s="122">
        <v>45411.669004629628</v>
      </c>
      <c r="G1202" s="1"/>
    </row>
    <row r="1203" spans="1:7" x14ac:dyDescent="0.25">
      <c r="A1203" s="121" t="s">
        <v>1443</v>
      </c>
      <c r="B1203" s="120" t="s">
        <v>1445</v>
      </c>
      <c r="C1203" s="121" t="s">
        <v>6</v>
      </c>
      <c r="D1203" s="121">
        <v>1007</v>
      </c>
      <c r="E1203" s="121" t="s">
        <v>1956</v>
      </c>
      <c r="F1203" s="122">
        <v>45411.672662037039</v>
      </c>
      <c r="G1203" s="1"/>
    </row>
    <row r="1204" spans="1:7" x14ac:dyDescent="0.25">
      <c r="A1204" s="121" t="s">
        <v>1443</v>
      </c>
      <c r="B1204" s="120" t="s">
        <v>1445</v>
      </c>
      <c r="C1204" s="121" t="s">
        <v>6</v>
      </c>
      <c r="D1204" s="121">
        <v>1007</v>
      </c>
      <c r="E1204" s="121" t="s">
        <v>1956</v>
      </c>
      <c r="F1204" s="122">
        <v>45411.672685185185</v>
      </c>
      <c r="G1204" s="1"/>
    </row>
    <row r="1205" spans="1:7" x14ac:dyDescent="0.25">
      <c r="A1205" s="121" t="s">
        <v>1443</v>
      </c>
      <c r="B1205" s="120" t="s">
        <v>1445</v>
      </c>
      <c r="C1205" s="121" t="s">
        <v>6</v>
      </c>
      <c r="D1205" s="121">
        <v>1007</v>
      </c>
      <c r="E1205" s="121" t="s">
        <v>1956</v>
      </c>
      <c r="F1205" s="122">
        <v>45411.672719907408</v>
      </c>
      <c r="G1205" s="1"/>
    </row>
    <row r="1206" spans="1:7" x14ac:dyDescent="0.25">
      <c r="A1206" s="121" t="s">
        <v>1443</v>
      </c>
      <c r="B1206" s="120" t="s">
        <v>1445</v>
      </c>
      <c r="C1206" s="121" t="s">
        <v>6</v>
      </c>
      <c r="D1206" s="121">
        <v>1007</v>
      </c>
      <c r="E1206" s="121" t="s">
        <v>1956</v>
      </c>
      <c r="F1206" s="122">
        <v>45411.672812500001</v>
      </c>
      <c r="G1206" s="1"/>
    </row>
    <row r="1207" spans="1:7" x14ac:dyDescent="0.25">
      <c r="A1207" s="121" t="s">
        <v>1164</v>
      </c>
      <c r="B1207" s="120" t="s">
        <v>1558</v>
      </c>
      <c r="C1207" s="121" t="s">
        <v>6</v>
      </c>
      <c r="D1207" s="121">
        <v>1003</v>
      </c>
      <c r="E1207" s="121" t="s">
        <v>1958</v>
      </c>
      <c r="F1207" s="122">
        <v>45411.675787037035</v>
      </c>
      <c r="G1207" s="1"/>
    </row>
    <row r="1208" spans="1:7" s="72" customFormat="1" hidden="1" x14ac:dyDescent="0.25">
      <c r="A1208" s="123" t="s">
        <v>1559</v>
      </c>
      <c r="B1208" s="124" t="s">
        <v>1560</v>
      </c>
      <c r="C1208" s="123" t="s">
        <v>6</v>
      </c>
      <c r="D1208" s="123">
        <v>1002</v>
      </c>
      <c r="E1208" s="123" t="s">
        <v>1955</v>
      </c>
      <c r="F1208" s="125">
        <v>45411.689826388887</v>
      </c>
      <c r="G1208" s="77"/>
    </row>
    <row r="1209" spans="1:7" x14ac:dyDescent="0.25">
      <c r="A1209" s="121" t="s">
        <v>1559</v>
      </c>
      <c r="B1209" s="120" t="s">
        <v>1561</v>
      </c>
      <c r="C1209" s="121" t="s">
        <v>6</v>
      </c>
      <c r="D1209" s="121">
        <v>1006</v>
      </c>
      <c r="E1209" s="121" t="s">
        <v>1954</v>
      </c>
      <c r="F1209" s="122">
        <v>45411.720127314817</v>
      </c>
      <c r="G1209" s="1"/>
    </row>
    <row r="1210" spans="1:7" s="72" customFormat="1" hidden="1" x14ac:dyDescent="0.25">
      <c r="A1210" s="123" t="s">
        <v>1562</v>
      </c>
      <c r="B1210" s="124" t="s">
        <v>1563</v>
      </c>
      <c r="C1210" s="123" t="s">
        <v>6</v>
      </c>
      <c r="D1210" s="123">
        <v>1002</v>
      </c>
      <c r="E1210" s="123" t="s">
        <v>1955</v>
      </c>
      <c r="F1210" s="125">
        <v>45411.720879629633</v>
      </c>
      <c r="G1210" s="77"/>
    </row>
    <row r="1211" spans="1:7" x14ac:dyDescent="0.25">
      <c r="A1211" s="121" t="s">
        <v>1562</v>
      </c>
      <c r="B1211" s="120" t="s">
        <v>1564</v>
      </c>
      <c r="C1211" s="121" t="s">
        <v>6</v>
      </c>
      <c r="D1211" s="121">
        <v>1003</v>
      </c>
      <c r="E1211" s="121" t="s">
        <v>1958</v>
      </c>
      <c r="F1211" s="122">
        <v>45411.723564814813</v>
      </c>
      <c r="G1211" s="1"/>
    </row>
    <row r="1212" spans="1:7" x14ac:dyDescent="0.25">
      <c r="A1212" s="121" t="s">
        <v>1562</v>
      </c>
      <c r="B1212" s="120" t="s">
        <v>1564</v>
      </c>
      <c r="C1212" s="121" t="s">
        <v>6</v>
      </c>
      <c r="D1212" s="121">
        <v>1006</v>
      </c>
      <c r="E1212" s="121" t="s">
        <v>1954</v>
      </c>
      <c r="F1212" s="122">
        <v>45411.724062499998</v>
      </c>
      <c r="G1212" s="1"/>
    </row>
    <row r="1213" spans="1:7" x14ac:dyDescent="0.25">
      <c r="A1213" s="121" t="s">
        <v>1562</v>
      </c>
      <c r="B1213" s="120" t="s">
        <v>1564</v>
      </c>
      <c r="C1213" s="121" t="s">
        <v>6</v>
      </c>
      <c r="D1213" s="121">
        <v>1003</v>
      </c>
      <c r="E1213" s="121" t="s">
        <v>1958</v>
      </c>
      <c r="F1213" s="122">
        <v>45411.724652777775</v>
      </c>
      <c r="G1213" s="1"/>
    </row>
    <row r="1214" spans="1:7" s="72" customFormat="1" hidden="1" x14ac:dyDescent="0.25">
      <c r="A1214" s="123" t="s">
        <v>1565</v>
      </c>
      <c r="B1214" s="124" t="s">
        <v>1566</v>
      </c>
      <c r="C1214" s="123" t="s">
        <v>6</v>
      </c>
      <c r="D1214" s="123">
        <v>1002</v>
      </c>
      <c r="E1214" s="123" t="s">
        <v>1955</v>
      </c>
      <c r="F1214" s="125">
        <v>45411.735208333332</v>
      </c>
      <c r="G1214" s="77"/>
    </row>
    <row r="1215" spans="1:7" s="72" customFormat="1" hidden="1" x14ac:dyDescent="0.25">
      <c r="A1215" s="123" t="s">
        <v>1567</v>
      </c>
      <c r="B1215" s="124" t="s">
        <v>1568</v>
      </c>
      <c r="C1215" s="123" t="s">
        <v>6</v>
      </c>
      <c r="D1215" s="123">
        <v>1002</v>
      </c>
      <c r="E1215" s="123" t="s">
        <v>1955</v>
      </c>
      <c r="F1215" s="125">
        <v>45411.845069444447</v>
      </c>
      <c r="G1215" s="77"/>
    </row>
    <row r="1216" spans="1:7" s="72" customFormat="1" hidden="1" x14ac:dyDescent="0.25">
      <c r="A1216" s="123" t="s">
        <v>1569</v>
      </c>
      <c r="B1216" s="124" t="s">
        <v>1570</v>
      </c>
      <c r="C1216" s="123" t="s">
        <v>6</v>
      </c>
      <c r="D1216" s="123">
        <v>1002</v>
      </c>
      <c r="E1216" s="123" t="s">
        <v>1955</v>
      </c>
      <c r="F1216" s="125">
        <v>45411.893761574072</v>
      </c>
      <c r="G1216" s="77"/>
    </row>
    <row r="1217" spans="1:7" x14ac:dyDescent="0.25">
      <c r="A1217" s="121" t="s">
        <v>1569</v>
      </c>
      <c r="B1217" s="120" t="s">
        <v>1571</v>
      </c>
      <c r="C1217" s="121" t="s">
        <v>6</v>
      </c>
      <c r="D1217" s="121">
        <v>1007</v>
      </c>
      <c r="E1217" s="121" t="s">
        <v>1956</v>
      </c>
      <c r="F1217" s="122">
        <v>45411.894768518519</v>
      </c>
      <c r="G1217" s="1"/>
    </row>
    <row r="1218" spans="1:7" x14ac:dyDescent="0.25">
      <c r="A1218" s="121" t="s">
        <v>1569</v>
      </c>
      <c r="B1218" s="120" t="s">
        <v>1571</v>
      </c>
      <c r="C1218" s="121" t="s">
        <v>6</v>
      </c>
      <c r="D1218" s="121">
        <v>1003</v>
      </c>
      <c r="E1218" s="121" t="s">
        <v>1958</v>
      </c>
      <c r="F1218" s="122">
        <v>45411.895983796298</v>
      </c>
      <c r="G1218" s="1"/>
    </row>
    <row r="1219" spans="1:7" x14ac:dyDescent="0.25">
      <c r="A1219" s="121" t="s">
        <v>754</v>
      </c>
      <c r="B1219" s="120" t="s">
        <v>1055</v>
      </c>
      <c r="C1219" s="121" t="s">
        <v>6</v>
      </c>
      <c r="D1219" s="121">
        <v>1003</v>
      </c>
      <c r="E1219" s="121" t="s">
        <v>1958</v>
      </c>
      <c r="F1219" s="122">
        <v>45411.935150462959</v>
      </c>
      <c r="G1219" s="1"/>
    </row>
    <row r="1220" spans="1:7" x14ac:dyDescent="0.25">
      <c r="A1220" s="121" t="s">
        <v>754</v>
      </c>
      <c r="B1220" s="120" t="s">
        <v>1055</v>
      </c>
      <c r="C1220" s="121" t="s">
        <v>6</v>
      </c>
      <c r="D1220" s="121">
        <v>1006</v>
      </c>
      <c r="E1220" s="121" t="s">
        <v>1954</v>
      </c>
      <c r="F1220" s="122">
        <v>45411.936724537038</v>
      </c>
      <c r="G1220" s="1"/>
    </row>
    <row r="1221" spans="1:7" x14ac:dyDescent="0.25">
      <c r="A1221" s="121" t="s">
        <v>754</v>
      </c>
      <c r="B1221" s="120" t="s">
        <v>1055</v>
      </c>
      <c r="C1221" s="121" t="s">
        <v>6</v>
      </c>
      <c r="D1221" s="121">
        <v>1006</v>
      </c>
      <c r="E1221" s="121" t="s">
        <v>1954</v>
      </c>
      <c r="F1221" s="122">
        <v>45411.939143518517</v>
      </c>
      <c r="G1221" s="1"/>
    </row>
    <row r="1222" spans="1:7" s="72" customFormat="1" hidden="1" x14ac:dyDescent="0.25">
      <c r="A1222" s="123" t="s">
        <v>1572</v>
      </c>
      <c r="B1222" s="124" t="s">
        <v>1573</v>
      </c>
      <c r="C1222" s="123" t="s">
        <v>6</v>
      </c>
      <c r="D1222" s="123">
        <v>1002</v>
      </c>
      <c r="E1222" s="123" t="s">
        <v>1955</v>
      </c>
      <c r="F1222" s="125">
        <v>45412.325173611112</v>
      </c>
      <c r="G1222" s="77"/>
    </row>
    <row r="1223" spans="1:7" x14ac:dyDescent="0.25">
      <c r="A1223" s="121" t="s">
        <v>1572</v>
      </c>
      <c r="B1223" s="120" t="s">
        <v>1574</v>
      </c>
      <c r="C1223" s="121" t="s">
        <v>6</v>
      </c>
      <c r="D1223" s="121">
        <v>1006</v>
      </c>
      <c r="E1223" s="121" t="s">
        <v>1954</v>
      </c>
      <c r="F1223" s="122">
        <v>45412.326944444445</v>
      </c>
      <c r="G1223" s="1"/>
    </row>
    <row r="1224" spans="1:7" s="72" customFormat="1" hidden="1" x14ac:dyDescent="0.25">
      <c r="A1224" s="123" t="s">
        <v>1575</v>
      </c>
      <c r="B1224" s="124" t="s">
        <v>1576</v>
      </c>
      <c r="C1224" s="123" t="s">
        <v>6</v>
      </c>
      <c r="D1224" s="123">
        <v>1002</v>
      </c>
      <c r="E1224" s="123" t="s">
        <v>1955</v>
      </c>
      <c r="F1224" s="125">
        <v>45412.364745370367</v>
      </c>
      <c r="G1224" s="77"/>
    </row>
    <row r="1225" spans="1:7" x14ac:dyDescent="0.25">
      <c r="A1225" s="121" t="s">
        <v>300</v>
      </c>
      <c r="B1225" s="120" t="s">
        <v>340</v>
      </c>
      <c r="C1225" s="121" t="s">
        <v>6</v>
      </c>
      <c r="D1225" s="121">
        <v>1006</v>
      </c>
      <c r="E1225" s="121" t="s">
        <v>1954</v>
      </c>
      <c r="F1225" s="122">
        <v>45412.370034722226</v>
      </c>
      <c r="G1225" s="1"/>
    </row>
    <row r="1226" spans="1:7" x14ac:dyDescent="0.25">
      <c r="A1226" s="121" t="s">
        <v>300</v>
      </c>
      <c r="B1226" s="120" t="s">
        <v>340</v>
      </c>
      <c r="C1226" s="121" t="s">
        <v>6</v>
      </c>
      <c r="D1226" s="121">
        <v>1006</v>
      </c>
      <c r="E1226" s="121" t="s">
        <v>1954</v>
      </c>
      <c r="F1226" s="122">
        <v>45412.370532407411</v>
      </c>
      <c r="G1226" s="1"/>
    </row>
    <row r="1227" spans="1:7" x14ac:dyDescent="0.25">
      <c r="A1227" s="121" t="s">
        <v>300</v>
      </c>
      <c r="B1227" s="120" t="s">
        <v>340</v>
      </c>
      <c r="C1227" s="121" t="s">
        <v>6</v>
      </c>
      <c r="D1227" s="121">
        <v>1006</v>
      </c>
      <c r="E1227" s="121" t="s">
        <v>1954</v>
      </c>
      <c r="F1227" s="122">
        <v>45412.370659722219</v>
      </c>
      <c r="G1227" s="1"/>
    </row>
    <row r="1228" spans="1:7" x14ac:dyDescent="0.25">
      <c r="A1228" s="121" t="s">
        <v>294</v>
      </c>
      <c r="B1228" s="120" t="s">
        <v>337</v>
      </c>
      <c r="C1228" s="121" t="s">
        <v>6</v>
      </c>
      <c r="D1228" s="121">
        <v>1007</v>
      </c>
      <c r="E1228" s="121" t="s">
        <v>1956</v>
      </c>
      <c r="F1228" s="122">
        <v>45412.405474537038</v>
      </c>
      <c r="G1228" s="1"/>
    </row>
    <row r="1229" spans="1:7" s="72" customFormat="1" hidden="1" x14ac:dyDescent="0.25">
      <c r="A1229" s="123" t="s">
        <v>1577</v>
      </c>
      <c r="B1229" s="124" t="s">
        <v>1578</v>
      </c>
      <c r="C1229" s="123" t="s">
        <v>6</v>
      </c>
      <c r="D1229" s="123">
        <v>1002</v>
      </c>
      <c r="E1229" s="123" t="s">
        <v>1955</v>
      </c>
      <c r="F1229" s="125">
        <v>45412.418483796297</v>
      </c>
      <c r="G1229" s="77"/>
    </row>
    <row r="1230" spans="1:7" x14ac:dyDescent="0.25">
      <c r="A1230" s="121" t="s">
        <v>1577</v>
      </c>
      <c r="B1230" s="120" t="s">
        <v>1579</v>
      </c>
      <c r="C1230" s="121" t="s">
        <v>6</v>
      </c>
      <c r="D1230" s="121">
        <v>1003</v>
      </c>
      <c r="E1230" s="121" t="s">
        <v>1958</v>
      </c>
      <c r="F1230" s="122">
        <v>45412.419178240743</v>
      </c>
      <c r="G1230" s="1"/>
    </row>
    <row r="1231" spans="1:7" s="72" customFormat="1" hidden="1" x14ac:dyDescent="0.25">
      <c r="A1231" s="123" t="s">
        <v>1580</v>
      </c>
      <c r="B1231" s="124" t="s">
        <v>1581</v>
      </c>
      <c r="C1231" s="123" t="s">
        <v>6</v>
      </c>
      <c r="D1231" s="123">
        <v>1002</v>
      </c>
      <c r="E1231" s="123" t="s">
        <v>1955</v>
      </c>
      <c r="F1231" s="125">
        <v>45412.438807870371</v>
      </c>
      <c r="G1231" s="77"/>
    </row>
    <row r="1232" spans="1:7" s="72" customFormat="1" hidden="1" x14ac:dyDescent="0.25">
      <c r="A1232" s="123" t="s">
        <v>1582</v>
      </c>
      <c r="B1232" s="124" t="s">
        <v>1583</v>
      </c>
      <c r="C1232" s="123" t="s">
        <v>6</v>
      </c>
      <c r="D1232" s="123">
        <v>1002</v>
      </c>
      <c r="E1232" s="123" t="s">
        <v>1955</v>
      </c>
      <c r="F1232" s="125">
        <v>45412.464571759258</v>
      </c>
      <c r="G1232" s="77"/>
    </row>
    <row r="1233" spans="1:7" x14ac:dyDescent="0.25">
      <c r="A1233" s="121" t="s">
        <v>1582</v>
      </c>
      <c r="B1233" s="120" t="s">
        <v>1584</v>
      </c>
      <c r="C1233" s="121" t="s">
        <v>6</v>
      </c>
      <c r="D1233" s="121">
        <v>1003</v>
      </c>
      <c r="E1233" s="121" t="s">
        <v>1958</v>
      </c>
      <c r="F1233" s="122">
        <v>45412.465578703705</v>
      </c>
      <c r="G1233" s="1"/>
    </row>
    <row r="1234" spans="1:7" s="72" customFormat="1" hidden="1" x14ac:dyDescent="0.25">
      <c r="A1234" s="123" t="s">
        <v>1585</v>
      </c>
      <c r="B1234" s="124" t="s">
        <v>1586</v>
      </c>
      <c r="C1234" s="123" t="s">
        <v>6</v>
      </c>
      <c r="D1234" s="123">
        <v>1002</v>
      </c>
      <c r="E1234" s="123" t="s">
        <v>1955</v>
      </c>
      <c r="F1234" s="125">
        <v>45412.48228009259</v>
      </c>
      <c r="G1234" s="77"/>
    </row>
    <row r="1235" spans="1:7" x14ac:dyDescent="0.25">
      <c r="A1235" s="121" t="s">
        <v>506</v>
      </c>
      <c r="B1235" s="120" t="s">
        <v>871</v>
      </c>
      <c r="C1235" s="121" t="s">
        <v>6</v>
      </c>
      <c r="D1235" s="121">
        <v>1008</v>
      </c>
      <c r="E1235" s="121" t="s">
        <v>1953</v>
      </c>
      <c r="F1235" s="122">
        <v>45412.498611111114</v>
      </c>
      <c r="G1235" s="1"/>
    </row>
    <row r="1236" spans="1:7" x14ac:dyDescent="0.25">
      <c r="A1236" s="121" t="s">
        <v>506</v>
      </c>
      <c r="B1236" s="120" t="s">
        <v>874</v>
      </c>
      <c r="C1236" s="121" t="s">
        <v>6</v>
      </c>
      <c r="D1236" s="121">
        <v>1007</v>
      </c>
      <c r="E1236" s="121" t="s">
        <v>1956</v>
      </c>
      <c r="F1236" s="122">
        <v>45412.502800925926</v>
      </c>
      <c r="G1236" s="1"/>
    </row>
    <row r="1237" spans="1:7" x14ac:dyDescent="0.25">
      <c r="A1237" s="121" t="s">
        <v>1582</v>
      </c>
      <c r="B1237" s="120" t="s">
        <v>1584</v>
      </c>
      <c r="C1237" s="121" t="s">
        <v>6</v>
      </c>
      <c r="D1237" s="121">
        <v>1003</v>
      </c>
      <c r="E1237" s="121" t="s">
        <v>1958</v>
      </c>
      <c r="F1237" s="122">
        <v>45412.531180555554</v>
      </c>
      <c r="G1237" s="1"/>
    </row>
    <row r="1238" spans="1:7" s="72" customFormat="1" hidden="1" x14ac:dyDescent="0.25">
      <c r="A1238" s="123" t="s">
        <v>1587</v>
      </c>
      <c r="B1238" s="124" t="s">
        <v>1588</v>
      </c>
      <c r="C1238" s="123" t="s">
        <v>6</v>
      </c>
      <c r="D1238" s="123">
        <v>1002</v>
      </c>
      <c r="E1238" s="123" t="s">
        <v>1955</v>
      </c>
      <c r="F1238" s="125">
        <v>45412.566099537034</v>
      </c>
      <c r="G1238" s="77"/>
    </row>
    <row r="1239" spans="1:7" x14ac:dyDescent="0.25">
      <c r="A1239" s="121" t="s">
        <v>1587</v>
      </c>
      <c r="B1239" s="120" t="s">
        <v>1588</v>
      </c>
      <c r="C1239" s="121" t="s">
        <v>6</v>
      </c>
      <c r="D1239" s="121">
        <v>1008</v>
      </c>
      <c r="E1239" s="121" t="s">
        <v>1953</v>
      </c>
      <c r="F1239" s="122">
        <v>45412.577233796299</v>
      </c>
      <c r="G1239" s="1"/>
    </row>
    <row r="1240" spans="1:7" s="72" customFormat="1" hidden="1" x14ac:dyDescent="0.25">
      <c r="A1240" s="123" t="s">
        <v>1589</v>
      </c>
      <c r="B1240" s="124" t="s">
        <v>1590</v>
      </c>
      <c r="C1240" s="123" t="s">
        <v>6</v>
      </c>
      <c r="D1240" s="123">
        <v>1002</v>
      </c>
      <c r="E1240" s="123" t="s">
        <v>1955</v>
      </c>
      <c r="F1240" s="125">
        <v>45412.579131944447</v>
      </c>
      <c r="G1240" s="77"/>
    </row>
    <row r="1241" spans="1:7" x14ac:dyDescent="0.25">
      <c r="A1241" s="121" t="s">
        <v>1572</v>
      </c>
      <c r="B1241" s="120" t="s">
        <v>1574</v>
      </c>
      <c r="C1241" s="121" t="s">
        <v>6</v>
      </c>
      <c r="D1241" s="121">
        <v>1006</v>
      </c>
      <c r="E1241" s="121" t="s">
        <v>1954</v>
      </c>
      <c r="F1241" s="122">
        <v>45412.611793981479</v>
      </c>
      <c r="G1241" s="1"/>
    </row>
    <row r="1242" spans="1:7" x14ac:dyDescent="0.25">
      <c r="A1242" s="121" t="s">
        <v>1572</v>
      </c>
      <c r="B1242" s="120" t="s">
        <v>1574</v>
      </c>
      <c r="C1242" s="121" t="s">
        <v>6</v>
      </c>
      <c r="D1242" s="121">
        <v>1006</v>
      </c>
      <c r="E1242" s="121" t="s">
        <v>1954</v>
      </c>
      <c r="F1242" s="122">
        <v>45412.616539351853</v>
      </c>
      <c r="G1242" s="1"/>
    </row>
    <row r="1243" spans="1:7" x14ac:dyDescent="0.25">
      <c r="A1243" s="121" t="s">
        <v>1572</v>
      </c>
      <c r="B1243" s="120" t="s">
        <v>1574</v>
      </c>
      <c r="C1243" s="121" t="s">
        <v>6</v>
      </c>
      <c r="D1243" s="121">
        <v>1006</v>
      </c>
      <c r="E1243" s="121" t="s">
        <v>1954</v>
      </c>
      <c r="F1243" s="122">
        <v>45412.62190972222</v>
      </c>
      <c r="G1243" s="1"/>
    </row>
    <row r="1244" spans="1:7" s="72" customFormat="1" hidden="1" x14ac:dyDescent="0.25">
      <c r="A1244" s="123" t="s">
        <v>1591</v>
      </c>
      <c r="B1244" s="124" t="s">
        <v>1592</v>
      </c>
      <c r="C1244" s="123" t="s">
        <v>6</v>
      </c>
      <c r="D1244" s="123">
        <v>1002</v>
      </c>
      <c r="E1244" s="123" t="s">
        <v>1955</v>
      </c>
      <c r="F1244" s="125">
        <v>45412.652245370373</v>
      </c>
      <c r="G1244" s="77"/>
    </row>
    <row r="1245" spans="1:7" x14ac:dyDescent="0.25">
      <c r="A1245" s="121" t="s">
        <v>1591</v>
      </c>
      <c r="B1245" s="120" t="s">
        <v>1592</v>
      </c>
      <c r="C1245" s="121" t="s">
        <v>6</v>
      </c>
      <c r="D1245" s="121">
        <v>1008</v>
      </c>
      <c r="E1245" s="121" t="s">
        <v>1953</v>
      </c>
      <c r="F1245" s="122">
        <v>45412.655069444445</v>
      </c>
      <c r="G1245" s="1"/>
    </row>
    <row r="1246" spans="1:7" x14ac:dyDescent="0.25">
      <c r="A1246" s="121" t="s">
        <v>1591</v>
      </c>
      <c r="B1246" s="120" t="s">
        <v>1593</v>
      </c>
      <c r="C1246" s="121" t="s">
        <v>6</v>
      </c>
      <c r="D1246" s="121">
        <v>1007</v>
      </c>
      <c r="E1246" s="121" t="s">
        <v>1956</v>
      </c>
      <c r="F1246" s="122">
        <v>45412.656759259262</v>
      </c>
      <c r="G1246" s="1"/>
    </row>
    <row r="1247" spans="1:7" s="72" customFormat="1" hidden="1" x14ac:dyDescent="0.25">
      <c r="A1247" s="123" t="s">
        <v>1594</v>
      </c>
      <c r="B1247" s="124" t="s">
        <v>1595</v>
      </c>
      <c r="C1247" s="123" t="s">
        <v>6</v>
      </c>
      <c r="D1247" s="123">
        <v>1002</v>
      </c>
      <c r="E1247" s="123" t="s">
        <v>1955</v>
      </c>
      <c r="F1247" s="125">
        <v>45412.664988425924</v>
      </c>
      <c r="G1247" s="77"/>
    </row>
    <row r="1248" spans="1:7" x14ac:dyDescent="0.25">
      <c r="A1248" s="121" t="s">
        <v>1594</v>
      </c>
      <c r="B1248" s="120" t="s">
        <v>1596</v>
      </c>
      <c r="C1248" s="121" t="s">
        <v>6</v>
      </c>
      <c r="D1248" s="121">
        <v>1006</v>
      </c>
      <c r="E1248" s="121" t="s">
        <v>1954</v>
      </c>
      <c r="F1248" s="122">
        <v>45412.668194444443</v>
      </c>
      <c r="G1248" s="1"/>
    </row>
    <row r="1249" spans="1:7" x14ac:dyDescent="0.25">
      <c r="A1249" s="121" t="s">
        <v>1594</v>
      </c>
      <c r="B1249" s="120" t="s">
        <v>1595</v>
      </c>
      <c r="C1249" s="121" t="s">
        <v>6</v>
      </c>
      <c r="D1249" s="121">
        <v>1008</v>
      </c>
      <c r="E1249" s="121" t="s">
        <v>1953</v>
      </c>
      <c r="F1249" s="122">
        <v>45412.680509259262</v>
      </c>
      <c r="G1249" s="1"/>
    </row>
    <row r="1250" spans="1:7" x14ac:dyDescent="0.25">
      <c r="A1250" s="121" t="s">
        <v>1572</v>
      </c>
      <c r="B1250" s="120" t="s">
        <v>1574</v>
      </c>
      <c r="C1250" s="121" t="s">
        <v>6</v>
      </c>
      <c r="D1250" s="121">
        <v>1006</v>
      </c>
      <c r="E1250" s="121" t="s">
        <v>1954</v>
      </c>
      <c r="F1250" s="122">
        <v>45412.736956018518</v>
      </c>
      <c r="G1250" s="1"/>
    </row>
    <row r="1251" spans="1:7" hidden="1" x14ac:dyDescent="0.25">
      <c r="A1251" s="121" t="s">
        <v>278</v>
      </c>
      <c r="B1251" s="129" t="s">
        <v>1478</v>
      </c>
      <c r="C1251" s="121" t="s">
        <v>6</v>
      </c>
      <c r="D1251" s="121">
        <v>1007</v>
      </c>
      <c r="E1251" s="121" t="s">
        <v>1956</v>
      </c>
      <c r="F1251" s="122">
        <v>45412.737361111111</v>
      </c>
      <c r="G1251" s="1"/>
    </row>
    <row r="1252" spans="1:7" hidden="1" x14ac:dyDescent="0.25">
      <c r="A1252" s="121" t="s">
        <v>278</v>
      </c>
      <c r="B1252" s="129" t="s">
        <v>1478</v>
      </c>
      <c r="C1252" s="121" t="s">
        <v>6</v>
      </c>
      <c r="D1252" s="121">
        <v>1007</v>
      </c>
      <c r="E1252" s="121" t="s">
        <v>1956</v>
      </c>
      <c r="F1252" s="122">
        <v>45412.737361111111</v>
      </c>
      <c r="G1252" s="1"/>
    </row>
    <row r="1253" spans="1:7" hidden="1" x14ac:dyDescent="0.25">
      <c r="A1253" s="121" t="s">
        <v>278</v>
      </c>
      <c r="B1253" s="129" t="s">
        <v>1478</v>
      </c>
      <c r="C1253" s="121" t="s">
        <v>6</v>
      </c>
      <c r="D1253" s="121">
        <v>1007</v>
      </c>
      <c r="E1253" s="121" t="s">
        <v>1956</v>
      </c>
      <c r="F1253" s="122">
        <v>45412.737951388888</v>
      </c>
      <c r="G1253" s="1"/>
    </row>
    <row r="1254" spans="1:7" x14ac:dyDescent="0.25">
      <c r="A1254" s="121" t="s">
        <v>1559</v>
      </c>
      <c r="B1254" s="120" t="s">
        <v>1561</v>
      </c>
      <c r="C1254" s="121" t="s">
        <v>6</v>
      </c>
      <c r="D1254" s="121">
        <v>1006</v>
      </c>
      <c r="E1254" s="121" t="s">
        <v>1954</v>
      </c>
      <c r="F1254" s="122">
        <v>45412.849780092591</v>
      </c>
      <c r="G1254" s="1"/>
    </row>
    <row r="1255" spans="1:7" s="72" customFormat="1" hidden="1" x14ac:dyDescent="0.25">
      <c r="A1255" s="123" t="s">
        <v>764</v>
      </c>
      <c r="B1255" s="124" t="s">
        <v>1061</v>
      </c>
      <c r="C1255" s="123" t="s">
        <v>6</v>
      </c>
      <c r="D1255" s="123">
        <v>1002</v>
      </c>
      <c r="E1255" s="123" t="s">
        <v>1955</v>
      </c>
      <c r="F1255" s="125">
        <v>45412.860011574077</v>
      </c>
      <c r="G1255" s="77"/>
    </row>
    <row r="1256" spans="1:7" x14ac:dyDescent="0.25">
      <c r="A1256" s="121" t="s">
        <v>764</v>
      </c>
      <c r="B1256" s="120" t="s">
        <v>1597</v>
      </c>
      <c r="C1256" s="121" t="s">
        <v>6</v>
      </c>
      <c r="D1256" s="121">
        <v>1006</v>
      </c>
      <c r="E1256" s="121" t="s">
        <v>1954</v>
      </c>
      <c r="F1256" s="122">
        <v>45412.860636574071</v>
      </c>
      <c r="G1256" s="1"/>
    </row>
    <row r="1257" spans="1:7" x14ac:dyDescent="0.25">
      <c r="A1257" s="121" t="s">
        <v>764</v>
      </c>
      <c r="B1257" s="120" t="s">
        <v>1597</v>
      </c>
      <c r="C1257" s="121" t="s">
        <v>6</v>
      </c>
      <c r="D1257" s="121">
        <v>1006</v>
      </c>
      <c r="E1257" s="121" t="s">
        <v>1954</v>
      </c>
      <c r="F1257" s="122">
        <v>45412.86991898148</v>
      </c>
      <c r="G1257" s="1"/>
    </row>
    <row r="1258" spans="1:7" x14ac:dyDescent="0.25">
      <c r="A1258" s="121" t="s">
        <v>558</v>
      </c>
      <c r="B1258" s="120" t="s">
        <v>914</v>
      </c>
      <c r="C1258" s="121" t="s">
        <v>6</v>
      </c>
      <c r="D1258" s="121">
        <v>1006</v>
      </c>
      <c r="E1258" s="121" t="s">
        <v>1954</v>
      </c>
      <c r="F1258" s="122">
        <v>45412.917118055557</v>
      </c>
      <c r="G1258" s="1"/>
    </row>
    <row r="1259" spans="1:7" x14ac:dyDescent="0.25">
      <c r="A1259" s="121" t="s">
        <v>558</v>
      </c>
      <c r="B1259" s="120" t="s">
        <v>914</v>
      </c>
      <c r="C1259" s="121" t="s">
        <v>6</v>
      </c>
      <c r="D1259" s="121">
        <v>1006</v>
      </c>
      <c r="E1259" s="121" t="s">
        <v>1954</v>
      </c>
      <c r="F1259" s="122">
        <v>45412.917280092595</v>
      </c>
      <c r="G1259" s="1"/>
    </row>
    <row r="1260" spans="1:7" x14ac:dyDescent="0.25">
      <c r="A1260" s="121" t="s">
        <v>1587</v>
      </c>
      <c r="B1260" s="120" t="s">
        <v>1598</v>
      </c>
      <c r="C1260" s="121" t="s">
        <v>6</v>
      </c>
      <c r="D1260" s="121">
        <v>1006</v>
      </c>
      <c r="E1260" s="121" t="s">
        <v>1954</v>
      </c>
      <c r="F1260" s="122">
        <v>45412.958287037036</v>
      </c>
      <c r="G1260" s="1"/>
    </row>
    <row r="1261" spans="1:7" x14ac:dyDescent="0.25">
      <c r="A1261" s="121" t="s">
        <v>1587</v>
      </c>
      <c r="B1261" s="120" t="s">
        <v>1588</v>
      </c>
      <c r="C1261" s="121" t="s">
        <v>6</v>
      </c>
      <c r="D1261" s="121">
        <v>1008</v>
      </c>
      <c r="E1261" s="121" t="s">
        <v>1953</v>
      </c>
      <c r="F1261" s="122">
        <v>45412.963460648149</v>
      </c>
      <c r="G1261" s="1"/>
    </row>
    <row r="1262" spans="1:7" s="72" customFormat="1" hidden="1" x14ac:dyDescent="0.25">
      <c r="A1262" s="123" t="s">
        <v>1599</v>
      </c>
      <c r="B1262" s="124" t="s">
        <v>1600</v>
      </c>
      <c r="C1262" s="123" t="s">
        <v>6</v>
      </c>
      <c r="D1262" s="123">
        <v>1002</v>
      </c>
      <c r="E1262" s="123" t="s">
        <v>1955</v>
      </c>
      <c r="F1262" s="125">
        <v>45412.968263888892</v>
      </c>
      <c r="G1262" s="77"/>
    </row>
    <row r="1263" spans="1:7" s="72" customFormat="1" hidden="1" x14ac:dyDescent="0.25">
      <c r="A1263" s="123" t="s">
        <v>1601</v>
      </c>
      <c r="B1263" s="124" t="s">
        <v>1602</v>
      </c>
      <c r="C1263" s="123" t="s">
        <v>6</v>
      </c>
      <c r="D1263" s="123">
        <v>1002</v>
      </c>
      <c r="E1263" s="123" t="s">
        <v>1955</v>
      </c>
      <c r="F1263" s="125">
        <v>45413.000925925924</v>
      </c>
      <c r="G1263" s="77"/>
    </row>
    <row r="1264" spans="1:7" x14ac:dyDescent="0.25">
      <c r="A1264" s="121" t="s">
        <v>1601</v>
      </c>
      <c r="B1264" s="120" t="s">
        <v>1603</v>
      </c>
      <c r="C1264" s="121" t="s">
        <v>6</v>
      </c>
      <c r="D1264" s="121">
        <v>1006</v>
      </c>
      <c r="E1264" s="121" t="s">
        <v>1954</v>
      </c>
      <c r="F1264" s="122">
        <v>45413.004502314812</v>
      </c>
      <c r="G1264" s="1"/>
    </row>
    <row r="1265" spans="1:7" x14ac:dyDescent="0.25">
      <c r="A1265" s="121" t="s">
        <v>696</v>
      </c>
      <c r="B1265" s="120" t="s">
        <v>1019</v>
      </c>
      <c r="C1265" s="121" t="s">
        <v>6</v>
      </c>
      <c r="D1265" s="121">
        <v>1006</v>
      </c>
      <c r="E1265" s="121" t="s">
        <v>1954</v>
      </c>
      <c r="F1265" s="122">
        <v>45413.352893518517</v>
      </c>
      <c r="G1265" s="1"/>
    </row>
    <row r="1266" spans="1:7" s="72" customFormat="1" hidden="1" x14ac:dyDescent="0.25">
      <c r="A1266" s="123" t="s">
        <v>1604</v>
      </c>
      <c r="B1266" s="124" t="s">
        <v>1605</v>
      </c>
      <c r="C1266" s="123" t="s">
        <v>6</v>
      </c>
      <c r="D1266" s="123">
        <v>1002</v>
      </c>
      <c r="E1266" s="123" t="s">
        <v>1955</v>
      </c>
      <c r="F1266" s="125">
        <v>45413.734884259262</v>
      </c>
      <c r="G1266" s="77"/>
    </row>
    <row r="1267" spans="1:7" x14ac:dyDescent="0.25">
      <c r="A1267" s="121" t="s">
        <v>1582</v>
      </c>
      <c r="B1267" s="120" t="s">
        <v>1584</v>
      </c>
      <c r="C1267" s="121" t="s">
        <v>6</v>
      </c>
      <c r="D1267" s="121">
        <v>1003</v>
      </c>
      <c r="E1267" s="121" t="s">
        <v>1958</v>
      </c>
      <c r="F1267" s="122">
        <v>45413.739282407405</v>
      </c>
      <c r="G1267" s="1"/>
    </row>
    <row r="1268" spans="1:7" x14ac:dyDescent="0.25">
      <c r="A1268" s="121" t="s">
        <v>1604</v>
      </c>
      <c r="B1268" s="120" t="s">
        <v>1606</v>
      </c>
      <c r="C1268" s="121" t="s">
        <v>6</v>
      </c>
      <c r="D1268" s="121">
        <v>1007</v>
      </c>
      <c r="E1268" s="121" t="s">
        <v>1956</v>
      </c>
      <c r="F1268" s="122">
        <v>45413.754189814812</v>
      </c>
      <c r="G1268" s="1"/>
    </row>
    <row r="1269" spans="1:7" x14ac:dyDescent="0.25">
      <c r="A1269" s="121" t="s">
        <v>1604</v>
      </c>
      <c r="B1269" s="120" t="s">
        <v>1606</v>
      </c>
      <c r="C1269" s="121" t="s">
        <v>6</v>
      </c>
      <c r="D1269" s="121">
        <v>1007</v>
      </c>
      <c r="E1269" s="121" t="s">
        <v>1956</v>
      </c>
      <c r="F1269" s="122">
        <v>45413.754201388889</v>
      </c>
      <c r="G1269" s="1"/>
    </row>
    <row r="1270" spans="1:7" s="72" customFormat="1" hidden="1" x14ac:dyDescent="0.25">
      <c r="A1270" s="123" t="s">
        <v>1607</v>
      </c>
      <c r="B1270" s="124" t="s">
        <v>1608</v>
      </c>
      <c r="C1270" s="123" t="s">
        <v>6</v>
      </c>
      <c r="D1270" s="123">
        <v>1002</v>
      </c>
      <c r="E1270" s="123" t="s">
        <v>1955</v>
      </c>
      <c r="F1270" s="125">
        <v>45414.005115740743</v>
      </c>
      <c r="G1270" s="77"/>
    </row>
    <row r="1271" spans="1:7" x14ac:dyDescent="0.25">
      <c r="A1271" s="121" t="s">
        <v>1607</v>
      </c>
      <c r="B1271" s="120" t="s">
        <v>1609</v>
      </c>
      <c r="C1271" s="121" t="s">
        <v>6</v>
      </c>
      <c r="D1271" s="121">
        <v>1006</v>
      </c>
      <c r="E1271" s="121" t="s">
        <v>1954</v>
      </c>
      <c r="F1271" s="122">
        <v>45414.006932870368</v>
      </c>
      <c r="G1271" s="1"/>
    </row>
    <row r="1272" spans="1:7" s="72" customFormat="1" hidden="1" x14ac:dyDescent="0.25">
      <c r="A1272" s="123" t="s">
        <v>446</v>
      </c>
      <c r="B1272" s="124" t="s">
        <v>829</v>
      </c>
      <c r="C1272" s="123" t="s">
        <v>6</v>
      </c>
      <c r="D1272" s="123">
        <v>1002</v>
      </c>
      <c r="E1272" s="123" t="s">
        <v>1955</v>
      </c>
      <c r="F1272" s="125">
        <v>45414.348773148151</v>
      </c>
      <c r="G1272" s="77"/>
    </row>
    <row r="1273" spans="1:7" x14ac:dyDescent="0.25">
      <c r="A1273" s="121" t="s">
        <v>446</v>
      </c>
      <c r="B1273" s="120" t="s">
        <v>832</v>
      </c>
      <c r="C1273" s="121" t="s">
        <v>6</v>
      </c>
      <c r="D1273" s="121">
        <v>1006</v>
      </c>
      <c r="E1273" s="121" t="s">
        <v>1954</v>
      </c>
      <c r="F1273" s="122">
        <v>45414.349629629629</v>
      </c>
      <c r="G1273" s="1"/>
    </row>
    <row r="1274" spans="1:7" s="72" customFormat="1" hidden="1" x14ac:dyDescent="0.25">
      <c r="A1274" s="123" t="s">
        <v>1610</v>
      </c>
      <c r="B1274" s="124" t="s">
        <v>1611</v>
      </c>
      <c r="C1274" s="123" t="s">
        <v>6</v>
      </c>
      <c r="D1274" s="123">
        <v>1002</v>
      </c>
      <c r="E1274" s="123" t="s">
        <v>1955</v>
      </c>
      <c r="F1274" s="125">
        <v>45414.375844907408</v>
      </c>
      <c r="G1274" s="77"/>
    </row>
    <row r="1275" spans="1:7" x14ac:dyDescent="0.25">
      <c r="A1275" s="121" t="s">
        <v>1610</v>
      </c>
      <c r="B1275" s="120" t="s">
        <v>1612</v>
      </c>
      <c r="C1275" s="121" t="s">
        <v>6</v>
      </c>
      <c r="D1275" s="121">
        <v>1006</v>
      </c>
      <c r="E1275" s="121" t="s">
        <v>1954</v>
      </c>
      <c r="F1275" s="122">
        <v>45414.378020833334</v>
      </c>
      <c r="G1275" s="1"/>
    </row>
    <row r="1276" spans="1:7" s="72" customFormat="1" hidden="1" x14ac:dyDescent="0.25">
      <c r="A1276" s="123" t="s">
        <v>1613</v>
      </c>
      <c r="B1276" s="124" t="s">
        <v>1614</v>
      </c>
      <c r="C1276" s="123" t="s">
        <v>6</v>
      </c>
      <c r="D1276" s="123">
        <v>1002</v>
      </c>
      <c r="E1276" s="123" t="s">
        <v>1955</v>
      </c>
      <c r="F1276" s="125">
        <v>45414.473368055558</v>
      </c>
      <c r="G1276" s="77"/>
    </row>
    <row r="1277" spans="1:7" x14ac:dyDescent="0.25">
      <c r="A1277" s="121" t="s">
        <v>1613</v>
      </c>
      <c r="B1277" s="120" t="s">
        <v>1615</v>
      </c>
      <c r="C1277" s="121" t="s">
        <v>6</v>
      </c>
      <c r="D1277" s="121">
        <v>1004</v>
      </c>
      <c r="E1277" s="121" t="s">
        <v>1957</v>
      </c>
      <c r="F1277" s="122">
        <v>45414.474016203705</v>
      </c>
      <c r="G1277" s="1"/>
    </row>
    <row r="1278" spans="1:7" s="72" customFormat="1" hidden="1" x14ac:dyDescent="0.25">
      <c r="A1278" s="123" t="s">
        <v>1616</v>
      </c>
      <c r="B1278" s="124" t="s">
        <v>1617</v>
      </c>
      <c r="C1278" s="123" t="s">
        <v>6</v>
      </c>
      <c r="D1278" s="123">
        <v>1002</v>
      </c>
      <c r="E1278" s="123" t="s">
        <v>1955</v>
      </c>
      <c r="F1278" s="125">
        <v>45414.491273148145</v>
      </c>
      <c r="G1278" s="77"/>
    </row>
    <row r="1279" spans="1:7" s="72" customFormat="1" hidden="1" x14ac:dyDescent="0.25">
      <c r="A1279" s="123" t="s">
        <v>1618</v>
      </c>
      <c r="B1279" s="124" t="s">
        <v>1619</v>
      </c>
      <c r="C1279" s="123" t="s">
        <v>6</v>
      </c>
      <c r="D1279" s="123">
        <v>1002</v>
      </c>
      <c r="E1279" s="123" t="s">
        <v>1955</v>
      </c>
      <c r="F1279" s="125">
        <v>45414.499178240738</v>
      </c>
      <c r="G1279" s="77"/>
    </row>
    <row r="1280" spans="1:7" s="72" customFormat="1" hidden="1" x14ac:dyDescent="0.25">
      <c r="A1280" s="123" t="s">
        <v>1620</v>
      </c>
      <c r="B1280" s="124" t="s">
        <v>1621</v>
      </c>
      <c r="C1280" s="123" t="s">
        <v>6</v>
      </c>
      <c r="D1280" s="123">
        <v>1002</v>
      </c>
      <c r="E1280" s="123" t="s">
        <v>1955</v>
      </c>
      <c r="F1280" s="125">
        <v>45414.574479166666</v>
      </c>
      <c r="G1280" s="77"/>
    </row>
    <row r="1281" spans="1:7" x14ac:dyDescent="0.25">
      <c r="A1281" s="121" t="s">
        <v>1620</v>
      </c>
      <c r="B1281" s="120" t="s">
        <v>1622</v>
      </c>
      <c r="C1281" s="121" t="s">
        <v>6</v>
      </c>
      <c r="D1281" s="121">
        <v>1003</v>
      </c>
      <c r="E1281" s="121" t="s">
        <v>1958</v>
      </c>
      <c r="F1281" s="122">
        <v>45414.575208333335</v>
      </c>
      <c r="G1281" s="1"/>
    </row>
    <row r="1282" spans="1:7" s="72" customFormat="1" hidden="1" x14ac:dyDescent="0.25">
      <c r="A1282" s="123" t="s">
        <v>1623</v>
      </c>
      <c r="B1282" s="124" t="s">
        <v>1624</v>
      </c>
      <c r="C1282" s="123" t="s">
        <v>6</v>
      </c>
      <c r="D1282" s="123">
        <v>1002</v>
      </c>
      <c r="E1282" s="123" t="s">
        <v>1955</v>
      </c>
      <c r="F1282" s="125">
        <v>45414.59</v>
      </c>
      <c r="G1282" s="77"/>
    </row>
    <row r="1283" spans="1:7" s="72" customFormat="1" hidden="1" x14ac:dyDescent="0.25">
      <c r="A1283" s="123" t="s">
        <v>1623</v>
      </c>
      <c r="B1283" s="124" t="s">
        <v>1624</v>
      </c>
      <c r="C1283" s="123" t="s">
        <v>6</v>
      </c>
      <c r="D1283" s="123">
        <v>1002</v>
      </c>
      <c r="E1283" s="123" t="s">
        <v>1955</v>
      </c>
      <c r="F1283" s="125">
        <v>45414.595289351855</v>
      </c>
      <c r="G1283" s="77"/>
    </row>
    <row r="1284" spans="1:7" x14ac:dyDescent="0.25">
      <c r="A1284" s="121" t="s">
        <v>1604</v>
      </c>
      <c r="B1284" s="120" t="s">
        <v>1605</v>
      </c>
      <c r="C1284" s="121" t="s">
        <v>6</v>
      </c>
      <c r="D1284" s="121">
        <v>1008</v>
      </c>
      <c r="E1284" s="121" t="s">
        <v>1953</v>
      </c>
      <c r="F1284" s="122">
        <v>45414.596041666664</v>
      </c>
      <c r="G1284" s="1"/>
    </row>
    <row r="1285" spans="1:7" x14ac:dyDescent="0.25">
      <c r="A1285" s="121" t="s">
        <v>255</v>
      </c>
      <c r="B1285" s="120" t="s">
        <v>332</v>
      </c>
      <c r="C1285" s="121" t="s">
        <v>6</v>
      </c>
      <c r="D1285" s="121">
        <v>1008</v>
      </c>
      <c r="E1285" s="121" t="s">
        <v>1953</v>
      </c>
      <c r="F1285" s="122">
        <v>45414.61451388889</v>
      </c>
      <c r="G1285" s="1"/>
    </row>
    <row r="1286" spans="1:7" x14ac:dyDescent="0.25">
      <c r="A1286" s="121" t="s">
        <v>1623</v>
      </c>
      <c r="B1286" s="120" t="s">
        <v>1624</v>
      </c>
      <c r="C1286" s="121" t="s">
        <v>6</v>
      </c>
      <c r="D1286" s="121">
        <v>1008</v>
      </c>
      <c r="E1286" s="121" t="s">
        <v>1953</v>
      </c>
      <c r="F1286" s="122">
        <v>45414.620092592595</v>
      </c>
      <c r="G1286" s="1"/>
    </row>
    <row r="1287" spans="1:7" x14ac:dyDescent="0.25">
      <c r="A1287" s="121" t="s">
        <v>658</v>
      </c>
      <c r="B1287" s="120" t="s">
        <v>1625</v>
      </c>
      <c r="C1287" s="121" t="s">
        <v>6</v>
      </c>
      <c r="D1287" s="121">
        <v>1007</v>
      </c>
      <c r="E1287" s="121" t="s">
        <v>1956</v>
      </c>
      <c r="F1287" s="122">
        <v>45414.639062499999</v>
      </c>
      <c r="G1287" s="1"/>
    </row>
    <row r="1288" spans="1:7" x14ac:dyDescent="0.25">
      <c r="A1288" s="121" t="s">
        <v>658</v>
      </c>
      <c r="B1288" s="120" t="s">
        <v>1625</v>
      </c>
      <c r="C1288" s="121" t="s">
        <v>6</v>
      </c>
      <c r="D1288" s="121">
        <v>1007</v>
      </c>
      <c r="E1288" s="121" t="s">
        <v>1956</v>
      </c>
      <c r="F1288" s="122">
        <v>45414.639062499999</v>
      </c>
      <c r="G1288" s="1"/>
    </row>
    <row r="1289" spans="1:7" x14ac:dyDescent="0.25">
      <c r="A1289" s="121" t="s">
        <v>1618</v>
      </c>
      <c r="B1289" s="120" t="s">
        <v>1626</v>
      </c>
      <c r="C1289" s="121" t="s">
        <v>6</v>
      </c>
      <c r="D1289" s="121">
        <v>1006</v>
      </c>
      <c r="E1289" s="121" t="s">
        <v>1954</v>
      </c>
      <c r="F1289" s="122">
        <v>45414.666388888887</v>
      </c>
      <c r="G1289" s="1"/>
    </row>
    <row r="1290" spans="1:7" s="72" customFormat="1" hidden="1" x14ac:dyDescent="0.25">
      <c r="A1290" s="123" t="s">
        <v>1627</v>
      </c>
      <c r="B1290" s="124" t="s">
        <v>1628</v>
      </c>
      <c r="C1290" s="123" t="s">
        <v>6</v>
      </c>
      <c r="D1290" s="123">
        <v>1002</v>
      </c>
      <c r="E1290" s="123" t="s">
        <v>1955</v>
      </c>
      <c r="F1290" s="125">
        <v>45414.681168981479</v>
      </c>
      <c r="G1290" s="77"/>
    </row>
    <row r="1291" spans="1:7" x14ac:dyDescent="0.25">
      <c r="A1291" s="121" t="s">
        <v>1627</v>
      </c>
      <c r="B1291" s="120" t="s">
        <v>1629</v>
      </c>
      <c r="C1291" s="121" t="s">
        <v>6</v>
      </c>
      <c r="D1291" s="121">
        <v>1006</v>
      </c>
      <c r="E1291" s="121" t="s">
        <v>1954</v>
      </c>
      <c r="F1291" s="122">
        <v>45414.682199074072</v>
      </c>
      <c r="G1291" s="1"/>
    </row>
    <row r="1292" spans="1:7" x14ac:dyDescent="0.25">
      <c r="A1292" s="121" t="s">
        <v>1627</v>
      </c>
      <c r="B1292" s="120" t="s">
        <v>1629</v>
      </c>
      <c r="C1292" s="121" t="s">
        <v>6</v>
      </c>
      <c r="D1292" s="121">
        <v>1003</v>
      </c>
      <c r="E1292" s="121" t="s">
        <v>1958</v>
      </c>
      <c r="F1292" s="122">
        <v>45414.682395833333</v>
      </c>
      <c r="G1292" s="1"/>
    </row>
    <row r="1293" spans="1:7" s="72" customFormat="1" hidden="1" x14ac:dyDescent="0.25">
      <c r="A1293" s="123" t="s">
        <v>1630</v>
      </c>
      <c r="B1293" s="124" t="s">
        <v>1631</v>
      </c>
      <c r="C1293" s="123" t="s">
        <v>6</v>
      </c>
      <c r="D1293" s="123">
        <v>1002</v>
      </c>
      <c r="E1293" s="123" t="s">
        <v>1955</v>
      </c>
      <c r="F1293" s="125">
        <v>45414.68990740741</v>
      </c>
      <c r="G1293" s="77"/>
    </row>
    <row r="1294" spans="1:7" x14ac:dyDescent="0.25">
      <c r="A1294" s="121" t="s">
        <v>1630</v>
      </c>
      <c r="B1294" s="120" t="s">
        <v>1632</v>
      </c>
      <c r="C1294" s="121" t="s">
        <v>6</v>
      </c>
      <c r="D1294" s="121">
        <v>1003</v>
      </c>
      <c r="E1294" s="121" t="s">
        <v>1958</v>
      </c>
      <c r="F1294" s="122">
        <v>45414.690520833334</v>
      </c>
      <c r="G1294" s="1"/>
    </row>
    <row r="1295" spans="1:7" s="72" customFormat="1" hidden="1" x14ac:dyDescent="0.25">
      <c r="A1295" s="123" t="s">
        <v>1633</v>
      </c>
      <c r="B1295" s="124" t="s">
        <v>1634</v>
      </c>
      <c r="C1295" s="123" t="s">
        <v>6</v>
      </c>
      <c r="D1295" s="123">
        <v>1002</v>
      </c>
      <c r="E1295" s="123" t="s">
        <v>1955</v>
      </c>
      <c r="F1295" s="125">
        <v>45414.690798611111</v>
      </c>
      <c r="G1295" s="77"/>
    </row>
    <row r="1296" spans="1:7" x14ac:dyDescent="0.25">
      <c r="A1296" s="121" t="s">
        <v>1633</v>
      </c>
      <c r="B1296" s="120" t="s">
        <v>1635</v>
      </c>
      <c r="C1296" s="121" t="s">
        <v>6</v>
      </c>
      <c r="D1296" s="121">
        <v>1006</v>
      </c>
      <c r="E1296" s="121" t="s">
        <v>1954</v>
      </c>
      <c r="F1296" s="122">
        <v>45414.691481481481</v>
      </c>
      <c r="G1296" s="1"/>
    </row>
    <row r="1297" spans="1:7" x14ac:dyDescent="0.25">
      <c r="A1297" s="121" t="s">
        <v>1633</v>
      </c>
      <c r="B1297" s="120" t="s">
        <v>1635</v>
      </c>
      <c r="C1297" s="121" t="s">
        <v>6</v>
      </c>
      <c r="D1297" s="121">
        <v>1004</v>
      </c>
      <c r="E1297" s="121" t="s">
        <v>1957</v>
      </c>
      <c r="F1297" s="122">
        <v>45414.692488425928</v>
      </c>
      <c r="G1297" s="1"/>
    </row>
    <row r="1298" spans="1:7" x14ac:dyDescent="0.25">
      <c r="A1298" s="121" t="s">
        <v>1630</v>
      </c>
      <c r="B1298" s="120" t="s">
        <v>1632</v>
      </c>
      <c r="C1298" s="121" t="s">
        <v>6</v>
      </c>
      <c r="D1298" s="121">
        <v>1003</v>
      </c>
      <c r="E1298" s="121" t="s">
        <v>1958</v>
      </c>
      <c r="F1298" s="122">
        <v>45414.747407407405</v>
      </c>
      <c r="G1298" s="1"/>
    </row>
    <row r="1299" spans="1:7" x14ac:dyDescent="0.25">
      <c r="A1299" s="121" t="s">
        <v>1630</v>
      </c>
      <c r="B1299" s="120" t="s">
        <v>1632</v>
      </c>
      <c r="C1299" s="121" t="s">
        <v>6</v>
      </c>
      <c r="D1299" s="121">
        <v>1003</v>
      </c>
      <c r="E1299" s="121" t="s">
        <v>1958</v>
      </c>
      <c r="F1299" s="122">
        <v>45414.749108796299</v>
      </c>
      <c r="G1299" s="1"/>
    </row>
    <row r="1300" spans="1:7" x14ac:dyDescent="0.25">
      <c r="A1300" s="121" t="s">
        <v>1572</v>
      </c>
      <c r="B1300" s="120" t="s">
        <v>1574</v>
      </c>
      <c r="C1300" s="121" t="s">
        <v>6</v>
      </c>
      <c r="D1300" s="121">
        <v>1006</v>
      </c>
      <c r="E1300" s="121" t="s">
        <v>1954</v>
      </c>
      <c r="F1300" s="122">
        <v>45414.750821759262</v>
      </c>
      <c r="G1300" s="1"/>
    </row>
    <row r="1301" spans="1:7" x14ac:dyDescent="0.25">
      <c r="A1301" s="121" t="s">
        <v>1572</v>
      </c>
      <c r="B1301" s="120" t="s">
        <v>1574</v>
      </c>
      <c r="C1301" s="121" t="s">
        <v>6</v>
      </c>
      <c r="D1301" s="121">
        <v>1006</v>
      </c>
      <c r="E1301" s="121" t="s">
        <v>1954</v>
      </c>
      <c r="F1301" s="122">
        <v>45414.751134259262</v>
      </c>
      <c r="G1301" s="1"/>
    </row>
    <row r="1302" spans="1:7" s="72" customFormat="1" hidden="1" x14ac:dyDescent="0.25">
      <c r="A1302" s="123" t="s">
        <v>1636</v>
      </c>
      <c r="B1302" s="124" t="s">
        <v>1637</v>
      </c>
      <c r="C1302" s="123" t="s">
        <v>6</v>
      </c>
      <c r="D1302" s="123">
        <v>1002</v>
      </c>
      <c r="E1302" s="123" t="s">
        <v>1955</v>
      </c>
      <c r="F1302" s="125">
        <v>45414.798020833332</v>
      </c>
      <c r="G1302" s="77"/>
    </row>
    <row r="1303" spans="1:7" s="72" customFormat="1" hidden="1" x14ac:dyDescent="0.25">
      <c r="A1303" s="123" t="s">
        <v>1638</v>
      </c>
      <c r="B1303" s="124" t="s">
        <v>1639</v>
      </c>
      <c r="C1303" s="123" t="s">
        <v>6</v>
      </c>
      <c r="D1303" s="123">
        <v>1002</v>
      </c>
      <c r="E1303" s="123" t="s">
        <v>1955</v>
      </c>
      <c r="F1303" s="125">
        <v>45414.810752314814</v>
      </c>
      <c r="G1303" s="77"/>
    </row>
    <row r="1304" spans="1:7" x14ac:dyDescent="0.25">
      <c r="A1304" s="121" t="s">
        <v>1638</v>
      </c>
      <c r="B1304" s="120" t="s">
        <v>1640</v>
      </c>
      <c r="C1304" s="121" t="s">
        <v>6</v>
      </c>
      <c r="D1304" s="121">
        <v>1007</v>
      </c>
      <c r="E1304" s="121" t="s">
        <v>1956</v>
      </c>
      <c r="F1304" s="122">
        <v>45414.812314814815</v>
      </c>
      <c r="G1304" s="1"/>
    </row>
    <row r="1305" spans="1:7" x14ac:dyDescent="0.25">
      <c r="A1305" s="121" t="s">
        <v>1638</v>
      </c>
      <c r="B1305" s="120" t="s">
        <v>1640</v>
      </c>
      <c r="C1305" s="121" t="s">
        <v>6</v>
      </c>
      <c r="D1305" s="121">
        <v>1007</v>
      </c>
      <c r="E1305" s="121" t="s">
        <v>1956</v>
      </c>
      <c r="F1305" s="122">
        <v>45414.813310185185</v>
      </c>
      <c r="G1305" s="1"/>
    </row>
    <row r="1306" spans="1:7" x14ac:dyDescent="0.25">
      <c r="A1306" s="121" t="s">
        <v>1638</v>
      </c>
      <c r="B1306" s="120" t="s">
        <v>1640</v>
      </c>
      <c r="C1306" s="121" t="s">
        <v>6</v>
      </c>
      <c r="D1306" s="121">
        <v>1007</v>
      </c>
      <c r="E1306" s="121" t="s">
        <v>1956</v>
      </c>
      <c r="F1306" s="122">
        <v>45414.81354166667</v>
      </c>
      <c r="G1306" s="1"/>
    </row>
    <row r="1307" spans="1:7" x14ac:dyDescent="0.25">
      <c r="A1307" s="121" t="s">
        <v>1638</v>
      </c>
      <c r="B1307" s="120" t="s">
        <v>1640</v>
      </c>
      <c r="C1307" s="121" t="s">
        <v>6</v>
      </c>
      <c r="D1307" s="121">
        <v>1007</v>
      </c>
      <c r="E1307" s="121" t="s">
        <v>1956</v>
      </c>
      <c r="F1307" s="122">
        <v>45414.813981481479</v>
      </c>
      <c r="G1307" s="1"/>
    </row>
    <row r="1308" spans="1:7" x14ac:dyDescent="0.25">
      <c r="A1308" s="121" t="s">
        <v>1638</v>
      </c>
      <c r="B1308" s="120" t="s">
        <v>1640</v>
      </c>
      <c r="C1308" s="121" t="s">
        <v>6</v>
      </c>
      <c r="D1308" s="121">
        <v>1007</v>
      </c>
      <c r="E1308" s="121" t="s">
        <v>1956</v>
      </c>
      <c r="F1308" s="122">
        <v>45414.814872685187</v>
      </c>
      <c r="G1308" s="1"/>
    </row>
    <row r="1309" spans="1:7" x14ac:dyDescent="0.25">
      <c r="A1309" s="121" t="s">
        <v>1638</v>
      </c>
      <c r="B1309" s="120" t="s">
        <v>1640</v>
      </c>
      <c r="C1309" s="121" t="s">
        <v>6</v>
      </c>
      <c r="D1309" s="121">
        <v>1007</v>
      </c>
      <c r="E1309" s="121" t="s">
        <v>1956</v>
      </c>
      <c r="F1309" s="122">
        <v>45414.815312500003</v>
      </c>
      <c r="G1309" s="1"/>
    </row>
    <row r="1310" spans="1:7" x14ac:dyDescent="0.25">
      <c r="A1310" s="121" t="s">
        <v>1638</v>
      </c>
      <c r="B1310" s="120" t="s">
        <v>1640</v>
      </c>
      <c r="C1310" s="121" t="s">
        <v>6</v>
      </c>
      <c r="D1310" s="121">
        <v>1007</v>
      </c>
      <c r="E1310" s="121" t="s">
        <v>1956</v>
      </c>
      <c r="F1310" s="122">
        <v>45414.815324074072</v>
      </c>
      <c r="G1310" s="1"/>
    </row>
    <row r="1311" spans="1:7" x14ac:dyDescent="0.25">
      <c r="A1311" s="121" t="s">
        <v>1638</v>
      </c>
      <c r="B1311" s="120" t="s">
        <v>1640</v>
      </c>
      <c r="C1311" s="121" t="s">
        <v>6</v>
      </c>
      <c r="D1311" s="121">
        <v>1007</v>
      </c>
      <c r="E1311" s="121" t="s">
        <v>1956</v>
      </c>
      <c r="F1311" s="122">
        <v>45414.815833333334</v>
      </c>
      <c r="G1311" s="1"/>
    </row>
    <row r="1312" spans="1:7" x14ac:dyDescent="0.25">
      <c r="A1312" s="121" t="s">
        <v>1638</v>
      </c>
      <c r="B1312" s="120" t="s">
        <v>1640</v>
      </c>
      <c r="C1312" s="121" t="s">
        <v>6</v>
      </c>
      <c r="D1312" s="121">
        <v>1007</v>
      </c>
      <c r="E1312" s="121" t="s">
        <v>1956</v>
      </c>
      <c r="F1312" s="122">
        <v>45414.815833333334</v>
      </c>
      <c r="G1312" s="1"/>
    </row>
    <row r="1313" spans="1:7" x14ac:dyDescent="0.25">
      <c r="A1313" s="121" t="s">
        <v>1638</v>
      </c>
      <c r="B1313" s="120" t="s">
        <v>1640</v>
      </c>
      <c r="C1313" s="121" t="s">
        <v>6</v>
      </c>
      <c r="D1313" s="121">
        <v>1007</v>
      </c>
      <c r="E1313" s="121" t="s">
        <v>1956</v>
      </c>
      <c r="F1313" s="122">
        <v>45414.816157407404</v>
      </c>
      <c r="G1313" s="1"/>
    </row>
    <row r="1314" spans="1:7" x14ac:dyDescent="0.25">
      <c r="A1314" s="121" t="s">
        <v>1638</v>
      </c>
      <c r="B1314" s="120" t="s">
        <v>1640</v>
      </c>
      <c r="C1314" s="121" t="s">
        <v>6</v>
      </c>
      <c r="D1314" s="121">
        <v>1007</v>
      </c>
      <c r="E1314" s="121" t="s">
        <v>1956</v>
      </c>
      <c r="F1314" s="122">
        <v>45414.816157407404</v>
      </c>
      <c r="G1314" s="1"/>
    </row>
    <row r="1315" spans="1:7" x14ac:dyDescent="0.25">
      <c r="A1315" s="121" t="s">
        <v>1638</v>
      </c>
      <c r="B1315" s="120" t="s">
        <v>1640</v>
      </c>
      <c r="C1315" s="121" t="s">
        <v>6</v>
      </c>
      <c r="D1315" s="121">
        <v>1007</v>
      </c>
      <c r="E1315" s="121" t="s">
        <v>1956</v>
      </c>
      <c r="F1315" s="122">
        <v>45414.81653935185</v>
      </c>
      <c r="G1315" s="1"/>
    </row>
    <row r="1316" spans="1:7" x14ac:dyDescent="0.25">
      <c r="A1316" s="121" t="s">
        <v>1638</v>
      </c>
      <c r="B1316" s="120" t="s">
        <v>1640</v>
      </c>
      <c r="C1316" s="121" t="s">
        <v>6</v>
      </c>
      <c r="D1316" s="121">
        <v>1007</v>
      </c>
      <c r="E1316" s="121" t="s">
        <v>1956</v>
      </c>
      <c r="F1316" s="122">
        <v>45414.81653935185</v>
      </c>
      <c r="G1316" s="1"/>
    </row>
    <row r="1317" spans="1:7" x14ac:dyDescent="0.25">
      <c r="A1317" s="121" t="s">
        <v>1638</v>
      </c>
      <c r="B1317" s="120" t="s">
        <v>1640</v>
      </c>
      <c r="C1317" s="121" t="s">
        <v>6</v>
      </c>
      <c r="D1317" s="121">
        <v>1007</v>
      </c>
      <c r="E1317" s="121" t="s">
        <v>1956</v>
      </c>
      <c r="F1317" s="122">
        <v>45414.816921296297</v>
      </c>
      <c r="G1317" s="1"/>
    </row>
    <row r="1318" spans="1:7" x14ac:dyDescent="0.25">
      <c r="A1318" s="121" t="s">
        <v>1638</v>
      </c>
      <c r="B1318" s="120" t="s">
        <v>1640</v>
      </c>
      <c r="C1318" s="121" t="s">
        <v>6</v>
      </c>
      <c r="D1318" s="121">
        <v>1007</v>
      </c>
      <c r="E1318" s="121" t="s">
        <v>1956</v>
      </c>
      <c r="F1318" s="122">
        <v>45414.816921296297</v>
      </c>
      <c r="G1318" s="1"/>
    </row>
    <row r="1319" spans="1:7" x14ac:dyDescent="0.25">
      <c r="A1319" s="121" t="s">
        <v>1638</v>
      </c>
      <c r="B1319" s="120" t="s">
        <v>1640</v>
      </c>
      <c r="C1319" s="121" t="s">
        <v>6</v>
      </c>
      <c r="D1319" s="121">
        <v>1007</v>
      </c>
      <c r="E1319" s="121" t="s">
        <v>1956</v>
      </c>
      <c r="F1319" s="122">
        <v>45414.817361111112</v>
      </c>
      <c r="G1319" s="1"/>
    </row>
    <row r="1320" spans="1:7" x14ac:dyDescent="0.25">
      <c r="A1320" s="121" t="s">
        <v>1638</v>
      </c>
      <c r="B1320" s="120" t="s">
        <v>1640</v>
      </c>
      <c r="C1320" s="121" t="s">
        <v>6</v>
      </c>
      <c r="D1320" s="121">
        <v>1007</v>
      </c>
      <c r="E1320" s="121" t="s">
        <v>1956</v>
      </c>
      <c r="F1320" s="122">
        <v>45414.817361111112</v>
      </c>
      <c r="G1320" s="1"/>
    </row>
    <row r="1321" spans="1:7" x14ac:dyDescent="0.25">
      <c r="A1321" s="121" t="s">
        <v>1638</v>
      </c>
      <c r="B1321" s="120" t="s">
        <v>1640</v>
      </c>
      <c r="C1321" s="121" t="s">
        <v>6</v>
      </c>
      <c r="D1321" s="121">
        <v>1007</v>
      </c>
      <c r="E1321" s="121" t="s">
        <v>1956</v>
      </c>
      <c r="F1321" s="122">
        <v>45414.817962962959</v>
      </c>
      <c r="G1321" s="1"/>
    </row>
    <row r="1322" spans="1:7" x14ac:dyDescent="0.25">
      <c r="A1322" s="121" t="s">
        <v>1638</v>
      </c>
      <c r="B1322" s="120" t="s">
        <v>1640</v>
      </c>
      <c r="C1322" s="121" t="s">
        <v>6</v>
      </c>
      <c r="D1322" s="121">
        <v>1007</v>
      </c>
      <c r="E1322" s="121" t="s">
        <v>1956</v>
      </c>
      <c r="F1322" s="122">
        <v>45414.818831018521</v>
      </c>
      <c r="G1322" s="1"/>
    </row>
    <row r="1323" spans="1:7" x14ac:dyDescent="0.25">
      <c r="A1323" s="121" t="s">
        <v>1638</v>
      </c>
      <c r="B1323" s="120" t="s">
        <v>1640</v>
      </c>
      <c r="C1323" s="121" t="s">
        <v>6</v>
      </c>
      <c r="D1323" s="121">
        <v>1007</v>
      </c>
      <c r="E1323" s="121" t="s">
        <v>1956</v>
      </c>
      <c r="F1323" s="122">
        <v>45414.818831018521</v>
      </c>
      <c r="G1323" s="1"/>
    </row>
    <row r="1324" spans="1:7" x14ac:dyDescent="0.25">
      <c r="A1324" s="121" t="s">
        <v>1638</v>
      </c>
      <c r="B1324" s="120" t="s">
        <v>1640</v>
      </c>
      <c r="C1324" s="121" t="s">
        <v>6</v>
      </c>
      <c r="D1324" s="121">
        <v>1007</v>
      </c>
      <c r="E1324" s="121" t="s">
        <v>1956</v>
      </c>
      <c r="F1324" s="122">
        <v>45414.818831018521</v>
      </c>
      <c r="G1324" s="1"/>
    </row>
    <row r="1325" spans="1:7" x14ac:dyDescent="0.25">
      <c r="A1325" s="121" t="s">
        <v>1638</v>
      </c>
      <c r="B1325" s="120" t="s">
        <v>1640</v>
      </c>
      <c r="C1325" s="121" t="s">
        <v>6</v>
      </c>
      <c r="D1325" s="121">
        <v>1007</v>
      </c>
      <c r="E1325" s="121" t="s">
        <v>1956</v>
      </c>
      <c r="F1325" s="122">
        <v>45414.819224537037</v>
      </c>
      <c r="G1325" s="1"/>
    </row>
    <row r="1326" spans="1:7" x14ac:dyDescent="0.25">
      <c r="A1326" s="121" t="s">
        <v>1638</v>
      </c>
      <c r="B1326" s="120" t="s">
        <v>1640</v>
      </c>
      <c r="C1326" s="121" t="s">
        <v>6</v>
      </c>
      <c r="D1326" s="121">
        <v>1007</v>
      </c>
      <c r="E1326" s="121" t="s">
        <v>1956</v>
      </c>
      <c r="F1326" s="122">
        <v>45414.819224537037</v>
      </c>
      <c r="G1326" s="1"/>
    </row>
    <row r="1327" spans="1:7" x14ac:dyDescent="0.25">
      <c r="A1327" s="121" t="s">
        <v>1638</v>
      </c>
      <c r="B1327" s="120" t="s">
        <v>1640</v>
      </c>
      <c r="C1327" s="121" t="s">
        <v>6</v>
      </c>
      <c r="D1327" s="121">
        <v>1007</v>
      </c>
      <c r="E1327" s="121" t="s">
        <v>1956</v>
      </c>
      <c r="F1327" s="122">
        <v>45414.819236111114</v>
      </c>
      <c r="G1327" s="1"/>
    </row>
    <row r="1328" spans="1:7" x14ac:dyDescent="0.25">
      <c r="A1328" s="121" t="s">
        <v>1638</v>
      </c>
      <c r="B1328" s="120" t="s">
        <v>1640</v>
      </c>
      <c r="C1328" s="121" t="s">
        <v>6</v>
      </c>
      <c r="D1328" s="121">
        <v>1007</v>
      </c>
      <c r="E1328" s="121" t="s">
        <v>1956</v>
      </c>
      <c r="F1328" s="122">
        <v>45414.821331018517</v>
      </c>
      <c r="G1328" s="1"/>
    </row>
    <row r="1329" spans="1:7" x14ac:dyDescent="0.25">
      <c r="A1329" s="121" t="s">
        <v>1638</v>
      </c>
      <c r="B1329" s="120" t="s">
        <v>1640</v>
      </c>
      <c r="C1329" s="121" t="s">
        <v>6</v>
      </c>
      <c r="D1329" s="121">
        <v>1007</v>
      </c>
      <c r="E1329" s="121" t="s">
        <v>1956</v>
      </c>
      <c r="F1329" s="122">
        <v>45414.821331018517</v>
      </c>
      <c r="G1329" s="1"/>
    </row>
    <row r="1330" spans="1:7" x14ac:dyDescent="0.25">
      <c r="A1330" s="121" t="s">
        <v>1638</v>
      </c>
      <c r="B1330" s="120" t="s">
        <v>1640</v>
      </c>
      <c r="C1330" s="121" t="s">
        <v>6</v>
      </c>
      <c r="D1330" s="121">
        <v>1007</v>
      </c>
      <c r="E1330" s="121" t="s">
        <v>1956</v>
      </c>
      <c r="F1330" s="122">
        <v>45414.821331018517</v>
      </c>
      <c r="G1330" s="1"/>
    </row>
    <row r="1331" spans="1:7" x14ac:dyDescent="0.25">
      <c r="A1331" s="121" t="s">
        <v>1638</v>
      </c>
      <c r="B1331" s="120" t="s">
        <v>1640</v>
      </c>
      <c r="C1331" s="121" t="s">
        <v>6</v>
      </c>
      <c r="D1331" s="121">
        <v>1007</v>
      </c>
      <c r="E1331" s="121" t="s">
        <v>1956</v>
      </c>
      <c r="F1331" s="122">
        <v>45414.821331018517</v>
      </c>
      <c r="G1331" s="1"/>
    </row>
    <row r="1332" spans="1:7" x14ac:dyDescent="0.25">
      <c r="A1332" s="121" t="s">
        <v>1638</v>
      </c>
      <c r="B1332" s="120" t="s">
        <v>1640</v>
      </c>
      <c r="C1332" s="121" t="s">
        <v>6</v>
      </c>
      <c r="D1332" s="121">
        <v>1007</v>
      </c>
      <c r="E1332" s="121" t="s">
        <v>1956</v>
      </c>
      <c r="F1332" s="122">
        <v>45414.821331018517</v>
      </c>
      <c r="G1332" s="1"/>
    </row>
    <row r="1333" spans="1:7" x14ac:dyDescent="0.25">
      <c r="A1333" s="121" t="s">
        <v>1638</v>
      </c>
      <c r="B1333" s="120" t="s">
        <v>1640</v>
      </c>
      <c r="C1333" s="121" t="s">
        <v>6</v>
      </c>
      <c r="D1333" s="121">
        <v>1007</v>
      </c>
      <c r="E1333" s="121" t="s">
        <v>1956</v>
      </c>
      <c r="F1333" s="122">
        <v>45414.821331018517</v>
      </c>
      <c r="G1333" s="1"/>
    </row>
    <row r="1334" spans="1:7" x14ac:dyDescent="0.25">
      <c r="A1334" s="121" t="s">
        <v>1638</v>
      </c>
      <c r="B1334" s="120" t="s">
        <v>1640</v>
      </c>
      <c r="C1334" s="121" t="s">
        <v>6</v>
      </c>
      <c r="D1334" s="121">
        <v>1006</v>
      </c>
      <c r="E1334" s="121" t="s">
        <v>1954</v>
      </c>
      <c r="F1334" s="122">
        <v>45414.823321759257</v>
      </c>
      <c r="G1334" s="1"/>
    </row>
    <row r="1335" spans="1:7" x14ac:dyDescent="0.25">
      <c r="A1335" s="121" t="s">
        <v>1636</v>
      </c>
      <c r="B1335" s="120" t="s">
        <v>1641</v>
      </c>
      <c r="C1335" s="121" t="s">
        <v>6</v>
      </c>
      <c r="D1335" s="121">
        <v>1006</v>
      </c>
      <c r="E1335" s="121" t="s">
        <v>1954</v>
      </c>
      <c r="F1335" s="122">
        <v>45414.838888888888</v>
      </c>
      <c r="G1335" s="1"/>
    </row>
    <row r="1336" spans="1:7" x14ac:dyDescent="0.25">
      <c r="A1336" s="121" t="s">
        <v>1636</v>
      </c>
      <c r="B1336" s="120" t="s">
        <v>1641</v>
      </c>
      <c r="C1336" s="121" t="s">
        <v>6</v>
      </c>
      <c r="D1336" s="121">
        <v>1003</v>
      </c>
      <c r="E1336" s="121" t="s">
        <v>1958</v>
      </c>
      <c r="F1336" s="122">
        <v>45414.860810185186</v>
      </c>
      <c r="G1336" s="1"/>
    </row>
    <row r="1337" spans="1:7" s="72" customFormat="1" hidden="1" x14ac:dyDescent="0.25">
      <c r="A1337" s="123" t="s">
        <v>1642</v>
      </c>
      <c r="B1337" s="124" t="s">
        <v>1643</v>
      </c>
      <c r="C1337" s="123" t="s">
        <v>6</v>
      </c>
      <c r="D1337" s="123">
        <v>1002</v>
      </c>
      <c r="E1337" s="123" t="s">
        <v>1955</v>
      </c>
      <c r="F1337" s="125">
        <v>45415.326655092591</v>
      </c>
      <c r="G1337" s="77"/>
    </row>
    <row r="1338" spans="1:7" x14ac:dyDescent="0.25">
      <c r="A1338" s="121" t="s">
        <v>1642</v>
      </c>
      <c r="B1338" s="120" t="s">
        <v>1644</v>
      </c>
      <c r="C1338" s="121" t="s">
        <v>6</v>
      </c>
      <c r="D1338" s="121">
        <v>1006</v>
      </c>
      <c r="E1338" s="121" t="s">
        <v>1954</v>
      </c>
      <c r="F1338" s="122">
        <v>45415.331180555557</v>
      </c>
      <c r="G1338" s="1"/>
    </row>
    <row r="1339" spans="1:7" x14ac:dyDescent="0.25">
      <c r="A1339" s="121" t="s">
        <v>1642</v>
      </c>
      <c r="B1339" s="120" t="s">
        <v>1644</v>
      </c>
      <c r="C1339" s="121" t="s">
        <v>6</v>
      </c>
      <c r="D1339" s="121">
        <v>1003</v>
      </c>
      <c r="E1339" s="121" t="s">
        <v>1958</v>
      </c>
      <c r="F1339" s="122">
        <v>45415.331319444442</v>
      </c>
      <c r="G1339" s="1"/>
    </row>
    <row r="1340" spans="1:7" x14ac:dyDescent="0.25">
      <c r="A1340" s="121" t="s">
        <v>670</v>
      </c>
      <c r="B1340" s="120" t="s">
        <v>1000</v>
      </c>
      <c r="C1340" s="121" t="s">
        <v>6</v>
      </c>
      <c r="D1340" s="121">
        <v>1008</v>
      </c>
      <c r="E1340" s="121" t="s">
        <v>1953</v>
      </c>
      <c r="F1340" s="122">
        <v>45415.391030092593</v>
      </c>
      <c r="G1340" s="1"/>
    </row>
    <row r="1341" spans="1:7" x14ac:dyDescent="0.25">
      <c r="A1341" s="121" t="s">
        <v>1455</v>
      </c>
      <c r="B1341" s="120" t="s">
        <v>1457</v>
      </c>
      <c r="C1341" s="121" t="s">
        <v>6</v>
      </c>
      <c r="D1341" s="121">
        <v>1006</v>
      </c>
      <c r="E1341" s="121" t="s">
        <v>1954</v>
      </c>
      <c r="F1341" s="122">
        <v>45415.458171296297</v>
      </c>
      <c r="G1341" s="1"/>
    </row>
    <row r="1342" spans="1:7" s="72" customFormat="1" hidden="1" x14ac:dyDescent="0.25">
      <c r="A1342" s="123" t="s">
        <v>1645</v>
      </c>
      <c r="B1342" s="124" t="s">
        <v>1646</v>
      </c>
      <c r="C1342" s="123" t="s">
        <v>6</v>
      </c>
      <c r="D1342" s="123">
        <v>1002</v>
      </c>
      <c r="E1342" s="123" t="s">
        <v>1955</v>
      </c>
      <c r="F1342" s="125">
        <v>45415.459224537037</v>
      </c>
      <c r="G1342" s="77"/>
    </row>
    <row r="1343" spans="1:7" x14ac:dyDescent="0.25">
      <c r="A1343" s="121" t="s">
        <v>1455</v>
      </c>
      <c r="B1343" s="120" t="s">
        <v>1457</v>
      </c>
      <c r="C1343" s="121" t="s">
        <v>6</v>
      </c>
      <c r="D1343" s="121">
        <v>1006</v>
      </c>
      <c r="E1343" s="121" t="s">
        <v>1954</v>
      </c>
      <c r="F1343" s="122">
        <v>45415.461412037039</v>
      </c>
      <c r="G1343" s="1"/>
    </row>
    <row r="1344" spans="1:7" x14ac:dyDescent="0.25">
      <c r="A1344" s="121" t="s">
        <v>1645</v>
      </c>
      <c r="B1344" s="120" t="s">
        <v>1647</v>
      </c>
      <c r="C1344" s="121" t="s">
        <v>6</v>
      </c>
      <c r="D1344" s="121">
        <v>1003</v>
      </c>
      <c r="E1344" s="121" t="s">
        <v>1958</v>
      </c>
      <c r="F1344" s="122">
        <v>45415.461909722224</v>
      </c>
      <c r="G1344" s="1"/>
    </row>
    <row r="1345" spans="1:7" x14ac:dyDescent="0.25">
      <c r="A1345" s="121" t="s">
        <v>47</v>
      </c>
      <c r="B1345" s="120" t="s">
        <v>48</v>
      </c>
      <c r="C1345" s="121" t="s">
        <v>6</v>
      </c>
      <c r="D1345" s="121">
        <v>1004</v>
      </c>
      <c r="E1345" s="121" t="s">
        <v>1957</v>
      </c>
      <c r="F1345" s="122">
        <v>45415.46565972222</v>
      </c>
      <c r="G1345" s="1"/>
    </row>
    <row r="1346" spans="1:7" x14ac:dyDescent="0.25">
      <c r="A1346" s="121" t="s">
        <v>47</v>
      </c>
      <c r="B1346" s="120" t="s">
        <v>48</v>
      </c>
      <c r="C1346" s="121" t="s">
        <v>6</v>
      </c>
      <c r="D1346" s="121">
        <v>1004</v>
      </c>
      <c r="E1346" s="121" t="s">
        <v>1957</v>
      </c>
      <c r="F1346" s="122">
        <v>45415.465914351851</v>
      </c>
      <c r="G1346" s="1"/>
    </row>
    <row r="1347" spans="1:7" x14ac:dyDescent="0.25">
      <c r="A1347" s="121" t="s">
        <v>47</v>
      </c>
      <c r="B1347" s="120" t="s">
        <v>48</v>
      </c>
      <c r="C1347" s="121" t="s">
        <v>6</v>
      </c>
      <c r="D1347" s="121">
        <v>1004</v>
      </c>
      <c r="E1347" s="121" t="s">
        <v>1957</v>
      </c>
      <c r="F1347" s="122">
        <v>45415.46603009259</v>
      </c>
      <c r="G1347" s="1"/>
    </row>
    <row r="1348" spans="1:7" x14ac:dyDescent="0.25">
      <c r="A1348" s="121" t="s">
        <v>47</v>
      </c>
      <c r="B1348" s="120" t="s">
        <v>48</v>
      </c>
      <c r="C1348" s="121" t="s">
        <v>6</v>
      </c>
      <c r="D1348" s="121">
        <v>1003</v>
      </c>
      <c r="E1348" s="121" t="s">
        <v>1958</v>
      </c>
      <c r="F1348" s="122">
        <v>45415.466365740744</v>
      </c>
      <c r="G1348" s="1"/>
    </row>
    <row r="1349" spans="1:7" x14ac:dyDescent="0.25">
      <c r="A1349" s="121" t="s">
        <v>406</v>
      </c>
      <c r="B1349" s="120" t="s">
        <v>1424</v>
      </c>
      <c r="C1349" s="121" t="s">
        <v>6</v>
      </c>
      <c r="D1349" s="121">
        <v>1006</v>
      </c>
      <c r="E1349" s="121" t="s">
        <v>1954</v>
      </c>
      <c r="F1349" s="122">
        <v>45415.490648148145</v>
      </c>
      <c r="G1349" s="1"/>
    </row>
    <row r="1350" spans="1:7" s="72" customFormat="1" hidden="1" x14ac:dyDescent="0.25">
      <c r="A1350" s="123" t="s">
        <v>1648</v>
      </c>
      <c r="B1350" s="124" t="s">
        <v>1649</v>
      </c>
      <c r="C1350" s="123" t="s">
        <v>6</v>
      </c>
      <c r="D1350" s="123">
        <v>1002</v>
      </c>
      <c r="E1350" s="123" t="s">
        <v>1955</v>
      </c>
      <c r="F1350" s="125">
        <v>45415.502256944441</v>
      </c>
      <c r="G1350" s="77"/>
    </row>
    <row r="1351" spans="1:7" x14ac:dyDescent="0.25">
      <c r="A1351" s="121" t="s">
        <v>1648</v>
      </c>
      <c r="B1351" s="120" t="s">
        <v>1650</v>
      </c>
      <c r="C1351" s="121" t="s">
        <v>6</v>
      </c>
      <c r="D1351" s="121">
        <v>1003</v>
      </c>
      <c r="E1351" s="121" t="s">
        <v>1958</v>
      </c>
      <c r="F1351" s="122">
        <v>45415.503240740742</v>
      </c>
      <c r="G1351" s="1"/>
    </row>
    <row r="1352" spans="1:7" x14ac:dyDescent="0.25">
      <c r="A1352" s="121" t="s">
        <v>1648</v>
      </c>
      <c r="B1352" s="120" t="s">
        <v>1650</v>
      </c>
      <c r="C1352" s="121" t="s">
        <v>6</v>
      </c>
      <c r="D1352" s="121">
        <v>1006</v>
      </c>
      <c r="E1352" s="121" t="s">
        <v>1954</v>
      </c>
      <c r="F1352" s="122">
        <v>45415.504062499997</v>
      </c>
      <c r="G1352" s="1"/>
    </row>
    <row r="1353" spans="1:7" s="72" customFormat="1" hidden="1" x14ac:dyDescent="0.25">
      <c r="A1353" s="123" t="s">
        <v>1651</v>
      </c>
      <c r="B1353" s="124" t="s">
        <v>1652</v>
      </c>
      <c r="C1353" s="123" t="s">
        <v>6</v>
      </c>
      <c r="D1353" s="123">
        <v>1002</v>
      </c>
      <c r="E1353" s="123" t="s">
        <v>1955</v>
      </c>
      <c r="F1353" s="125">
        <v>45415.504166666666</v>
      </c>
      <c r="G1353" s="77"/>
    </row>
    <row r="1354" spans="1:7" x14ac:dyDescent="0.25">
      <c r="A1354" s="121" t="s">
        <v>1648</v>
      </c>
      <c r="B1354" s="120" t="s">
        <v>1650</v>
      </c>
      <c r="C1354" s="121" t="s">
        <v>6</v>
      </c>
      <c r="D1354" s="121">
        <v>1006</v>
      </c>
      <c r="E1354" s="121" t="s">
        <v>1954</v>
      </c>
      <c r="F1354" s="122">
        <v>45415.504305555558</v>
      </c>
      <c r="G1354" s="1"/>
    </row>
    <row r="1355" spans="1:7" x14ac:dyDescent="0.25">
      <c r="A1355" s="121" t="s">
        <v>1651</v>
      </c>
      <c r="B1355" s="120" t="s">
        <v>1652</v>
      </c>
      <c r="C1355" s="121" t="s">
        <v>6</v>
      </c>
      <c r="D1355" s="121">
        <v>1002</v>
      </c>
      <c r="E1355" s="121" t="s">
        <v>1955</v>
      </c>
      <c r="F1355" s="122">
        <v>45415.504999999997</v>
      </c>
      <c r="G1355" s="1"/>
    </row>
    <row r="1356" spans="1:7" x14ac:dyDescent="0.25">
      <c r="A1356" s="121" t="s">
        <v>1653</v>
      </c>
      <c r="B1356" s="120" t="s">
        <v>1654</v>
      </c>
      <c r="C1356" s="121" t="s">
        <v>6</v>
      </c>
      <c r="D1356" s="121">
        <v>1006</v>
      </c>
      <c r="E1356" s="121" t="s">
        <v>1954</v>
      </c>
      <c r="F1356" s="122">
        <v>45415.573773148149</v>
      </c>
      <c r="G1356" s="1"/>
    </row>
    <row r="1357" spans="1:7" x14ac:dyDescent="0.25">
      <c r="A1357" s="121" t="s">
        <v>1651</v>
      </c>
      <c r="B1357" s="120" t="s">
        <v>1655</v>
      </c>
      <c r="C1357" s="121" t="s">
        <v>6</v>
      </c>
      <c r="D1357" s="121">
        <v>1006</v>
      </c>
      <c r="E1357" s="121" t="s">
        <v>1954</v>
      </c>
      <c r="F1357" s="122">
        <v>45415.640231481484</v>
      </c>
      <c r="G1357" s="1"/>
    </row>
    <row r="1358" spans="1:7" x14ac:dyDescent="0.25">
      <c r="A1358" s="121" t="s">
        <v>1651</v>
      </c>
      <c r="B1358" s="120" t="s">
        <v>1655</v>
      </c>
      <c r="C1358" s="121" t="s">
        <v>6</v>
      </c>
      <c r="D1358" s="121">
        <v>1003</v>
      </c>
      <c r="E1358" s="121" t="s">
        <v>1958</v>
      </c>
      <c r="F1358" s="122">
        <v>45415.640277777777</v>
      </c>
      <c r="G1358" s="1"/>
    </row>
    <row r="1359" spans="1:7" x14ac:dyDescent="0.25">
      <c r="A1359" s="121" t="s">
        <v>1651</v>
      </c>
      <c r="B1359" s="120" t="s">
        <v>1655</v>
      </c>
      <c r="C1359" s="121" t="s">
        <v>6</v>
      </c>
      <c r="D1359" s="121">
        <v>1007</v>
      </c>
      <c r="E1359" s="121" t="s">
        <v>1956</v>
      </c>
      <c r="F1359" s="122">
        <v>45415.641782407409</v>
      </c>
      <c r="G1359" s="1"/>
    </row>
    <row r="1360" spans="1:7" x14ac:dyDescent="0.25">
      <c r="A1360" s="121" t="s">
        <v>1651</v>
      </c>
      <c r="B1360" s="120" t="s">
        <v>1655</v>
      </c>
      <c r="C1360" s="121" t="s">
        <v>6</v>
      </c>
      <c r="D1360" s="121">
        <v>1007</v>
      </c>
      <c r="E1360" s="121" t="s">
        <v>1956</v>
      </c>
      <c r="F1360" s="122">
        <v>45415.642025462963</v>
      </c>
      <c r="G1360" s="1"/>
    </row>
    <row r="1361" spans="1:7" x14ac:dyDescent="0.25">
      <c r="A1361" s="121" t="s">
        <v>1651</v>
      </c>
      <c r="B1361" s="120" t="s">
        <v>1655</v>
      </c>
      <c r="C1361" s="121" t="s">
        <v>6</v>
      </c>
      <c r="D1361" s="121">
        <v>1007</v>
      </c>
      <c r="E1361" s="121" t="s">
        <v>1956</v>
      </c>
      <c r="F1361" s="122">
        <v>45415.642199074071</v>
      </c>
      <c r="G1361" s="1"/>
    </row>
    <row r="1362" spans="1:7" x14ac:dyDescent="0.25">
      <c r="A1362" s="121" t="s">
        <v>1651</v>
      </c>
      <c r="B1362" s="120" t="s">
        <v>1655</v>
      </c>
      <c r="C1362" s="121" t="s">
        <v>6</v>
      </c>
      <c r="D1362" s="121">
        <v>1007</v>
      </c>
      <c r="E1362" s="121" t="s">
        <v>1956</v>
      </c>
      <c r="F1362" s="122">
        <v>45415.642523148148</v>
      </c>
      <c r="G1362" s="1"/>
    </row>
    <row r="1363" spans="1:7" x14ac:dyDescent="0.25">
      <c r="A1363" s="121" t="s">
        <v>1651</v>
      </c>
      <c r="B1363" s="120" t="s">
        <v>1655</v>
      </c>
      <c r="C1363" s="121" t="s">
        <v>6</v>
      </c>
      <c r="D1363" s="121">
        <v>1007</v>
      </c>
      <c r="E1363" s="121" t="s">
        <v>1956</v>
      </c>
      <c r="F1363" s="122">
        <v>45415.642696759256</v>
      </c>
      <c r="G1363" s="1"/>
    </row>
    <row r="1364" spans="1:7" x14ac:dyDescent="0.25">
      <c r="A1364" s="121" t="s">
        <v>1651</v>
      </c>
      <c r="B1364" s="120" t="s">
        <v>1655</v>
      </c>
      <c r="C1364" s="121" t="s">
        <v>6</v>
      </c>
      <c r="D1364" s="121">
        <v>1007</v>
      </c>
      <c r="E1364" s="121" t="s">
        <v>1956</v>
      </c>
      <c r="F1364" s="122">
        <v>45415.642916666664</v>
      </c>
      <c r="G1364" s="1"/>
    </row>
    <row r="1365" spans="1:7" x14ac:dyDescent="0.25">
      <c r="A1365" s="121" t="s">
        <v>1651</v>
      </c>
      <c r="B1365" s="120" t="s">
        <v>1655</v>
      </c>
      <c r="C1365" s="121" t="s">
        <v>6</v>
      </c>
      <c r="D1365" s="121">
        <v>1007</v>
      </c>
      <c r="E1365" s="121" t="s">
        <v>1956</v>
      </c>
      <c r="F1365" s="122">
        <v>45415.643240740741</v>
      </c>
      <c r="G1365" s="1"/>
    </row>
    <row r="1366" spans="1:7" x14ac:dyDescent="0.25">
      <c r="A1366" s="121" t="s">
        <v>1651</v>
      </c>
      <c r="B1366" s="120" t="s">
        <v>1655</v>
      </c>
      <c r="C1366" s="121" t="s">
        <v>6</v>
      </c>
      <c r="D1366" s="121">
        <v>1007</v>
      </c>
      <c r="E1366" s="121" t="s">
        <v>1956</v>
      </c>
      <c r="F1366" s="122">
        <v>45415.643379629626</v>
      </c>
      <c r="G1366" s="1"/>
    </row>
    <row r="1367" spans="1:7" x14ac:dyDescent="0.25">
      <c r="A1367" s="121" t="s">
        <v>1651</v>
      </c>
      <c r="B1367" s="120" t="s">
        <v>1655</v>
      </c>
      <c r="C1367" s="121" t="s">
        <v>6</v>
      </c>
      <c r="D1367" s="121">
        <v>1007</v>
      </c>
      <c r="E1367" s="121" t="s">
        <v>1956</v>
      </c>
      <c r="F1367" s="122">
        <v>45415.643483796295</v>
      </c>
      <c r="G1367" s="1"/>
    </row>
    <row r="1368" spans="1:7" x14ac:dyDescent="0.25">
      <c r="A1368" s="121" t="s">
        <v>1651</v>
      </c>
      <c r="B1368" s="120" t="s">
        <v>1655</v>
      </c>
      <c r="C1368" s="121" t="s">
        <v>6</v>
      </c>
      <c r="D1368" s="121">
        <v>1007</v>
      </c>
      <c r="E1368" s="121" t="s">
        <v>1956</v>
      </c>
      <c r="F1368" s="122">
        <v>45415.643796296295</v>
      </c>
      <c r="G1368" s="1"/>
    </row>
    <row r="1369" spans="1:7" x14ac:dyDescent="0.25">
      <c r="A1369" s="121" t="s">
        <v>1651</v>
      </c>
      <c r="B1369" s="120" t="s">
        <v>1655</v>
      </c>
      <c r="C1369" s="121" t="s">
        <v>6</v>
      </c>
      <c r="D1369" s="121">
        <v>1007</v>
      </c>
      <c r="E1369" s="121" t="s">
        <v>1956</v>
      </c>
      <c r="F1369" s="122">
        <v>45415.643819444442</v>
      </c>
      <c r="G1369" s="1"/>
    </row>
    <row r="1370" spans="1:7" x14ac:dyDescent="0.25">
      <c r="A1370" s="121" t="s">
        <v>1651</v>
      </c>
      <c r="B1370" s="120" t="s">
        <v>1655</v>
      </c>
      <c r="C1370" s="121" t="s">
        <v>6</v>
      </c>
      <c r="D1370" s="121">
        <v>1007</v>
      </c>
      <c r="E1370" s="121" t="s">
        <v>1956</v>
      </c>
      <c r="F1370" s="122">
        <v>45415.643854166665</v>
      </c>
      <c r="G1370" s="1"/>
    </row>
    <row r="1371" spans="1:7" x14ac:dyDescent="0.25">
      <c r="A1371" s="121" t="s">
        <v>1651</v>
      </c>
      <c r="B1371" s="120" t="s">
        <v>1655</v>
      </c>
      <c r="C1371" s="121" t="s">
        <v>6</v>
      </c>
      <c r="D1371" s="121">
        <v>1007</v>
      </c>
      <c r="E1371" s="121" t="s">
        <v>1956</v>
      </c>
      <c r="F1371" s="122">
        <v>45415.643888888888</v>
      </c>
      <c r="G1371" s="1"/>
    </row>
    <row r="1372" spans="1:7" x14ac:dyDescent="0.25">
      <c r="A1372" s="121" t="s">
        <v>1651</v>
      </c>
      <c r="B1372" s="120" t="s">
        <v>1655</v>
      </c>
      <c r="C1372" s="121" t="s">
        <v>6</v>
      </c>
      <c r="D1372" s="121">
        <v>1007</v>
      </c>
      <c r="E1372" s="121" t="s">
        <v>1956</v>
      </c>
      <c r="F1372" s="122">
        <v>45415.643923611111</v>
      </c>
      <c r="G1372" s="1"/>
    </row>
    <row r="1373" spans="1:7" x14ac:dyDescent="0.25">
      <c r="A1373" s="121" t="s">
        <v>1651</v>
      </c>
      <c r="B1373" s="120" t="s">
        <v>1655</v>
      </c>
      <c r="C1373" s="121" t="s">
        <v>6</v>
      </c>
      <c r="D1373" s="121">
        <v>1007</v>
      </c>
      <c r="E1373" s="121" t="s">
        <v>1956</v>
      </c>
      <c r="F1373" s="122">
        <v>45415.644618055558</v>
      </c>
      <c r="G1373" s="1"/>
    </row>
    <row r="1374" spans="1:7" x14ac:dyDescent="0.25">
      <c r="A1374" s="121" t="s">
        <v>1651</v>
      </c>
      <c r="B1374" s="120" t="s">
        <v>1655</v>
      </c>
      <c r="C1374" s="121" t="s">
        <v>6</v>
      </c>
      <c r="D1374" s="121">
        <v>1007</v>
      </c>
      <c r="E1374" s="121" t="s">
        <v>1956</v>
      </c>
      <c r="F1374" s="122">
        <v>45415.644629629627</v>
      </c>
      <c r="G1374" s="1"/>
    </row>
    <row r="1375" spans="1:7" x14ac:dyDescent="0.25">
      <c r="A1375" s="121" t="s">
        <v>1651</v>
      </c>
      <c r="B1375" s="120" t="s">
        <v>1655</v>
      </c>
      <c r="C1375" s="121" t="s">
        <v>6</v>
      </c>
      <c r="D1375" s="121">
        <v>1007</v>
      </c>
      <c r="E1375" s="121" t="s">
        <v>1956</v>
      </c>
      <c r="F1375" s="122">
        <v>45415.644675925927</v>
      </c>
      <c r="G1375" s="1"/>
    </row>
    <row r="1376" spans="1:7" x14ac:dyDescent="0.25">
      <c r="A1376" s="121" t="s">
        <v>1651</v>
      </c>
      <c r="B1376" s="120" t="s">
        <v>1655</v>
      </c>
      <c r="C1376" s="121" t="s">
        <v>6</v>
      </c>
      <c r="D1376" s="121">
        <v>1007</v>
      </c>
      <c r="E1376" s="121" t="s">
        <v>1956</v>
      </c>
      <c r="F1376" s="122">
        <v>45415.644699074073</v>
      </c>
      <c r="G1376" s="1"/>
    </row>
    <row r="1377" spans="1:7" x14ac:dyDescent="0.25">
      <c r="A1377" s="121" t="s">
        <v>1651</v>
      </c>
      <c r="B1377" s="120" t="s">
        <v>1655</v>
      </c>
      <c r="C1377" s="121" t="s">
        <v>6</v>
      </c>
      <c r="D1377" s="121">
        <v>1007</v>
      </c>
      <c r="E1377" s="121" t="s">
        <v>1956</v>
      </c>
      <c r="F1377" s="122">
        <v>45415.644733796296</v>
      </c>
      <c r="G1377" s="1"/>
    </row>
    <row r="1378" spans="1:7" x14ac:dyDescent="0.25">
      <c r="A1378" s="121" t="s">
        <v>1651</v>
      </c>
      <c r="B1378" s="120" t="s">
        <v>1655</v>
      </c>
      <c r="C1378" s="121" t="s">
        <v>6</v>
      </c>
      <c r="D1378" s="121">
        <v>1007</v>
      </c>
      <c r="E1378" s="121" t="s">
        <v>1956</v>
      </c>
      <c r="F1378" s="122">
        <v>45415.645150462966</v>
      </c>
      <c r="G1378" s="1"/>
    </row>
    <row r="1379" spans="1:7" x14ac:dyDescent="0.25">
      <c r="A1379" s="121" t="s">
        <v>1651</v>
      </c>
      <c r="B1379" s="120" t="s">
        <v>1655</v>
      </c>
      <c r="C1379" s="121" t="s">
        <v>6</v>
      </c>
      <c r="D1379" s="121">
        <v>1007</v>
      </c>
      <c r="E1379" s="121" t="s">
        <v>1956</v>
      </c>
      <c r="F1379" s="122">
        <v>45415.645254629628</v>
      </c>
      <c r="G1379" s="1"/>
    </row>
    <row r="1380" spans="1:7" x14ac:dyDescent="0.25">
      <c r="A1380" s="121" t="s">
        <v>1651</v>
      </c>
      <c r="B1380" s="120" t="s">
        <v>1655</v>
      </c>
      <c r="C1380" s="121" t="s">
        <v>6</v>
      </c>
      <c r="D1380" s="121">
        <v>1007</v>
      </c>
      <c r="E1380" s="121" t="s">
        <v>1956</v>
      </c>
      <c r="F1380" s="122">
        <v>45415.645300925928</v>
      </c>
      <c r="G1380" s="1"/>
    </row>
    <row r="1381" spans="1:7" x14ac:dyDescent="0.25">
      <c r="A1381" s="121" t="s">
        <v>1651</v>
      </c>
      <c r="B1381" s="120" t="s">
        <v>1655</v>
      </c>
      <c r="C1381" s="121" t="s">
        <v>6</v>
      </c>
      <c r="D1381" s="121">
        <v>1007</v>
      </c>
      <c r="E1381" s="121" t="s">
        <v>1956</v>
      </c>
      <c r="F1381" s="122">
        <v>45415.645335648151</v>
      </c>
      <c r="G1381" s="1"/>
    </row>
    <row r="1382" spans="1:7" x14ac:dyDescent="0.25">
      <c r="A1382" s="121" t="s">
        <v>1651</v>
      </c>
      <c r="B1382" s="120" t="s">
        <v>1655</v>
      </c>
      <c r="C1382" s="121" t="s">
        <v>6</v>
      </c>
      <c r="D1382" s="121">
        <v>1007</v>
      </c>
      <c r="E1382" s="121" t="s">
        <v>1956</v>
      </c>
      <c r="F1382" s="122">
        <v>45415.645370370374</v>
      </c>
      <c r="G1382" s="1"/>
    </row>
    <row r="1383" spans="1:7" x14ac:dyDescent="0.25">
      <c r="A1383" s="121" t="s">
        <v>1651</v>
      </c>
      <c r="B1383" s="120" t="s">
        <v>1655</v>
      </c>
      <c r="C1383" s="121" t="s">
        <v>6</v>
      </c>
      <c r="D1383" s="121">
        <v>1007</v>
      </c>
      <c r="E1383" s="121" t="s">
        <v>1956</v>
      </c>
      <c r="F1383" s="122">
        <v>45415.646331018521</v>
      </c>
      <c r="G1383" s="1"/>
    </row>
    <row r="1384" spans="1:7" x14ac:dyDescent="0.25">
      <c r="A1384" s="121" t="s">
        <v>1651</v>
      </c>
      <c r="B1384" s="120" t="s">
        <v>1655</v>
      </c>
      <c r="C1384" s="121" t="s">
        <v>6</v>
      </c>
      <c r="D1384" s="121">
        <v>1007</v>
      </c>
      <c r="E1384" s="121" t="s">
        <v>1956</v>
      </c>
      <c r="F1384" s="122">
        <v>45415.646354166667</v>
      </c>
      <c r="G1384" s="1"/>
    </row>
    <row r="1385" spans="1:7" x14ac:dyDescent="0.25">
      <c r="A1385" s="121" t="s">
        <v>1651</v>
      </c>
      <c r="B1385" s="120" t="s">
        <v>1655</v>
      </c>
      <c r="C1385" s="121" t="s">
        <v>6</v>
      </c>
      <c r="D1385" s="121">
        <v>1007</v>
      </c>
      <c r="E1385" s="121" t="s">
        <v>1956</v>
      </c>
      <c r="F1385" s="122">
        <v>45415.64638888889</v>
      </c>
      <c r="G1385" s="1"/>
    </row>
    <row r="1386" spans="1:7" x14ac:dyDescent="0.25">
      <c r="A1386" s="121" t="s">
        <v>1651</v>
      </c>
      <c r="B1386" s="120" t="s">
        <v>1655</v>
      </c>
      <c r="C1386" s="121" t="s">
        <v>6</v>
      </c>
      <c r="D1386" s="121">
        <v>1007</v>
      </c>
      <c r="E1386" s="121" t="s">
        <v>1956</v>
      </c>
      <c r="F1386" s="122">
        <v>45415.646423611113</v>
      </c>
      <c r="G1386" s="1"/>
    </row>
    <row r="1387" spans="1:7" x14ac:dyDescent="0.25">
      <c r="A1387" s="121" t="s">
        <v>1651</v>
      </c>
      <c r="B1387" s="120" t="s">
        <v>1655</v>
      </c>
      <c r="C1387" s="121" t="s">
        <v>6</v>
      </c>
      <c r="D1387" s="121">
        <v>1007</v>
      </c>
      <c r="E1387" s="121" t="s">
        <v>1956</v>
      </c>
      <c r="F1387" s="122">
        <v>45415.646458333336</v>
      </c>
      <c r="G1387" s="1"/>
    </row>
    <row r="1388" spans="1:7" x14ac:dyDescent="0.25">
      <c r="A1388" s="126" t="s">
        <v>1651</v>
      </c>
      <c r="B1388" s="127" t="s">
        <v>1655</v>
      </c>
      <c r="C1388" s="126" t="s">
        <v>6</v>
      </c>
      <c r="D1388" s="126">
        <v>1004</v>
      </c>
      <c r="E1388" s="126" t="s">
        <v>1957</v>
      </c>
      <c r="F1388" s="128">
        <v>45415.662407407406</v>
      </c>
      <c r="G1388" s="12"/>
    </row>
    <row r="1389" spans="1:7" s="72" customFormat="1" hidden="1" x14ac:dyDescent="0.25">
      <c r="A1389" s="77" t="s">
        <v>1785</v>
      </c>
      <c r="B1389" s="78" t="s">
        <v>1875</v>
      </c>
      <c r="C1389" s="77" t="s">
        <v>6</v>
      </c>
      <c r="D1389" s="77">
        <v>1002</v>
      </c>
      <c r="E1389" s="77" t="s">
        <v>1955</v>
      </c>
      <c r="F1389" s="90">
        <v>45415.683530092596</v>
      </c>
      <c r="G1389" s="77"/>
    </row>
    <row r="1390" spans="1:7" s="72" customFormat="1" hidden="1" x14ac:dyDescent="0.25">
      <c r="A1390" s="77" t="s">
        <v>1787</v>
      </c>
      <c r="B1390" s="78" t="s">
        <v>1876</v>
      </c>
      <c r="C1390" s="77" t="s">
        <v>6</v>
      </c>
      <c r="D1390" s="77">
        <v>1002</v>
      </c>
      <c r="E1390" s="77" t="s">
        <v>1955</v>
      </c>
      <c r="F1390" s="90">
        <v>45415.698912037034</v>
      </c>
      <c r="G1390" s="77"/>
    </row>
    <row r="1391" spans="1:7" x14ac:dyDescent="0.25">
      <c r="A1391" s="1" t="s">
        <v>1787</v>
      </c>
      <c r="B1391" s="2" t="s">
        <v>1877</v>
      </c>
      <c r="C1391" s="1" t="s">
        <v>6</v>
      </c>
      <c r="D1391" s="1">
        <v>1006</v>
      </c>
      <c r="E1391" s="1" t="s">
        <v>1954</v>
      </c>
      <c r="F1391" s="3">
        <v>45415.700937499998</v>
      </c>
      <c r="G1391" s="1"/>
    </row>
    <row r="1392" spans="1:7" s="72" customFormat="1" hidden="1" x14ac:dyDescent="0.25">
      <c r="A1392" s="77" t="s">
        <v>1789</v>
      </c>
      <c r="B1392" s="78" t="s">
        <v>1878</v>
      </c>
      <c r="C1392" s="77" t="s">
        <v>6</v>
      </c>
      <c r="D1392" s="77">
        <v>1002</v>
      </c>
      <c r="E1392" s="77" t="s">
        <v>1955</v>
      </c>
      <c r="F1392" s="90">
        <v>45415.704351851855</v>
      </c>
      <c r="G1392" s="77"/>
    </row>
    <row r="1393" spans="1:7" x14ac:dyDescent="0.25">
      <c r="A1393" s="1" t="s">
        <v>1789</v>
      </c>
      <c r="B1393" s="2" t="s">
        <v>1879</v>
      </c>
      <c r="C1393" s="1" t="s">
        <v>6</v>
      </c>
      <c r="D1393" s="1">
        <v>1006</v>
      </c>
      <c r="E1393" s="1" t="s">
        <v>1954</v>
      </c>
      <c r="F1393" s="3">
        <v>45415.705289351848</v>
      </c>
      <c r="G1393" s="1"/>
    </row>
    <row r="1394" spans="1:7" s="72" customFormat="1" hidden="1" x14ac:dyDescent="0.25">
      <c r="A1394" s="77" t="s">
        <v>1791</v>
      </c>
      <c r="B1394" s="78" t="s">
        <v>1880</v>
      </c>
      <c r="C1394" s="77" t="s">
        <v>6</v>
      </c>
      <c r="D1394" s="77">
        <v>1002</v>
      </c>
      <c r="E1394" s="77" t="s">
        <v>1955</v>
      </c>
      <c r="F1394" s="90">
        <v>45415.729641203703</v>
      </c>
      <c r="G1394" s="77"/>
    </row>
    <row r="1395" spans="1:7" x14ac:dyDescent="0.25">
      <c r="A1395" s="1" t="s">
        <v>1791</v>
      </c>
      <c r="B1395" s="2" t="s">
        <v>1881</v>
      </c>
      <c r="C1395" s="1" t="s">
        <v>6</v>
      </c>
      <c r="D1395" s="1">
        <v>1003</v>
      </c>
      <c r="E1395" s="1" t="s">
        <v>1958</v>
      </c>
      <c r="F1395" s="3">
        <v>45415.730555555558</v>
      </c>
      <c r="G1395" s="1"/>
    </row>
    <row r="1396" spans="1:7" s="72" customFormat="1" hidden="1" x14ac:dyDescent="0.25">
      <c r="A1396" s="77" t="s">
        <v>1793</v>
      </c>
      <c r="B1396" s="78" t="s">
        <v>1882</v>
      </c>
      <c r="C1396" s="77" t="s">
        <v>6</v>
      </c>
      <c r="D1396" s="77">
        <v>1002</v>
      </c>
      <c r="E1396" s="77" t="s">
        <v>1955</v>
      </c>
      <c r="F1396" s="90">
        <v>45415.731678240743</v>
      </c>
      <c r="G1396" s="77"/>
    </row>
    <row r="1397" spans="1:7" x14ac:dyDescent="0.25">
      <c r="A1397" s="1" t="s">
        <v>1791</v>
      </c>
      <c r="B1397" s="2" t="s">
        <v>1881</v>
      </c>
      <c r="C1397" s="1" t="s">
        <v>6</v>
      </c>
      <c r="D1397" s="1">
        <v>1003</v>
      </c>
      <c r="E1397" s="1" t="s">
        <v>1958</v>
      </c>
      <c r="F1397" s="3">
        <v>45415.732083333336</v>
      </c>
      <c r="G1397" s="1"/>
    </row>
    <row r="1398" spans="1:7" x14ac:dyDescent="0.25">
      <c r="A1398" s="1" t="s">
        <v>1793</v>
      </c>
      <c r="B1398" s="2" t="s">
        <v>1883</v>
      </c>
      <c r="C1398" s="1" t="s">
        <v>6</v>
      </c>
      <c r="D1398" s="1">
        <v>1006</v>
      </c>
      <c r="E1398" s="1" t="s">
        <v>1954</v>
      </c>
      <c r="F1398" s="3">
        <v>45415.734317129631</v>
      </c>
      <c r="G1398" s="1"/>
    </row>
    <row r="1399" spans="1:7" x14ac:dyDescent="0.25">
      <c r="A1399" s="1" t="s">
        <v>1793</v>
      </c>
      <c r="B1399" s="2" t="s">
        <v>1883</v>
      </c>
      <c r="C1399" s="1" t="s">
        <v>6</v>
      </c>
      <c r="D1399" s="1">
        <v>1003</v>
      </c>
      <c r="E1399" s="1" t="s">
        <v>1958</v>
      </c>
      <c r="F1399" s="3">
        <v>45415.734861111108</v>
      </c>
      <c r="G1399" s="1"/>
    </row>
    <row r="1400" spans="1:7" s="72" customFormat="1" hidden="1" x14ac:dyDescent="0.25">
      <c r="A1400" s="77" t="s">
        <v>728</v>
      </c>
      <c r="B1400" s="78" t="s">
        <v>1038</v>
      </c>
      <c r="C1400" s="77" t="s">
        <v>6</v>
      </c>
      <c r="D1400" s="77">
        <v>1002</v>
      </c>
      <c r="E1400" s="77" t="s">
        <v>1955</v>
      </c>
      <c r="F1400" s="90">
        <v>45415.766493055555</v>
      </c>
      <c r="G1400" s="77"/>
    </row>
    <row r="1401" spans="1:7" x14ac:dyDescent="0.25">
      <c r="A1401" s="1" t="s">
        <v>1137</v>
      </c>
      <c r="B1401" s="2" t="s">
        <v>1139</v>
      </c>
      <c r="C1401" s="1" t="s">
        <v>6</v>
      </c>
      <c r="D1401" s="1">
        <v>1006</v>
      </c>
      <c r="E1401" s="1" t="s">
        <v>1954</v>
      </c>
      <c r="F1401" s="3">
        <v>45415.804583333331</v>
      </c>
      <c r="G1401" s="1"/>
    </row>
    <row r="1402" spans="1:7" x14ac:dyDescent="0.25">
      <c r="A1402" s="1" t="s">
        <v>1137</v>
      </c>
      <c r="B1402" s="2" t="s">
        <v>1139</v>
      </c>
      <c r="C1402" s="1" t="s">
        <v>6</v>
      </c>
      <c r="D1402" s="1">
        <v>1006</v>
      </c>
      <c r="E1402" s="1" t="s">
        <v>1954</v>
      </c>
      <c r="F1402" s="3">
        <v>45415.805254629631</v>
      </c>
      <c r="G1402" s="1"/>
    </row>
    <row r="1403" spans="1:7" x14ac:dyDescent="0.25">
      <c r="A1403" s="1" t="s">
        <v>1783</v>
      </c>
      <c r="B1403" s="2" t="s">
        <v>1884</v>
      </c>
      <c r="C1403" s="1" t="s">
        <v>6</v>
      </c>
      <c r="D1403" s="1">
        <v>1006</v>
      </c>
      <c r="E1403" s="1" t="s">
        <v>1954</v>
      </c>
      <c r="F1403" s="3">
        <v>45415.88658564815</v>
      </c>
      <c r="G1403" s="1"/>
    </row>
    <row r="1404" spans="1:7" s="72" customFormat="1" hidden="1" x14ac:dyDescent="0.25">
      <c r="A1404" s="77" t="s">
        <v>1795</v>
      </c>
      <c r="B1404" s="78" t="s">
        <v>1885</v>
      </c>
      <c r="C1404" s="77" t="s">
        <v>6</v>
      </c>
      <c r="D1404" s="77">
        <v>1002</v>
      </c>
      <c r="E1404" s="77" t="s">
        <v>1955</v>
      </c>
      <c r="F1404" s="90">
        <v>45415.891030092593</v>
      </c>
      <c r="G1404" s="77"/>
    </row>
    <row r="1405" spans="1:7" x14ac:dyDescent="0.25">
      <c r="A1405" s="1" t="s">
        <v>1591</v>
      </c>
      <c r="B1405" s="2" t="s">
        <v>1592</v>
      </c>
      <c r="C1405" s="1" t="s">
        <v>6</v>
      </c>
      <c r="D1405" s="1">
        <v>1008</v>
      </c>
      <c r="E1405" s="1" t="s">
        <v>1953</v>
      </c>
      <c r="F1405" s="3">
        <v>45415.931516203702</v>
      </c>
      <c r="G1405" s="1"/>
    </row>
    <row r="1406" spans="1:7" x14ac:dyDescent="0.25">
      <c r="A1406" s="1" t="s">
        <v>1783</v>
      </c>
      <c r="B1406" s="2" t="s">
        <v>1884</v>
      </c>
      <c r="C1406" s="1" t="s">
        <v>6</v>
      </c>
      <c r="D1406" s="1">
        <v>1006</v>
      </c>
      <c r="E1406" s="1" t="s">
        <v>1954</v>
      </c>
      <c r="F1406" s="3">
        <v>45416.351886574077</v>
      </c>
      <c r="G1406" s="1"/>
    </row>
    <row r="1407" spans="1:7" s="72" customFormat="1" hidden="1" x14ac:dyDescent="0.25">
      <c r="A1407" s="77" t="s">
        <v>1797</v>
      </c>
      <c r="B1407" s="78" t="s">
        <v>1886</v>
      </c>
      <c r="C1407" s="77" t="s">
        <v>6</v>
      </c>
      <c r="D1407" s="77">
        <v>1002</v>
      </c>
      <c r="E1407" s="77" t="s">
        <v>1955</v>
      </c>
      <c r="F1407" s="90">
        <v>45416.507569444446</v>
      </c>
      <c r="G1407" s="77"/>
    </row>
    <row r="1408" spans="1:7" x14ac:dyDescent="0.25">
      <c r="A1408" s="1" t="s">
        <v>436</v>
      </c>
      <c r="B1408" s="2" t="s">
        <v>823</v>
      </c>
      <c r="C1408" s="1" t="s">
        <v>6</v>
      </c>
      <c r="D1408" s="1">
        <v>1008</v>
      </c>
      <c r="E1408" s="1" t="s">
        <v>1953</v>
      </c>
      <c r="F1408" s="3">
        <v>45416.949629629627</v>
      </c>
      <c r="G1408" s="1"/>
    </row>
    <row r="1409" spans="1:7" s="72" customFormat="1" hidden="1" x14ac:dyDescent="0.25">
      <c r="A1409" s="77" t="s">
        <v>446</v>
      </c>
      <c r="B1409" s="78" t="s">
        <v>829</v>
      </c>
      <c r="C1409" s="77" t="s">
        <v>6</v>
      </c>
      <c r="D1409" s="77">
        <v>1002</v>
      </c>
      <c r="E1409" s="77" t="s">
        <v>1955</v>
      </c>
      <c r="F1409" s="90">
        <v>45417.447511574072</v>
      </c>
      <c r="G1409" s="77"/>
    </row>
    <row r="1410" spans="1:7" x14ac:dyDescent="0.25">
      <c r="A1410" s="1" t="s">
        <v>1591</v>
      </c>
      <c r="B1410" s="2" t="s">
        <v>1593</v>
      </c>
      <c r="C1410" s="1" t="s">
        <v>6</v>
      </c>
      <c r="D1410" s="1">
        <v>1007</v>
      </c>
      <c r="E1410" s="1" t="s">
        <v>1956</v>
      </c>
      <c r="F1410" s="3">
        <v>45417.460416666669</v>
      </c>
      <c r="G1410" s="1"/>
    </row>
    <row r="1411" spans="1:7" x14ac:dyDescent="0.25">
      <c r="A1411" s="1" t="s">
        <v>1591</v>
      </c>
      <c r="B1411" s="2" t="s">
        <v>1593</v>
      </c>
      <c r="C1411" s="1" t="s">
        <v>6</v>
      </c>
      <c r="D1411" s="1">
        <v>1007</v>
      </c>
      <c r="E1411" s="1" t="s">
        <v>1956</v>
      </c>
      <c r="F1411" s="3">
        <v>45417.460995370369</v>
      </c>
      <c r="G1411" s="1"/>
    </row>
    <row r="1412" spans="1:7" s="72" customFormat="1" hidden="1" x14ac:dyDescent="0.25">
      <c r="A1412" s="77" t="s">
        <v>1799</v>
      </c>
      <c r="B1412" s="78" t="s">
        <v>1887</v>
      </c>
      <c r="C1412" s="77" t="s">
        <v>6</v>
      </c>
      <c r="D1412" s="77">
        <v>1002</v>
      </c>
      <c r="E1412" s="77" t="s">
        <v>1955</v>
      </c>
      <c r="F1412" s="90">
        <v>45417.576678240737</v>
      </c>
      <c r="G1412" s="77"/>
    </row>
    <row r="1413" spans="1:7" x14ac:dyDescent="0.25">
      <c r="A1413" s="1" t="s">
        <v>1799</v>
      </c>
      <c r="B1413" s="2" t="s">
        <v>1887</v>
      </c>
      <c r="C1413" s="1" t="s">
        <v>6</v>
      </c>
      <c r="D1413" s="1">
        <v>1002</v>
      </c>
      <c r="E1413" s="1" t="s">
        <v>1955</v>
      </c>
      <c r="F1413" s="3">
        <v>45417.578344907408</v>
      </c>
      <c r="G1413" s="1"/>
    </row>
    <row r="1414" spans="1:7" s="72" customFormat="1" hidden="1" x14ac:dyDescent="0.25">
      <c r="A1414" s="77" t="s">
        <v>1801</v>
      </c>
      <c r="B1414" s="78" t="s">
        <v>1888</v>
      </c>
      <c r="C1414" s="77" t="s">
        <v>6</v>
      </c>
      <c r="D1414" s="77">
        <v>1002</v>
      </c>
      <c r="E1414" s="77" t="s">
        <v>1955</v>
      </c>
      <c r="F1414" s="90">
        <v>45417.728333333333</v>
      </c>
      <c r="G1414" s="77"/>
    </row>
    <row r="1415" spans="1:7" s="72" customFormat="1" hidden="1" x14ac:dyDescent="0.25">
      <c r="A1415" s="77" t="s">
        <v>1803</v>
      </c>
      <c r="B1415" s="78" t="s">
        <v>1889</v>
      </c>
      <c r="C1415" s="77" t="s">
        <v>6</v>
      </c>
      <c r="D1415" s="77">
        <v>1002</v>
      </c>
      <c r="E1415" s="77" t="s">
        <v>1955</v>
      </c>
      <c r="F1415" s="90">
        <v>45417.922314814816</v>
      </c>
      <c r="G1415" s="77"/>
    </row>
    <row r="1416" spans="1:7" x14ac:dyDescent="0.25">
      <c r="A1416" s="1" t="s">
        <v>1803</v>
      </c>
      <c r="B1416" s="2" t="s">
        <v>1890</v>
      </c>
      <c r="C1416" s="1" t="s">
        <v>6</v>
      </c>
      <c r="D1416" s="1">
        <v>1006</v>
      </c>
      <c r="E1416" s="1" t="s">
        <v>1954</v>
      </c>
      <c r="F1416" s="3">
        <v>45417.923611111109</v>
      </c>
      <c r="G1416" s="1"/>
    </row>
    <row r="1417" spans="1:7" x14ac:dyDescent="0.25">
      <c r="A1417" s="1" t="s">
        <v>1803</v>
      </c>
      <c r="B1417" s="2" t="s">
        <v>1890</v>
      </c>
      <c r="C1417" s="1" t="s">
        <v>6</v>
      </c>
      <c r="D1417" s="1">
        <v>1007</v>
      </c>
      <c r="E1417" s="1" t="s">
        <v>1956</v>
      </c>
      <c r="F1417" s="3">
        <v>45417.924930555557</v>
      </c>
      <c r="G1417" s="1"/>
    </row>
    <row r="1418" spans="1:7" s="72" customFormat="1" hidden="1" x14ac:dyDescent="0.25">
      <c r="A1418" s="77" t="s">
        <v>1805</v>
      </c>
      <c r="B1418" s="78" t="s">
        <v>1891</v>
      </c>
      <c r="C1418" s="77" t="s">
        <v>6</v>
      </c>
      <c r="D1418" s="77">
        <v>1002</v>
      </c>
      <c r="E1418" s="77" t="s">
        <v>1955</v>
      </c>
      <c r="F1418" s="90">
        <v>45417.992291666669</v>
      </c>
      <c r="G1418" s="77"/>
    </row>
    <row r="1419" spans="1:7" hidden="1" x14ac:dyDescent="0.25">
      <c r="A1419" s="1" t="s">
        <v>255</v>
      </c>
      <c r="B1419" s="7" t="s">
        <v>256</v>
      </c>
      <c r="C1419" s="1" t="s">
        <v>6</v>
      </c>
      <c r="D1419" s="1">
        <v>1006</v>
      </c>
      <c r="E1419" s="1" t="s">
        <v>1954</v>
      </c>
      <c r="F1419" s="3">
        <v>45418.070023148146</v>
      </c>
      <c r="G1419" s="1"/>
    </row>
    <row r="1420" spans="1:7" s="72" customFormat="1" hidden="1" x14ac:dyDescent="0.25">
      <c r="A1420" s="77" t="s">
        <v>1807</v>
      </c>
      <c r="B1420" s="78" t="s">
        <v>1892</v>
      </c>
      <c r="C1420" s="77" t="s">
        <v>6</v>
      </c>
      <c r="D1420" s="77">
        <v>1002</v>
      </c>
      <c r="E1420" s="77" t="s">
        <v>1955</v>
      </c>
      <c r="F1420" s="90">
        <v>45418.481342592589</v>
      </c>
      <c r="G1420" s="77"/>
    </row>
    <row r="1421" spans="1:7" x14ac:dyDescent="0.25">
      <c r="A1421" s="1" t="s">
        <v>1807</v>
      </c>
      <c r="B1421" s="2" t="s">
        <v>1892</v>
      </c>
      <c r="C1421" s="1" t="s">
        <v>6</v>
      </c>
      <c r="D1421" s="1">
        <v>1002</v>
      </c>
      <c r="E1421" s="1" t="s">
        <v>1955</v>
      </c>
      <c r="F1421" s="3">
        <v>45418.485023148147</v>
      </c>
      <c r="G1421" s="1"/>
    </row>
    <row r="1422" spans="1:7" s="72" customFormat="1" hidden="1" x14ac:dyDescent="0.25">
      <c r="A1422" s="77" t="s">
        <v>550</v>
      </c>
      <c r="B1422" s="78" t="s">
        <v>905</v>
      </c>
      <c r="C1422" s="77" t="s">
        <v>6</v>
      </c>
      <c r="D1422" s="77">
        <v>1002</v>
      </c>
      <c r="E1422" s="77" t="s">
        <v>1955</v>
      </c>
      <c r="F1422" s="90">
        <v>45418.580671296295</v>
      </c>
      <c r="G1422" s="77"/>
    </row>
    <row r="1423" spans="1:7" s="72" customFormat="1" hidden="1" x14ac:dyDescent="0.25">
      <c r="A1423" s="77" t="s">
        <v>1809</v>
      </c>
      <c r="B1423" s="78" t="s">
        <v>1893</v>
      </c>
      <c r="C1423" s="77" t="s">
        <v>6</v>
      </c>
      <c r="D1423" s="77">
        <v>1002</v>
      </c>
      <c r="E1423" s="77" t="s">
        <v>1955</v>
      </c>
      <c r="F1423" s="90">
        <v>45418.620115740741</v>
      </c>
      <c r="G1423" s="77"/>
    </row>
    <row r="1424" spans="1:7" x14ac:dyDescent="0.25">
      <c r="A1424" s="1" t="s">
        <v>1809</v>
      </c>
      <c r="B1424" s="2" t="s">
        <v>1894</v>
      </c>
      <c r="C1424" s="1" t="s">
        <v>6</v>
      </c>
      <c r="D1424" s="1">
        <v>1006</v>
      </c>
      <c r="E1424" s="1" t="s">
        <v>1954</v>
      </c>
      <c r="F1424" s="3">
        <v>45418.621423611112</v>
      </c>
      <c r="G1424" s="1"/>
    </row>
    <row r="1425" spans="1:7" s="72" customFormat="1" hidden="1" x14ac:dyDescent="0.25">
      <c r="A1425" s="77" t="s">
        <v>1811</v>
      </c>
      <c r="B1425" s="78" t="s">
        <v>1895</v>
      </c>
      <c r="C1425" s="77" t="s">
        <v>6</v>
      </c>
      <c r="D1425" s="77">
        <v>1002</v>
      </c>
      <c r="E1425" s="77" t="s">
        <v>1955</v>
      </c>
      <c r="F1425" s="90">
        <v>45418.631064814814</v>
      </c>
      <c r="G1425" s="77"/>
    </row>
    <row r="1426" spans="1:7" x14ac:dyDescent="0.25">
      <c r="A1426" s="1" t="s">
        <v>446</v>
      </c>
      <c r="B1426" s="2" t="s">
        <v>832</v>
      </c>
      <c r="C1426" s="1" t="s">
        <v>6</v>
      </c>
      <c r="D1426" s="1">
        <v>1006</v>
      </c>
      <c r="E1426" s="1" t="s">
        <v>1954</v>
      </c>
      <c r="F1426" s="3">
        <v>45418.753946759258</v>
      </c>
      <c r="G1426" s="1"/>
    </row>
    <row r="1427" spans="1:7" x14ac:dyDescent="0.25">
      <c r="A1427" s="1" t="s">
        <v>446</v>
      </c>
      <c r="B1427" s="2" t="s">
        <v>832</v>
      </c>
      <c r="C1427" s="1" t="s">
        <v>6</v>
      </c>
      <c r="D1427" s="1">
        <v>1006</v>
      </c>
      <c r="E1427" s="1" t="s">
        <v>1954</v>
      </c>
      <c r="F1427" s="3">
        <v>45418.762013888889</v>
      </c>
      <c r="G1427" s="1"/>
    </row>
    <row r="1428" spans="1:7" x14ac:dyDescent="0.25">
      <c r="A1428" s="1" t="s">
        <v>386</v>
      </c>
      <c r="B1428" s="2" t="s">
        <v>786</v>
      </c>
      <c r="C1428" s="1" t="s">
        <v>6</v>
      </c>
      <c r="D1428" s="1">
        <v>1008</v>
      </c>
      <c r="E1428" s="1" t="s">
        <v>1953</v>
      </c>
      <c r="F1428" s="3">
        <v>45418.778587962966</v>
      </c>
      <c r="G1428" s="1"/>
    </row>
    <row r="1429" spans="1:7" x14ac:dyDescent="0.25">
      <c r="A1429" s="1" t="s">
        <v>239</v>
      </c>
      <c r="B1429" s="2" t="s">
        <v>266</v>
      </c>
      <c r="C1429" s="1" t="s">
        <v>6</v>
      </c>
      <c r="D1429" s="1">
        <v>1007</v>
      </c>
      <c r="E1429" s="1" t="s">
        <v>1956</v>
      </c>
      <c r="F1429" s="3">
        <v>45418.807557870372</v>
      </c>
      <c r="G1429" s="1"/>
    </row>
    <row r="1430" spans="1:7" x14ac:dyDescent="0.25">
      <c r="A1430" s="1" t="s">
        <v>239</v>
      </c>
      <c r="B1430" s="2" t="s">
        <v>266</v>
      </c>
      <c r="C1430" s="1" t="s">
        <v>6</v>
      </c>
      <c r="D1430" s="1">
        <v>1007</v>
      </c>
      <c r="E1430" s="1" t="s">
        <v>1956</v>
      </c>
      <c r="F1430" s="3">
        <v>45418.807627314818</v>
      </c>
      <c r="G1430" s="1"/>
    </row>
    <row r="1431" spans="1:7" x14ac:dyDescent="0.25">
      <c r="A1431" s="1" t="s">
        <v>239</v>
      </c>
      <c r="B1431" s="2" t="s">
        <v>266</v>
      </c>
      <c r="C1431" s="1" t="s">
        <v>6</v>
      </c>
      <c r="D1431" s="1">
        <v>1007</v>
      </c>
      <c r="E1431" s="1" t="s">
        <v>1956</v>
      </c>
      <c r="F1431" s="3">
        <v>45418.807662037034</v>
      </c>
      <c r="G1431" s="1"/>
    </row>
    <row r="1432" spans="1:7" x14ac:dyDescent="0.25">
      <c r="A1432" s="1" t="s">
        <v>239</v>
      </c>
      <c r="B1432" s="2" t="s">
        <v>266</v>
      </c>
      <c r="C1432" s="1" t="s">
        <v>6</v>
      </c>
      <c r="D1432" s="1">
        <v>1007</v>
      </c>
      <c r="E1432" s="1" t="s">
        <v>1956</v>
      </c>
      <c r="F1432" s="3">
        <v>45418.807708333334</v>
      </c>
      <c r="G1432" s="1"/>
    </row>
    <row r="1433" spans="1:7" x14ac:dyDescent="0.25">
      <c r="A1433" s="1" t="s">
        <v>239</v>
      </c>
      <c r="B1433" s="2" t="s">
        <v>266</v>
      </c>
      <c r="C1433" s="1" t="s">
        <v>6</v>
      </c>
      <c r="D1433" s="1">
        <v>1007</v>
      </c>
      <c r="E1433" s="1" t="s">
        <v>1956</v>
      </c>
      <c r="F1433" s="3">
        <v>45418.807743055557</v>
      </c>
      <c r="G1433" s="1"/>
    </row>
    <row r="1434" spans="1:7" x14ac:dyDescent="0.25">
      <c r="A1434" s="1" t="s">
        <v>239</v>
      </c>
      <c r="B1434" s="2" t="s">
        <v>266</v>
      </c>
      <c r="C1434" s="1" t="s">
        <v>6</v>
      </c>
      <c r="D1434" s="1">
        <v>1004</v>
      </c>
      <c r="E1434" s="1" t="s">
        <v>1957</v>
      </c>
      <c r="F1434" s="3">
        <v>45418.808564814812</v>
      </c>
      <c r="G1434" s="1"/>
    </row>
    <row r="1435" spans="1:7" x14ac:dyDescent="0.25">
      <c r="A1435" s="1" t="s">
        <v>239</v>
      </c>
      <c r="B1435" s="2" t="s">
        <v>266</v>
      </c>
      <c r="C1435" s="1" t="s">
        <v>6</v>
      </c>
      <c r="D1435" s="1">
        <v>1006</v>
      </c>
      <c r="E1435" s="1" t="s">
        <v>1954</v>
      </c>
      <c r="F1435" s="3">
        <v>45418.808819444443</v>
      </c>
      <c r="G1435" s="1"/>
    </row>
    <row r="1436" spans="1:7" x14ac:dyDescent="0.25">
      <c r="A1436" s="1" t="s">
        <v>237</v>
      </c>
      <c r="B1436" s="2" t="s">
        <v>264</v>
      </c>
      <c r="C1436" s="1" t="s">
        <v>6</v>
      </c>
      <c r="D1436" s="1">
        <v>1003</v>
      </c>
      <c r="E1436" s="1" t="s">
        <v>1958</v>
      </c>
      <c r="F1436" s="3">
        <v>45418.80982638889</v>
      </c>
      <c r="G1436" s="1"/>
    </row>
    <row r="1437" spans="1:7" x14ac:dyDescent="0.25">
      <c r="A1437" s="1" t="s">
        <v>237</v>
      </c>
      <c r="B1437" s="2" t="s">
        <v>264</v>
      </c>
      <c r="C1437" s="1" t="s">
        <v>6</v>
      </c>
      <c r="D1437" s="1">
        <v>1006</v>
      </c>
      <c r="E1437" s="1" t="s">
        <v>1954</v>
      </c>
      <c r="F1437" s="3">
        <v>45418.809942129628</v>
      </c>
      <c r="G1437" s="1"/>
    </row>
    <row r="1438" spans="1:7" s="72" customFormat="1" hidden="1" x14ac:dyDescent="0.25">
      <c r="A1438" s="77" t="s">
        <v>233</v>
      </c>
      <c r="B1438" s="78" t="s">
        <v>259</v>
      </c>
      <c r="C1438" s="77" t="s">
        <v>6</v>
      </c>
      <c r="D1438" s="77">
        <v>1002</v>
      </c>
      <c r="E1438" s="77" t="s">
        <v>1955</v>
      </c>
      <c r="F1438" s="90">
        <v>45418.81040509259</v>
      </c>
      <c r="G1438" s="77"/>
    </row>
    <row r="1439" spans="1:7" x14ac:dyDescent="0.25">
      <c r="A1439" s="1" t="s">
        <v>233</v>
      </c>
      <c r="B1439" s="2" t="s">
        <v>260</v>
      </c>
      <c r="C1439" s="1" t="s">
        <v>6</v>
      </c>
      <c r="D1439" s="1">
        <v>1006</v>
      </c>
      <c r="E1439" s="1" t="s">
        <v>1954</v>
      </c>
      <c r="F1439" s="3">
        <v>45418.811944444446</v>
      </c>
      <c r="G1439" s="1"/>
    </row>
    <row r="1440" spans="1:7" s="72" customFormat="1" hidden="1" x14ac:dyDescent="0.25">
      <c r="A1440" s="77" t="s">
        <v>1813</v>
      </c>
      <c r="B1440" s="78" t="s">
        <v>1896</v>
      </c>
      <c r="C1440" s="77" t="s">
        <v>6</v>
      </c>
      <c r="D1440" s="77">
        <v>1002</v>
      </c>
      <c r="E1440" s="77" t="s">
        <v>1955</v>
      </c>
      <c r="F1440" s="90">
        <v>45418.8440625</v>
      </c>
      <c r="G1440" s="77"/>
    </row>
    <row r="1441" spans="1:7" s="72" customFormat="1" hidden="1" x14ac:dyDescent="0.25">
      <c r="A1441" s="77" t="s">
        <v>1815</v>
      </c>
      <c r="B1441" s="78" t="s">
        <v>1897</v>
      </c>
      <c r="C1441" s="77" t="s">
        <v>6</v>
      </c>
      <c r="D1441" s="77">
        <v>1002</v>
      </c>
      <c r="E1441" s="77" t="s">
        <v>1955</v>
      </c>
      <c r="F1441" s="90">
        <v>45419.364189814813</v>
      </c>
      <c r="G1441" s="77"/>
    </row>
    <row r="1442" spans="1:7" hidden="1" x14ac:dyDescent="0.25">
      <c r="A1442" s="1" t="s">
        <v>255</v>
      </c>
      <c r="B1442" s="7" t="s">
        <v>256</v>
      </c>
      <c r="C1442" s="1" t="s">
        <v>6</v>
      </c>
      <c r="D1442" s="1">
        <v>1005</v>
      </c>
      <c r="E1442" s="1" t="s">
        <v>1963</v>
      </c>
      <c r="F1442" s="3">
        <v>45419.47016203704</v>
      </c>
      <c r="G1442" s="1"/>
    </row>
    <row r="1443" spans="1:7" x14ac:dyDescent="0.25">
      <c r="A1443" s="1" t="s">
        <v>239</v>
      </c>
      <c r="B1443" s="2" t="s">
        <v>266</v>
      </c>
      <c r="C1443" s="1" t="s">
        <v>6</v>
      </c>
      <c r="D1443" s="1">
        <v>1006</v>
      </c>
      <c r="E1443" s="1" t="s">
        <v>1954</v>
      </c>
      <c r="F1443" s="3">
        <v>45419.501597222225</v>
      </c>
      <c r="G1443" s="1"/>
    </row>
    <row r="1444" spans="1:7" x14ac:dyDescent="0.25">
      <c r="A1444" s="1" t="s">
        <v>239</v>
      </c>
      <c r="B1444" s="2" t="s">
        <v>266</v>
      </c>
      <c r="C1444" s="1" t="s">
        <v>6</v>
      </c>
      <c r="D1444" s="1">
        <v>1004</v>
      </c>
      <c r="E1444" s="1" t="s">
        <v>1957</v>
      </c>
      <c r="F1444" s="3">
        <v>45419.502280092594</v>
      </c>
      <c r="G1444" s="1"/>
    </row>
    <row r="1445" spans="1:7" x14ac:dyDescent="0.25">
      <c r="A1445" s="1" t="s">
        <v>239</v>
      </c>
      <c r="B1445" s="2" t="s">
        <v>266</v>
      </c>
      <c r="C1445" s="1" t="s">
        <v>6</v>
      </c>
      <c r="D1445" s="1">
        <v>1007</v>
      </c>
      <c r="E1445" s="1" t="s">
        <v>1956</v>
      </c>
      <c r="F1445" s="3">
        <v>45419.502638888887</v>
      </c>
      <c r="G1445" s="1"/>
    </row>
    <row r="1446" spans="1:7" x14ac:dyDescent="0.25">
      <c r="A1446" s="1" t="s">
        <v>239</v>
      </c>
      <c r="B1446" s="2" t="s">
        <v>266</v>
      </c>
      <c r="C1446" s="1" t="s">
        <v>6</v>
      </c>
      <c r="D1446" s="1">
        <v>1007</v>
      </c>
      <c r="E1446" s="1" t="s">
        <v>1956</v>
      </c>
      <c r="F1446" s="3">
        <v>45419.502662037034</v>
      </c>
      <c r="G1446" s="1"/>
    </row>
    <row r="1447" spans="1:7" x14ac:dyDescent="0.25">
      <c r="A1447" s="1" t="s">
        <v>239</v>
      </c>
      <c r="B1447" s="2" t="s">
        <v>266</v>
      </c>
      <c r="C1447" s="1" t="s">
        <v>6</v>
      </c>
      <c r="D1447" s="1">
        <v>1007</v>
      </c>
      <c r="E1447" s="1" t="s">
        <v>1956</v>
      </c>
      <c r="F1447" s="3">
        <v>45419.502685185187</v>
      </c>
      <c r="G1447" s="1"/>
    </row>
    <row r="1448" spans="1:7" x14ac:dyDescent="0.25">
      <c r="A1448" s="1" t="s">
        <v>239</v>
      </c>
      <c r="B1448" s="2" t="s">
        <v>266</v>
      </c>
      <c r="C1448" s="1" t="s">
        <v>6</v>
      </c>
      <c r="D1448" s="1">
        <v>1007</v>
      </c>
      <c r="E1448" s="1" t="s">
        <v>1956</v>
      </c>
      <c r="F1448" s="3">
        <v>45419.502708333333</v>
      </c>
      <c r="G1448" s="1"/>
    </row>
    <row r="1449" spans="1:7" x14ac:dyDescent="0.25">
      <c r="A1449" s="1" t="s">
        <v>239</v>
      </c>
      <c r="B1449" s="2" t="s">
        <v>266</v>
      </c>
      <c r="C1449" s="1" t="s">
        <v>6</v>
      </c>
      <c r="D1449" s="1">
        <v>1007</v>
      </c>
      <c r="E1449" s="1" t="s">
        <v>1956</v>
      </c>
      <c r="F1449" s="3">
        <v>45419.50273148148</v>
      </c>
      <c r="G1449" s="1"/>
    </row>
    <row r="1450" spans="1:7" s="72" customFormat="1" hidden="1" x14ac:dyDescent="0.25">
      <c r="A1450" s="77" t="s">
        <v>1817</v>
      </c>
      <c r="B1450" s="78" t="s">
        <v>1898</v>
      </c>
      <c r="C1450" s="77" t="s">
        <v>6</v>
      </c>
      <c r="D1450" s="77">
        <v>1002</v>
      </c>
      <c r="E1450" s="77" t="s">
        <v>1955</v>
      </c>
      <c r="F1450" s="90">
        <v>45419.703726851854</v>
      </c>
      <c r="G1450" s="77"/>
    </row>
    <row r="1451" spans="1:7" s="72" customFormat="1" hidden="1" x14ac:dyDescent="0.25">
      <c r="A1451" s="77" t="s">
        <v>708</v>
      </c>
      <c r="B1451" s="78" t="s">
        <v>1024</v>
      </c>
      <c r="C1451" s="77" t="s">
        <v>6</v>
      </c>
      <c r="D1451" s="77">
        <v>1002</v>
      </c>
      <c r="E1451" s="77" t="s">
        <v>1955</v>
      </c>
      <c r="F1451" s="90">
        <v>45419.759108796294</v>
      </c>
      <c r="G1451" s="77"/>
    </row>
    <row r="1452" spans="1:7" x14ac:dyDescent="0.25">
      <c r="A1452" s="1" t="s">
        <v>708</v>
      </c>
      <c r="B1452" s="2" t="s">
        <v>1899</v>
      </c>
      <c r="C1452" s="1" t="s">
        <v>6</v>
      </c>
      <c r="D1452" s="1">
        <v>1006</v>
      </c>
      <c r="E1452" s="1" t="s">
        <v>1954</v>
      </c>
      <c r="F1452" s="3">
        <v>45419.761261574073</v>
      </c>
      <c r="G1452" s="1"/>
    </row>
    <row r="1453" spans="1:7" s="72" customFormat="1" hidden="1" x14ac:dyDescent="0.25">
      <c r="A1453" s="77" t="s">
        <v>1819</v>
      </c>
      <c r="B1453" s="78" t="s">
        <v>1900</v>
      </c>
      <c r="C1453" s="77" t="s">
        <v>6</v>
      </c>
      <c r="D1453" s="77">
        <v>1002</v>
      </c>
      <c r="E1453" s="77" t="s">
        <v>1955</v>
      </c>
      <c r="F1453" s="90">
        <v>45419.849328703705</v>
      </c>
      <c r="G1453" s="77"/>
    </row>
    <row r="1454" spans="1:7" x14ac:dyDescent="0.25">
      <c r="A1454" s="1" t="s">
        <v>1819</v>
      </c>
      <c r="B1454" s="2" t="s">
        <v>1901</v>
      </c>
      <c r="C1454" s="1" t="s">
        <v>6</v>
      </c>
      <c r="D1454" s="1">
        <v>1006</v>
      </c>
      <c r="E1454" s="1" t="s">
        <v>1954</v>
      </c>
      <c r="F1454" s="3">
        <v>45419.85224537037</v>
      </c>
      <c r="G1454" s="1"/>
    </row>
    <row r="1455" spans="1:7" x14ac:dyDescent="0.25">
      <c r="A1455" s="1" t="s">
        <v>1819</v>
      </c>
      <c r="B1455" s="2" t="s">
        <v>1901</v>
      </c>
      <c r="C1455" s="1" t="s">
        <v>6</v>
      </c>
      <c r="D1455" s="1">
        <v>1003</v>
      </c>
      <c r="E1455" s="1" t="s">
        <v>1958</v>
      </c>
      <c r="F1455" s="3">
        <v>45419.852384259262</v>
      </c>
      <c r="G1455" s="1"/>
    </row>
    <row r="1456" spans="1:7" x14ac:dyDescent="0.25">
      <c r="A1456" s="1" t="s">
        <v>67</v>
      </c>
      <c r="B1456" s="2" t="s">
        <v>68</v>
      </c>
      <c r="C1456" s="1" t="s">
        <v>6</v>
      </c>
      <c r="D1456" s="1">
        <v>1006</v>
      </c>
      <c r="E1456" s="1" t="s">
        <v>1954</v>
      </c>
      <c r="F1456" s="3">
        <v>45420.373877314814</v>
      </c>
      <c r="G1456" s="1"/>
    </row>
    <row r="1457" spans="1:7" s="72" customFormat="1" hidden="1" x14ac:dyDescent="0.25">
      <c r="A1457" s="77" t="s">
        <v>1821</v>
      </c>
      <c r="B1457" s="78" t="s">
        <v>1902</v>
      </c>
      <c r="C1457" s="77" t="s">
        <v>6</v>
      </c>
      <c r="D1457" s="77">
        <v>1002</v>
      </c>
      <c r="E1457" s="77" t="s">
        <v>1955</v>
      </c>
      <c r="F1457" s="90">
        <v>45420.376018518517</v>
      </c>
      <c r="G1457" s="77"/>
    </row>
    <row r="1458" spans="1:7" x14ac:dyDescent="0.25">
      <c r="A1458" s="1" t="s">
        <v>1821</v>
      </c>
      <c r="B1458" s="2" t="s">
        <v>1903</v>
      </c>
      <c r="C1458" s="1" t="s">
        <v>6</v>
      </c>
      <c r="D1458" s="1">
        <v>1006</v>
      </c>
      <c r="E1458" s="1" t="s">
        <v>1954</v>
      </c>
      <c r="F1458" s="3">
        <v>45420.378981481481</v>
      </c>
      <c r="G1458" s="1"/>
    </row>
    <row r="1459" spans="1:7" x14ac:dyDescent="0.25">
      <c r="A1459" s="1" t="s">
        <v>1821</v>
      </c>
      <c r="B1459" s="2" t="s">
        <v>1903</v>
      </c>
      <c r="C1459" s="1" t="s">
        <v>6</v>
      </c>
      <c r="D1459" s="1">
        <v>1006</v>
      </c>
      <c r="E1459" s="1" t="s">
        <v>1954</v>
      </c>
      <c r="F1459" s="3">
        <v>45420.39875</v>
      </c>
      <c r="G1459" s="1"/>
    </row>
    <row r="1460" spans="1:7" s="72" customFormat="1" hidden="1" x14ac:dyDescent="0.25">
      <c r="A1460" s="77" t="s">
        <v>1823</v>
      </c>
      <c r="B1460" s="78" t="s">
        <v>1904</v>
      </c>
      <c r="C1460" s="77" t="s">
        <v>6</v>
      </c>
      <c r="D1460" s="77">
        <v>1002</v>
      </c>
      <c r="E1460" s="77" t="s">
        <v>1955</v>
      </c>
      <c r="F1460" s="90">
        <v>45420.428796296299</v>
      </c>
      <c r="G1460" s="77"/>
    </row>
    <row r="1461" spans="1:7" s="72" customFormat="1" hidden="1" x14ac:dyDescent="0.25">
      <c r="A1461" s="77" t="s">
        <v>1825</v>
      </c>
      <c r="B1461" s="78" t="s">
        <v>1905</v>
      </c>
      <c r="C1461" s="77" t="s">
        <v>6</v>
      </c>
      <c r="D1461" s="77">
        <v>1002</v>
      </c>
      <c r="E1461" s="77" t="s">
        <v>1955</v>
      </c>
      <c r="F1461" s="90">
        <v>45420.433067129627</v>
      </c>
      <c r="G1461" s="77"/>
    </row>
    <row r="1462" spans="1:7" x14ac:dyDescent="0.25">
      <c r="A1462" s="1" t="s">
        <v>1823</v>
      </c>
      <c r="B1462" s="2" t="s">
        <v>1906</v>
      </c>
      <c r="C1462" s="1" t="s">
        <v>6</v>
      </c>
      <c r="D1462" s="1">
        <v>1006</v>
      </c>
      <c r="E1462" s="1" t="s">
        <v>1954</v>
      </c>
      <c r="F1462" s="3">
        <v>45420.435659722221</v>
      </c>
      <c r="G1462" s="1"/>
    </row>
    <row r="1463" spans="1:7" x14ac:dyDescent="0.25">
      <c r="A1463" s="1" t="s">
        <v>1825</v>
      </c>
      <c r="B1463" s="2" t="s">
        <v>1907</v>
      </c>
      <c r="C1463" s="1" t="s">
        <v>6</v>
      </c>
      <c r="D1463" s="1">
        <v>1007</v>
      </c>
      <c r="E1463" s="1" t="s">
        <v>1956</v>
      </c>
      <c r="F1463" s="3">
        <v>45420.445405092592</v>
      </c>
      <c r="G1463" s="1"/>
    </row>
    <row r="1464" spans="1:7" x14ac:dyDescent="0.25">
      <c r="A1464" s="1" t="s">
        <v>1825</v>
      </c>
      <c r="B1464" s="2" t="s">
        <v>1907</v>
      </c>
      <c r="C1464" s="1" t="s">
        <v>6</v>
      </c>
      <c r="D1464" s="1">
        <v>1007</v>
      </c>
      <c r="E1464" s="1" t="s">
        <v>1956</v>
      </c>
      <c r="F1464" s="3">
        <v>45420.447326388887</v>
      </c>
      <c r="G1464" s="1"/>
    </row>
    <row r="1465" spans="1:7" x14ac:dyDescent="0.25">
      <c r="A1465" s="1" t="s">
        <v>1825</v>
      </c>
      <c r="B1465" s="2" t="s">
        <v>1907</v>
      </c>
      <c r="C1465" s="1" t="s">
        <v>6</v>
      </c>
      <c r="D1465" s="1">
        <v>1007</v>
      </c>
      <c r="E1465" s="1" t="s">
        <v>1956</v>
      </c>
      <c r="F1465" s="3">
        <v>45420.448298611111</v>
      </c>
      <c r="G1465" s="1"/>
    </row>
    <row r="1466" spans="1:7" x14ac:dyDescent="0.25">
      <c r="A1466" s="1" t="s">
        <v>1825</v>
      </c>
      <c r="B1466" s="2" t="s">
        <v>1907</v>
      </c>
      <c r="C1466" s="1" t="s">
        <v>6</v>
      </c>
      <c r="D1466" s="1">
        <v>1007</v>
      </c>
      <c r="E1466" s="1" t="s">
        <v>1956</v>
      </c>
      <c r="F1466" s="3">
        <v>45420.448298611111</v>
      </c>
      <c r="G1466" s="1"/>
    </row>
    <row r="1467" spans="1:7" x14ac:dyDescent="0.25">
      <c r="A1467" s="1" t="s">
        <v>1825</v>
      </c>
      <c r="B1467" s="2" t="s">
        <v>1907</v>
      </c>
      <c r="C1467" s="1" t="s">
        <v>6</v>
      </c>
      <c r="D1467" s="1">
        <v>1007</v>
      </c>
      <c r="E1467" s="1" t="s">
        <v>1956</v>
      </c>
      <c r="F1467" s="3">
        <v>45420.448298611111</v>
      </c>
      <c r="G1467" s="1"/>
    </row>
    <row r="1468" spans="1:7" x14ac:dyDescent="0.25">
      <c r="A1468" s="1" t="s">
        <v>1825</v>
      </c>
      <c r="B1468" s="2" t="s">
        <v>1907</v>
      </c>
      <c r="C1468" s="1" t="s">
        <v>6</v>
      </c>
      <c r="D1468" s="1">
        <v>1007</v>
      </c>
      <c r="E1468" s="1" t="s">
        <v>1956</v>
      </c>
      <c r="F1468" s="3">
        <v>45420.448298611111</v>
      </c>
      <c r="G1468" s="1"/>
    </row>
    <row r="1469" spans="1:7" x14ac:dyDescent="0.25">
      <c r="A1469" s="1" t="s">
        <v>1825</v>
      </c>
      <c r="B1469" s="2" t="s">
        <v>1907</v>
      </c>
      <c r="C1469" s="1" t="s">
        <v>6</v>
      </c>
      <c r="D1469" s="1">
        <v>1007</v>
      </c>
      <c r="E1469" s="1" t="s">
        <v>1956</v>
      </c>
      <c r="F1469" s="3">
        <v>45420.448611111111</v>
      </c>
      <c r="G1469" s="1"/>
    </row>
    <row r="1470" spans="1:7" x14ac:dyDescent="0.25">
      <c r="A1470" s="1" t="s">
        <v>1825</v>
      </c>
      <c r="B1470" s="2" t="s">
        <v>1907</v>
      </c>
      <c r="C1470" s="1" t="s">
        <v>6</v>
      </c>
      <c r="D1470" s="1">
        <v>1007</v>
      </c>
      <c r="E1470" s="1" t="s">
        <v>1956</v>
      </c>
      <c r="F1470" s="3">
        <v>45420.448611111111</v>
      </c>
      <c r="G1470" s="1"/>
    </row>
    <row r="1471" spans="1:7" x14ac:dyDescent="0.25">
      <c r="A1471" s="1" t="s">
        <v>1825</v>
      </c>
      <c r="B1471" s="2" t="s">
        <v>1907</v>
      </c>
      <c r="C1471" s="1" t="s">
        <v>6</v>
      </c>
      <c r="D1471" s="1">
        <v>1007</v>
      </c>
      <c r="E1471" s="1" t="s">
        <v>1956</v>
      </c>
      <c r="F1471" s="3">
        <v>45420.448611111111</v>
      </c>
      <c r="G1471" s="1"/>
    </row>
    <row r="1472" spans="1:7" x14ac:dyDescent="0.25">
      <c r="A1472" s="1" t="s">
        <v>1825</v>
      </c>
      <c r="B1472" s="2" t="s">
        <v>1907</v>
      </c>
      <c r="C1472" s="1" t="s">
        <v>6</v>
      </c>
      <c r="D1472" s="1">
        <v>1007</v>
      </c>
      <c r="E1472" s="1" t="s">
        <v>1956</v>
      </c>
      <c r="F1472" s="3">
        <v>45420.448611111111</v>
      </c>
      <c r="G1472" s="1"/>
    </row>
    <row r="1473" spans="1:7" x14ac:dyDescent="0.25">
      <c r="A1473" s="1" t="s">
        <v>1825</v>
      </c>
      <c r="B1473" s="2" t="s">
        <v>1907</v>
      </c>
      <c r="C1473" s="1" t="s">
        <v>6</v>
      </c>
      <c r="D1473" s="1">
        <v>1007</v>
      </c>
      <c r="E1473" s="1" t="s">
        <v>1956</v>
      </c>
      <c r="F1473" s="3">
        <v>45420.448796296296</v>
      </c>
      <c r="G1473" s="1"/>
    </row>
    <row r="1474" spans="1:7" x14ac:dyDescent="0.25">
      <c r="A1474" s="1" t="s">
        <v>1825</v>
      </c>
      <c r="B1474" s="2" t="s">
        <v>1907</v>
      </c>
      <c r="C1474" s="1" t="s">
        <v>6</v>
      </c>
      <c r="D1474" s="1">
        <v>1007</v>
      </c>
      <c r="E1474" s="1" t="s">
        <v>1956</v>
      </c>
      <c r="F1474" s="3">
        <v>45420.448796296296</v>
      </c>
      <c r="G1474" s="1"/>
    </row>
    <row r="1475" spans="1:7" x14ac:dyDescent="0.25">
      <c r="A1475" s="1" t="s">
        <v>1825</v>
      </c>
      <c r="B1475" s="2" t="s">
        <v>1907</v>
      </c>
      <c r="C1475" s="1" t="s">
        <v>6</v>
      </c>
      <c r="D1475" s="1">
        <v>1007</v>
      </c>
      <c r="E1475" s="1" t="s">
        <v>1956</v>
      </c>
      <c r="F1475" s="3">
        <v>45420.448796296296</v>
      </c>
      <c r="G1475" s="1"/>
    </row>
    <row r="1476" spans="1:7" x14ac:dyDescent="0.25">
      <c r="A1476" s="1" t="s">
        <v>1825</v>
      </c>
      <c r="B1476" s="2" t="s">
        <v>1907</v>
      </c>
      <c r="C1476" s="1" t="s">
        <v>6</v>
      </c>
      <c r="D1476" s="1">
        <v>1007</v>
      </c>
      <c r="E1476" s="1" t="s">
        <v>1956</v>
      </c>
      <c r="F1476" s="3">
        <v>45420.448807870373</v>
      </c>
      <c r="G1476" s="1"/>
    </row>
    <row r="1477" spans="1:7" x14ac:dyDescent="0.25">
      <c r="A1477" s="1" t="s">
        <v>1825</v>
      </c>
      <c r="B1477" s="2" t="s">
        <v>1907</v>
      </c>
      <c r="C1477" s="1" t="s">
        <v>6</v>
      </c>
      <c r="D1477" s="1">
        <v>1007</v>
      </c>
      <c r="E1477" s="1" t="s">
        <v>1956</v>
      </c>
      <c r="F1477" s="3">
        <v>45420.448969907404</v>
      </c>
      <c r="G1477" s="1"/>
    </row>
    <row r="1478" spans="1:7" x14ac:dyDescent="0.25">
      <c r="A1478" s="1" t="s">
        <v>1825</v>
      </c>
      <c r="B1478" s="2" t="s">
        <v>1907</v>
      </c>
      <c r="C1478" s="1" t="s">
        <v>6</v>
      </c>
      <c r="D1478" s="1">
        <v>1007</v>
      </c>
      <c r="E1478" s="1" t="s">
        <v>1956</v>
      </c>
      <c r="F1478" s="3">
        <v>45420.448969907404</v>
      </c>
      <c r="G1478" s="1"/>
    </row>
    <row r="1479" spans="1:7" x14ac:dyDescent="0.25">
      <c r="A1479" s="1" t="s">
        <v>1825</v>
      </c>
      <c r="B1479" s="2" t="s">
        <v>1907</v>
      </c>
      <c r="C1479" s="1" t="s">
        <v>6</v>
      </c>
      <c r="D1479" s="1">
        <v>1007</v>
      </c>
      <c r="E1479" s="1" t="s">
        <v>1956</v>
      </c>
      <c r="F1479" s="3">
        <v>45420.448969907404</v>
      </c>
      <c r="G1479" s="1"/>
    </row>
    <row r="1480" spans="1:7" x14ac:dyDescent="0.25">
      <c r="A1480" s="1" t="s">
        <v>1825</v>
      </c>
      <c r="B1480" s="2" t="s">
        <v>1907</v>
      </c>
      <c r="C1480" s="1" t="s">
        <v>6</v>
      </c>
      <c r="D1480" s="1">
        <v>1007</v>
      </c>
      <c r="E1480" s="1" t="s">
        <v>1956</v>
      </c>
      <c r="F1480" s="3">
        <v>45420.448969907404</v>
      </c>
      <c r="G1480" s="1"/>
    </row>
    <row r="1481" spans="1:7" x14ac:dyDescent="0.25">
      <c r="A1481" s="1" t="s">
        <v>1825</v>
      </c>
      <c r="B1481" s="2" t="s">
        <v>1907</v>
      </c>
      <c r="C1481" s="1" t="s">
        <v>6</v>
      </c>
      <c r="D1481" s="1">
        <v>1007</v>
      </c>
      <c r="E1481" s="1" t="s">
        <v>1956</v>
      </c>
      <c r="F1481" s="3">
        <v>45420.449097222219</v>
      </c>
      <c r="G1481" s="1"/>
    </row>
    <row r="1482" spans="1:7" x14ac:dyDescent="0.25">
      <c r="A1482" s="1" t="s">
        <v>1825</v>
      </c>
      <c r="B1482" s="2" t="s">
        <v>1907</v>
      </c>
      <c r="C1482" s="1" t="s">
        <v>6</v>
      </c>
      <c r="D1482" s="1">
        <v>1007</v>
      </c>
      <c r="E1482" s="1" t="s">
        <v>1956</v>
      </c>
      <c r="F1482" s="3">
        <v>45420.449097222219</v>
      </c>
      <c r="G1482" s="1"/>
    </row>
    <row r="1483" spans="1:7" x14ac:dyDescent="0.25">
      <c r="A1483" s="1" t="s">
        <v>1825</v>
      </c>
      <c r="B1483" s="2" t="s">
        <v>1907</v>
      </c>
      <c r="C1483" s="1" t="s">
        <v>6</v>
      </c>
      <c r="D1483" s="1">
        <v>1007</v>
      </c>
      <c r="E1483" s="1" t="s">
        <v>1956</v>
      </c>
      <c r="F1483" s="3">
        <v>45420.449097222219</v>
      </c>
      <c r="G1483" s="1"/>
    </row>
    <row r="1484" spans="1:7" x14ac:dyDescent="0.25">
      <c r="A1484" s="1" t="s">
        <v>1825</v>
      </c>
      <c r="B1484" s="2" t="s">
        <v>1907</v>
      </c>
      <c r="C1484" s="1" t="s">
        <v>6</v>
      </c>
      <c r="D1484" s="1">
        <v>1007</v>
      </c>
      <c r="E1484" s="1" t="s">
        <v>1956</v>
      </c>
      <c r="F1484" s="3">
        <v>45420.449108796296</v>
      </c>
      <c r="G1484" s="1"/>
    </row>
    <row r="1485" spans="1:7" x14ac:dyDescent="0.25">
      <c r="A1485" s="1" t="s">
        <v>1825</v>
      </c>
      <c r="B1485" s="2" t="s">
        <v>1907</v>
      </c>
      <c r="C1485" s="1" t="s">
        <v>6</v>
      </c>
      <c r="D1485" s="1">
        <v>1007</v>
      </c>
      <c r="E1485" s="1" t="s">
        <v>1956</v>
      </c>
      <c r="F1485" s="3">
        <v>45420.449363425927</v>
      </c>
      <c r="G1485" s="1"/>
    </row>
    <row r="1486" spans="1:7" x14ac:dyDescent="0.25">
      <c r="A1486" s="1" t="s">
        <v>1825</v>
      </c>
      <c r="B1486" s="2" t="s">
        <v>1907</v>
      </c>
      <c r="C1486" s="1" t="s">
        <v>6</v>
      </c>
      <c r="D1486" s="1">
        <v>1007</v>
      </c>
      <c r="E1486" s="1" t="s">
        <v>1956</v>
      </c>
      <c r="F1486" s="3">
        <v>45420.449363425927</v>
      </c>
      <c r="G1486" s="1"/>
    </row>
    <row r="1487" spans="1:7" x14ac:dyDescent="0.25">
      <c r="A1487" s="1" t="s">
        <v>1825</v>
      </c>
      <c r="B1487" s="2" t="s">
        <v>1907</v>
      </c>
      <c r="C1487" s="1" t="s">
        <v>6</v>
      </c>
      <c r="D1487" s="1">
        <v>1007</v>
      </c>
      <c r="E1487" s="1" t="s">
        <v>1956</v>
      </c>
      <c r="F1487" s="3">
        <v>45420.449363425927</v>
      </c>
      <c r="G1487" s="1"/>
    </row>
    <row r="1488" spans="1:7" x14ac:dyDescent="0.25">
      <c r="A1488" s="1" t="s">
        <v>1825</v>
      </c>
      <c r="B1488" s="2" t="s">
        <v>1907</v>
      </c>
      <c r="C1488" s="1" t="s">
        <v>6</v>
      </c>
      <c r="D1488" s="1">
        <v>1007</v>
      </c>
      <c r="E1488" s="1" t="s">
        <v>1956</v>
      </c>
      <c r="F1488" s="3">
        <v>45420.449363425927</v>
      </c>
      <c r="G1488" s="1"/>
    </row>
    <row r="1489" spans="1:7" x14ac:dyDescent="0.25">
      <c r="A1489" s="1" t="s">
        <v>1825</v>
      </c>
      <c r="B1489" s="2" t="s">
        <v>1907</v>
      </c>
      <c r="C1489" s="1" t="s">
        <v>6</v>
      </c>
      <c r="D1489" s="1">
        <v>1007</v>
      </c>
      <c r="E1489" s="1" t="s">
        <v>1956</v>
      </c>
      <c r="F1489" s="3">
        <v>45420.449513888889</v>
      </c>
      <c r="G1489" s="1"/>
    </row>
    <row r="1490" spans="1:7" x14ac:dyDescent="0.25">
      <c r="A1490" s="1" t="s">
        <v>1825</v>
      </c>
      <c r="B1490" s="2" t="s">
        <v>1907</v>
      </c>
      <c r="C1490" s="1" t="s">
        <v>6</v>
      </c>
      <c r="D1490" s="1">
        <v>1007</v>
      </c>
      <c r="E1490" s="1" t="s">
        <v>1956</v>
      </c>
      <c r="F1490" s="3">
        <v>45420.449513888889</v>
      </c>
      <c r="G1490" s="1"/>
    </row>
    <row r="1491" spans="1:7" x14ac:dyDescent="0.25">
      <c r="A1491" s="1" t="s">
        <v>1825</v>
      </c>
      <c r="B1491" s="2" t="s">
        <v>1907</v>
      </c>
      <c r="C1491" s="1" t="s">
        <v>6</v>
      </c>
      <c r="D1491" s="1">
        <v>1007</v>
      </c>
      <c r="E1491" s="1" t="s">
        <v>1956</v>
      </c>
      <c r="F1491" s="3">
        <v>45420.449513888889</v>
      </c>
      <c r="G1491" s="1"/>
    </row>
    <row r="1492" spans="1:7" x14ac:dyDescent="0.25">
      <c r="A1492" s="1" t="s">
        <v>1825</v>
      </c>
      <c r="B1492" s="2" t="s">
        <v>1907</v>
      </c>
      <c r="C1492" s="1" t="s">
        <v>6</v>
      </c>
      <c r="D1492" s="1">
        <v>1007</v>
      </c>
      <c r="E1492" s="1" t="s">
        <v>1956</v>
      </c>
      <c r="F1492" s="3">
        <v>45420.449664351851</v>
      </c>
      <c r="G1492" s="1"/>
    </row>
    <row r="1493" spans="1:7" x14ac:dyDescent="0.25">
      <c r="A1493" s="1" t="s">
        <v>1825</v>
      </c>
      <c r="B1493" s="2" t="s">
        <v>1907</v>
      </c>
      <c r="C1493" s="1" t="s">
        <v>6</v>
      </c>
      <c r="D1493" s="1">
        <v>1007</v>
      </c>
      <c r="E1493" s="1" t="s">
        <v>1956</v>
      </c>
      <c r="F1493" s="3">
        <v>45420.449664351851</v>
      </c>
      <c r="G1493" s="1"/>
    </row>
    <row r="1494" spans="1:7" x14ac:dyDescent="0.25">
      <c r="A1494" s="1" t="s">
        <v>1825</v>
      </c>
      <c r="B1494" s="2" t="s">
        <v>1907</v>
      </c>
      <c r="C1494" s="1" t="s">
        <v>6</v>
      </c>
      <c r="D1494" s="1">
        <v>1007</v>
      </c>
      <c r="E1494" s="1" t="s">
        <v>1956</v>
      </c>
      <c r="F1494" s="3">
        <v>45420.449675925927</v>
      </c>
      <c r="G1494" s="1"/>
    </row>
    <row r="1495" spans="1:7" x14ac:dyDescent="0.25">
      <c r="A1495" s="1" t="s">
        <v>1825</v>
      </c>
      <c r="B1495" s="2" t="s">
        <v>1907</v>
      </c>
      <c r="C1495" s="1" t="s">
        <v>6</v>
      </c>
      <c r="D1495" s="1">
        <v>1007</v>
      </c>
      <c r="E1495" s="1" t="s">
        <v>1956</v>
      </c>
      <c r="F1495" s="3">
        <v>45420.449849537035</v>
      </c>
      <c r="G1495" s="1"/>
    </row>
    <row r="1496" spans="1:7" x14ac:dyDescent="0.25">
      <c r="A1496" s="1" t="s">
        <v>1825</v>
      </c>
      <c r="B1496" s="2" t="s">
        <v>1907</v>
      </c>
      <c r="C1496" s="1" t="s">
        <v>6</v>
      </c>
      <c r="D1496" s="1">
        <v>1007</v>
      </c>
      <c r="E1496" s="1" t="s">
        <v>1956</v>
      </c>
      <c r="F1496" s="3">
        <v>45420.449849537035</v>
      </c>
      <c r="G1496" s="1"/>
    </row>
    <row r="1497" spans="1:7" x14ac:dyDescent="0.25">
      <c r="A1497" s="1" t="s">
        <v>1825</v>
      </c>
      <c r="B1497" s="2" t="s">
        <v>1907</v>
      </c>
      <c r="C1497" s="1" t="s">
        <v>6</v>
      </c>
      <c r="D1497" s="1">
        <v>1007</v>
      </c>
      <c r="E1497" s="1" t="s">
        <v>1956</v>
      </c>
      <c r="F1497" s="3">
        <v>45420.449849537035</v>
      </c>
      <c r="G1497" s="1"/>
    </row>
    <row r="1498" spans="1:7" x14ac:dyDescent="0.25">
      <c r="A1498" s="1" t="s">
        <v>1825</v>
      </c>
      <c r="B1498" s="2" t="s">
        <v>1907</v>
      </c>
      <c r="C1498" s="1" t="s">
        <v>6</v>
      </c>
      <c r="D1498" s="1">
        <v>1007</v>
      </c>
      <c r="E1498" s="1" t="s">
        <v>1956</v>
      </c>
      <c r="F1498" s="3">
        <v>45420.45034722222</v>
      </c>
      <c r="G1498" s="1"/>
    </row>
    <row r="1499" spans="1:7" x14ac:dyDescent="0.25">
      <c r="A1499" s="1" t="s">
        <v>1825</v>
      </c>
      <c r="B1499" s="2" t="s">
        <v>1907</v>
      </c>
      <c r="C1499" s="1" t="s">
        <v>6</v>
      </c>
      <c r="D1499" s="1">
        <v>1007</v>
      </c>
      <c r="E1499" s="1" t="s">
        <v>1956</v>
      </c>
      <c r="F1499" s="3">
        <v>45420.45034722222</v>
      </c>
      <c r="G1499" s="1"/>
    </row>
    <row r="1500" spans="1:7" x14ac:dyDescent="0.25">
      <c r="A1500" s="1" t="s">
        <v>1825</v>
      </c>
      <c r="B1500" s="2" t="s">
        <v>1907</v>
      </c>
      <c r="C1500" s="1" t="s">
        <v>6</v>
      </c>
      <c r="D1500" s="1">
        <v>1007</v>
      </c>
      <c r="E1500" s="1" t="s">
        <v>1956</v>
      </c>
      <c r="F1500" s="3">
        <v>45420.45034722222</v>
      </c>
      <c r="G1500" s="1"/>
    </row>
    <row r="1501" spans="1:7" x14ac:dyDescent="0.25">
      <c r="A1501" s="1" t="s">
        <v>1825</v>
      </c>
      <c r="B1501" s="2" t="s">
        <v>1907</v>
      </c>
      <c r="C1501" s="1" t="s">
        <v>6</v>
      </c>
      <c r="D1501" s="1">
        <v>1007</v>
      </c>
      <c r="E1501" s="1" t="s">
        <v>1956</v>
      </c>
      <c r="F1501" s="3">
        <v>45420.450578703705</v>
      </c>
      <c r="G1501" s="1"/>
    </row>
    <row r="1502" spans="1:7" x14ac:dyDescent="0.25">
      <c r="A1502" s="1" t="s">
        <v>1825</v>
      </c>
      <c r="B1502" s="2" t="s">
        <v>1907</v>
      </c>
      <c r="C1502" s="1" t="s">
        <v>6</v>
      </c>
      <c r="D1502" s="1">
        <v>1007</v>
      </c>
      <c r="E1502" s="1" t="s">
        <v>1956</v>
      </c>
      <c r="F1502" s="3">
        <v>45420.450578703705</v>
      </c>
      <c r="G1502" s="1"/>
    </row>
    <row r="1503" spans="1:7" x14ac:dyDescent="0.25">
      <c r="A1503" s="1" t="s">
        <v>1825</v>
      </c>
      <c r="B1503" s="2" t="s">
        <v>1907</v>
      </c>
      <c r="C1503" s="1" t="s">
        <v>6</v>
      </c>
      <c r="D1503" s="1">
        <v>1007</v>
      </c>
      <c r="E1503" s="1" t="s">
        <v>1956</v>
      </c>
      <c r="F1503" s="3">
        <v>45420.450578703705</v>
      </c>
      <c r="G1503" s="1"/>
    </row>
    <row r="1504" spans="1:7" x14ac:dyDescent="0.25">
      <c r="A1504" s="1" t="s">
        <v>1825</v>
      </c>
      <c r="B1504" s="2" t="s">
        <v>1907</v>
      </c>
      <c r="C1504" s="1" t="s">
        <v>6</v>
      </c>
      <c r="D1504" s="1">
        <v>1007</v>
      </c>
      <c r="E1504" s="1" t="s">
        <v>1956</v>
      </c>
      <c r="F1504" s="3">
        <v>45420.450578703705</v>
      </c>
      <c r="G1504" s="1"/>
    </row>
    <row r="1505" spans="1:7" x14ac:dyDescent="0.25">
      <c r="A1505" s="1" t="s">
        <v>1825</v>
      </c>
      <c r="B1505" s="2" t="s">
        <v>1907</v>
      </c>
      <c r="C1505" s="1" t="s">
        <v>6</v>
      </c>
      <c r="D1505" s="1">
        <v>1007</v>
      </c>
      <c r="E1505" s="1" t="s">
        <v>1956</v>
      </c>
      <c r="F1505" s="3">
        <v>45420.451354166667</v>
      </c>
      <c r="G1505" s="1"/>
    </row>
    <row r="1506" spans="1:7" x14ac:dyDescent="0.25">
      <c r="A1506" s="1" t="s">
        <v>1825</v>
      </c>
      <c r="B1506" s="2" t="s">
        <v>1907</v>
      </c>
      <c r="C1506" s="1" t="s">
        <v>6</v>
      </c>
      <c r="D1506" s="1">
        <v>1007</v>
      </c>
      <c r="E1506" s="1" t="s">
        <v>1956</v>
      </c>
      <c r="F1506" s="3">
        <v>45420.451354166667</v>
      </c>
      <c r="G1506" s="1"/>
    </row>
    <row r="1507" spans="1:7" x14ac:dyDescent="0.25">
      <c r="A1507" s="1" t="s">
        <v>1825</v>
      </c>
      <c r="B1507" s="2" t="s">
        <v>1907</v>
      </c>
      <c r="C1507" s="1" t="s">
        <v>6</v>
      </c>
      <c r="D1507" s="1">
        <v>1007</v>
      </c>
      <c r="E1507" s="1" t="s">
        <v>1956</v>
      </c>
      <c r="F1507" s="3">
        <v>45420.451354166667</v>
      </c>
      <c r="G1507" s="1"/>
    </row>
    <row r="1508" spans="1:7" x14ac:dyDescent="0.25">
      <c r="A1508" s="1" t="s">
        <v>1825</v>
      </c>
      <c r="B1508" s="2" t="s">
        <v>1907</v>
      </c>
      <c r="C1508" s="1" t="s">
        <v>6</v>
      </c>
      <c r="D1508" s="1">
        <v>1007</v>
      </c>
      <c r="E1508" s="1" t="s">
        <v>1956</v>
      </c>
      <c r="F1508" s="3">
        <v>45420.451354166667</v>
      </c>
      <c r="G1508" s="1"/>
    </row>
    <row r="1509" spans="1:7" x14ac:dyDescent="0.25">
      <c r="A1509" s="1" t="s">
        <v>1825</v>
      </c>
      <c r="B1509" s="2" t="s">
        <v>1907</v>
      </c>
      <c r="C1509" s="1" t="s">
        <v>6</v>
      </c>
      <c r="D1509" s="1">
        <v>1007</v>
      </c>
      <c r="E1509" s="1" t="s">
        <v>1956</v>
      </c>
      <c r="F1509" s="3">
        <v>45420.451574074075</v>
      </c>
      <c r="G1509" s="1"/>
    </row>
    <row r="1510" spans="1:7" x14ac:dyDescent="0.25">
      <c r="A1510" s="1" t="s">
        <v>1825</v>
      </c>
      <c r="B1510" s="2" t="s">
        <v>1907</v>
      </c>
      <c r="C1510" s="1" t="s">
        <v>6</v>
      </c>
      <c r="D1510" s="1">
        <v>1007</v>
      </c>
      <c r="E1510" s="1" t="s">
        <v>1956</v>
      </c>
      <c r="F1510" s="3">
        <v>45420.451574074075</v>
      </c>
      <c r="G1510" s="1"/>
    </row>
    <row r="1511" spans="1:7" x14ac:dyDescent="0.25">
      <c r="A1511" s="1" t="s">
        <v>1825</v>
      </c>
      <c r="B1511" s="2" t="s">
        <v>1907</v>
      </c>
      <c r="C1511" s="1" t="s">
        <v>6</v>
      </c>
      <c r="D1511" s="1">
        <v>1007</v>
      </c>
      <c r="E1511" s="1" t="s">
        <v>1956</v>
      </c>
      <c r="F1511" s="3">
        <v>45420.451574074075</v>
      </c>
      <c r="G1511" s="1"/>
    </row>
    <row r="1512" spans="1:7" x14ac:dyDescent="0.25">
      <c r="A1512" s="1" t="s">
        <v>1825</v>
      </c>
      <c r="B1512" s="2" t="s">
        <v>1907</v>
      </c>
      <c r="C1512" s="1" t="s">
        <v>6</v>
      </c>
      <c r="D1512" s="1">
        <v>1007</v>
      </c>
      <c r="E1512" s="1" t="s">
        <v>1956</v>
      </c>
      <c r="F1512" s="3">
        <v>45420.451782407406</v>
      </c>
      <c r="G1512" s="1"/>
    </row>
    <row r="1513" spans="1:7" x14ac:dyDescent="0.25">
      <c r="A1513" s="1" t="s">
        <v>1825</v>
      </c>
      <c r="B1513" s="2" t="s">
        <v>1907</v>
      </c>
      <c r="C1513" s="1" t="s">
        <v>6</v>
      </c>
      <c r="D1513" s="1">
        <v>1007</v>
      </c>
      <c r="E1513" s="1" t="s">
        <v>1956</v>
      </c>
      <c r="F1513" s="3">
        <v>45420.451782407406</v>
      </c>
      <c r="G1513" s="1"/>
    </row>
    <row r="1514" spans="1:7" x14ac:dyDescent="0.25">
      <c r="A1514" s="1" t="s">
        <v>1825</v>
      </c>
      <c r="B1514" s="2" t="s">
        <v>1907</v>
      </c>
      <c r="C1514" s="1" t="s">
        <v>6</v>
      </c>
      <c r="D1514" s="1">
        <v>1007</v>
      </c>
      <c r="E1514" s="1" t="s">
        <v>1956</v>
      </c>
      <c r="F1514" s="3">
        <v>45420.451782407406</v>
      </c>
      <c r="G1514" s="1"/>
    </row>
    <row r="1515" spans="1:7" x14ac:dyDescent="0.25">
      <c r="A1515" s="1" t="s">
        <v>1825</v>
      </c>
      <c r="B1515" s="2" t="s">
        <v>1907</v>
      </c>
      <c r="C1515" s="1" t="s">
        <v>6</v>
      </c>
      <c r="D1515" s="1">
        <v>1007</v>
      </c>
      <c r="E1515" s="1" t="s">
        <v>1956</v>
      </c>
      <c r="F1515" s="3">
        <v>45420.451782407406</v>
      </c>
      <c r="G1515" s="1"/>
    </row>
    <row r="1516" spans="1:7" x14ac:dyDescent="0.25">
      <c r="A1516" s="1" t="s">
        <v>1825</v>
      </c>
      <c r="B1516" s="2" t="s">
        <v>1907</v>
      </c>
      <c r="C1516" s="1" t="s">
        <v>6</v>
      </c>
      <c r="D1516" s="1">
        <v>1007</v>
      </c>
      <c r="E1516" s="1" t="s">
        <v>1956</v>
      </c>
      <c r="F1516" s="3">
        <v>45420.451944444445</v>
      </c>
      <c r="G1516" s="1"/>
    </row>
    <row r="1517" spans="1:7" x14ac:dyDescent="0.25">
      <c r="A1517" s="1" t="s">
        <v>1825</v>
      </c>
      <c r="B1517" s="2" t="s">
        <v>1907</v>
      </c>
      <c r="C1517" s="1" t="s">
        <v>6</v>
      </c>
      <c r="D1517" s="1">
        <v>1007</v>
      </c>
      <c r="E1517" s="1" t="s">
        <v>1956</v>
      </c>
      <c r="F1517" s="3">
        <v>45420.451944444445</v>
      </c>
      <c r="G1517" s="1"/>
    </row>
    <row r="1518" spans="1:7" x14ac:dyDescent="0.25">
      <c r="A1518" s="1" t="s">
        <v>1825</v>
      </c>
      <c r="B1518" s="2" t="s">
        <v>1907</v>
      </c>
      <c r="C1518" s="1" t="s">
        <v>6</v>
      </c>
      <c r="D1518" s="1">
        <v>1007</v>
      </c>
      <c r="E1518" s="1" t="s">
        <v>1956</v>
      </c>
      <c r="F1518" s="3">
        <v>45420.451944444445</v>
      </c>
      <c r="G1518" s="1"/>
    </row>
    <row r="1519" spans="1:7" x14ac:dyDescent="0.25">
      <c r="A1519" s="1" t="s">
        <v>1825</v>
      </c>
      <c r="B1519" s="2" t="s">
        <v>1907</v>
      </c>
      <c r="C1519" s="1" t="s">
        <v>6</v>
      </c>
      <c r="D1519" s="1">
        <v>1007</v>
      </c>
      <c r="E1519" s="1" t="s">
        <v>1956</v>
      </c>
      <c r="F1519" s="3">
        <v>45420.451944444445</v>
      </c>
      <c r="G1519" s="1"/>
    </row>
    <row r="1520" spans="1:7" x14ac:dyDescent="0.25">
      <c r="A1520" s="1" t="s">
        <v>1825</v>
      </c>
      <c r="B1520" s="2" t="s">
        <v>1907</v>
      </c>
      <c r="C1520" s="1" t="s">
        <v>6</v>
      </c>
      <c r="D1520" s="1">
        <v>1007</v>
      </c>
      <c r="E1520" s="1" t="s">
        <v>1956</v>
      </c>
      <c r="F1520" s="3">
        <v>45420.45208333333</v>
      </c>
      <c r="G1520" s="1"/>
    </row>
    <row r="1521" spans="1:7" x14ac:dyDescent="0.25">
      <c r="A1521" s="1" t="s">
        <v>1825</v>
      </c>
      <c r="B1521" s="2" t="s">
        <v>1907</v>
      </c>
      <c r="C1521" s="1" t="s">
        <v>6</v>
      </c>
      <c r="D1521" s="1">
        <v>1007</v>
      </c>
      <c r="E1521" s="1" t="s">
        <v>1956</v>
      </c>
      <c r="F1521" s="3">
        <v>45420.45208333333</v>
      </c>
      <c r="G1521" s="1"/>
    </row>
    <row r="1522" spans="1:7" x14ac:dyDescent="0.25">
      <c r="A1522" s="1" t="s">
        <v>1825</v>
      </c>
      <c r="B1522" s="2" t="s">
        <v>1907</v>
      </c>
      <c r="C1522" s="1" t="s">
        <v>6</v>
      </c>
      <c r="D1522" s="1">
        <v>1007</v>
      </c>
      <c r="E1522" s="1" t="s">
        <v>1956</v>
      </c>
      <c r="F1522" s="3">
        <v>45420.45208333333</v>
      </c>
      <c r="G1522" s="1"/>
    </row>
    <row r="1523" spans="1:7" x14ac:dyDescent="0.25">
      <c r="A1523" s="1" t="s">
        <v>1825</v>
      </c>
      <c r="B1523" s="2" t="s">
        <v>1907</v>
      </c>
      <c r="C1523" s="1" t="s">
        <v>6</v>
      </c>
      <c r="D1523" s="1">
        <v>1007</v>
      </c>
      <c r="E1523" s="1" t="s">
        <v>1956</v>
      </c>
      <c r="F1523" s="3">
        <v>45420.45208333333</v>
      </c>
      <c r="G1523" s="1"/>
    </row>
    <row r="1524" spans="1:7" x14ac:dyDescent="0.25">
      <c r="A1524" s="1" t="s">
        <v>1825</v>
      </c>
      <c r="B1524" s="2" t="s">
        <v>1907</v>
      </c>
      <c r="C1524" s="1" t="s">
        <v>6</v>
      </c>
      <c r="D1524" s="1">
        <v>1007</v>
      </c>
      <c r="E1524" s="1" t="s">
        <v>1956</v>
      </c>
      <c r="F1524" s="3">
        <v>45420.452303240738</v>
      </c>
      <c r="G1524" s="1"/>
    </row>
    <row r="1525" spans="1:7" x14ac:dyDescent="0.25">
      <c r="A1525" s="1" t="s">
        <v>1825</v>
      </c>
      <c r="B1525" s="2" t="s">
        <v>1907</v>
      </c>
      <c r="C1525" s="1" t="s">
        <v>6</v>
      </c>
      <c r="D1525" s="1">
        <v>1007</v>
      </c>
      <c r="E1525" s="1" t="s">
        <v>1956</v>
      </c>
      <c r="F1525" s="3">
        <v>45420.452303240738</v>
      </c>
      <c r="G1525" s="1"/>
    </row>
    <row r="1526" spans="1:7" x14ac:dyDescent="0.25">
      <c r="A1526" s="1" t="s">
        <v>1825</v>
      </c>
      <c r="B1526" s="2" t="s">
        <v>1907</v>
      </c>
      <c r="C1526" s="1" t="s">
        <v>6</v>
      </c>
      <c r="D1526" s="1">
        <v>1007</v>
      </c>
      <c r="E1526" s="1" t="s">
        <v>1956</v>
      </c>
      <c r="F1526" s="3">
        <v>45420.45244212963</v>
      </c>
      <c r="G1526" s="1"/>
    </row>
    <row r="1527" spans="1:7" x14ac:dyDescent="0.25">
      <c r="A1527" s="1" t="s">
        <v>1825</v>
      </c>
      <c r="B1527" s="2" t="s">
        <v>1907</v>
      </c>
      <c r="C1527" s="1" t="s">
        <v>6</v>
      </c>
      <c r="D1527" s="1">
        <v>1007</v>
      </c>
      <c r="E1527" s="1" t="s">
        <v>1956</v>
      </c>
      <c r="F1527" s="3">
        <v>45420.45244212963</v>
      </c>
      <c r="G1527" s="1"/>
    </row>
    <row r="1528" spans="1:7" x14ac:dyDescent="0.25">
      <c r="A1528" s="1" t="s">
        <v>1825</v>
      </c>
      <c r="B1528" s="2" t="s">
        <v>1907</v>
      </c>
      <c r="C1528" s="1" t="s">
        <v>6</v>
      </c>
      <c r="D1528" s="1">
        <v>1007</v>
      </c>
      <c r="E1528" s="1" t="s">
        <v>1956</v>
      </c>
      <c r="F1528" s="3">
        <v>45420.45244212963</v>
      </c>
      <c r="G1528" s="1"/>
    </row>
    <row r="1529" spans="1:7" x14ac:dyDescent="0.25">
      <c r="A1529" s="1" t="s">
        <v>1825</v>
      </c>
      <c r="B1529" s="2" t="s">
        <v>1907</v>
      </c>
      <c r="C1529" s="1" t="s">
        <v>6</v>
      </c>
      <c r="D1529" s="1">
        <v>1007</v>
      </c>
      <c r="E1529" s="1" t="s">
        <v>1956</v>
      </c>
      <c r="F1529" s="3">
        <v>45420.45244212963</v>
      </c>
      <c r="G1529" s="1"/>
    </row>
    <row r="1530" spans="1:7" x14ac:dyDescent="0.25">
      <c r="A1530" s="1" t="s">
        <v>1825</v>
      </c>
      <c r="B1530" s="2" t="s">
        <v>1907</v>
      </c>
      <c r="C1530" s="1" t="s">
        <v>6</v>
      </c>
      <c r="D1530" s="1">
        <v>1007</v>
      </c>
      <c r="E1530" s="1" t="s">
        <v>1956</v>
      </c>
      <c r="F1530" s="3">
        <v>45420.452696759261</v>
      </c>
      <c r="G1530" s="1"/>
    </row>
    <row r="1531" spans="1:7" x14ac:dyDescent="0.25">
      <c r="A1531" s="1" t="s">
        <v>1825</v>
      </c>
      <c r="B1531" s="2" t="s">
        <v>1907</v>
      </c>
      <c r="C1531" s="1" t="s">
        <v>6</v>
      </c>
      <c r="D1531" s="1">
        <v>1007</v>
      </c>
      <c r="E1531" s="1" t="s">
        <v>1956</v>
      </c>
      <c r="F1531" s="3">
        <v>45420.452696759261</v>
      </c>
      <c r="G1531" s="1"/>
    </row>
    <row r="1532" spans="1:7" x14ac:dyDescent="0.25">
      <c r="A1532" s="1" t="s">
        <v>1825</v>
      </c>
      <c r="B1532" s="2" t="s">
        <v>1907</v>
      </c>
      <c r="C1532" s="1" t="s">
        <v>6</v>
      </c>
      <c r="D1532" s="1">
        <v>1007</v>
      </c>
      <c r="E1532" s="1" t="s">
        <v>1956</v>
      </c>
      <c r="F1532" s="3">
        <v>45420.452696759261</v>
      </c>
      <c r="G1532" s="1"/>
    </row>
    <row r="1533" spans="1:7" x14ac:dyDescent="0.25">
      <c r="A1533" s="1" t="s">
        <v>1825</v>
      </c>
      <c r="B1533" s="2" t="s">
        <v>1907</v>
      </c>
      <c r="C1533" s="1" t="s">
        <v>6</v>
      </c>
      <c r="D1533" s="1">
        <v>1007</v>
      </c>
      <c r="E1533" s="1" t="s">
        <v>1956</v>
      </c>
      <c r="F1533" s="3">
        <v>45420.452696759261</v>
      </c>
      <c r="G1533" s="1"/>
    </row>
    <row r="1534" spans="1:7" x14ac:dyDescent="0.25">
      <c r="A1534" s="1" t="s">
        <v>1618</v>
      </c>
      <c r="B1534" s="2" t="s">
        <v>1626</v>
      </c>
      <c r="C1534" s="1" t="s">
        <v>6</v>
      </c>
      <c r="D1534" s="1">
        <v>1006</v>
      </c>
      <c r="E1534" s="1" t="s">
        <v>1954</v>
      </c>
      <c r="F1534" s="3">
        <v>45420.464780092596</v>
      </c>
      <c r="G1534" s="1"/>
    </row>
    <row r="1535" spans="1:7" s="72" customFormat="1" hidden="1" x14ac:dyDescent="0.25">
      <c r="A1535" s="77" t="s">
        <v>1827</v>
      </c>
      <c r="B1535" s="78" t="s">
        <v>1908</v>
      </c>
      <c r="C1535" s="77" t="s">
        <v>6</v>
      </c>
      <c r="D1535" s="77">
        <v>1002</v>
      </c>
      <c r="E1535" s="77" t="s">
        <v>1955</v>
      </c>
      <c r="F1535" s="90">
        <v>45420.474421296298</v>
      </c>
      <c r="G1535" s="77"/>
    </row>
    <row r="1536" spans="1:7" x14ac:dyDescent="0.25">
      <c r="A1536" s="1" t="s">
        <v>1827</v>
      </c>
      <c r="B1536" s="2" t="s">
        <v>1909</v>
      </c>
      <c r="C1536" s="1" t="s">
        <v>6</v>
      </c>
      <c r="D1536" s="1">
        <v>1003</v>
      </c>
      <c r="E1536" s="1" t="s">
        <v>1958</v>
      </c>
      <c r="F1536" s="3">
        <v>45420.474849537037</v>
      </c>
      <c r="G1536" s="1"/>
    </row>
    <row r="1537" spans="1:7" x14ac:dyDescent="0.25">
      <c r="A1537" s="1" t="s">
        <v>1827</v>
      </c>
      <c r="B1537" s="2" t="s">
        <v>1909</v>
      </c>
      <c r="C1537" s="1" t="s">
        <v>6</v>
      </c>
      <c r="D1537" s="1">
        <v>1003</v>
      </c>
      <c r="E1537" s="1" t="s">
        <v>1958</v>
      </c>
      <c r="F1537" s="3">
        <v>45420.478796296295</v>
      </c>
      <c r="G1537" s="1"/>
    </row>
    <row r="1538" spans="1:7" x14ac:dyDescent="0.25">
      <c r="A1538" s="1" t="s">
        <v>1633</v>
      </c>
      <c r="B1538" s="2" t="s">
        <v>1635</v>
      </c>
      <c r="C1538" s="1" t="s">
        <v>6</v>
      </c>
      <c r="D1538" s="1">
        <v>1003</v>
      </c>
      <c r="E1538" s="1" t="s">
        <v>1958</v>
      </c>
      <c r="F1538" s="3">
        <v>45420.484282407408</v>
      </c>
      <c r="G1538" s="1"/>
    </row>
    <row r="1539" spans="1:7" x14ac:dyDescent="0.25">
      <c r="A1539" s="1" t="s">
        <v>1633</v>
      </c>
      <c r="B1539" s="2" t="s">
        <v>1635</v>
      </c>
      <c r="C1539" s="1" t="s">
        <v>6</v>
      </c>
      <c r="D1539" s="1">
        <v>1006</v>
      </c>
      <c r="E1539" s="1" t="s">
        <v>1954</v>
      </c>
      <c r="F1539" s="3">
        <v>45420.485081018516</v>
      </c>
      <c r="G1539" s="1"/>
    </row>
    <row r="1540" spans="1:7" s="72" customFormat="1" hidden="1" x14ac:dyDescent="0.25">
      <c r="A1540" s="77" t="s">
        <v>1829</v>
      </c>
      <c r="B1540" s="78" t="s">
        <v>1910</v>
      </c>
      <c r="C1540" s="77" t="s">
        <v>6</v>
      </c>
      <c r="D1540" s="77">
        <v>1002</v>
      </c>
      <c r="E1540" s="77" t="s">
        <v>1955</v>
      </c>
      <c r="F1540" s="90">
        <v>45420.491909722223</v>
      </c>
      <c r="G1540" s="77"/>
    </row>
    <row r="1541" spans="1:7" x14ac:dyDescent="0.25">
      <c r="A1541" s="1" t="s">
        <v>1829</v>
      </c>
      <c r="B1541" s="2" t="s">
        <v>1911</v>
      </c>
      <c r="C1541" s="1" t="s">
        <v>6</v>
      </c>
      <c r="D1541" s="1">
        <v>1003</v>
      </c>
      <c r="E1541" s="1" t="s">
        <v>1958</v>
      </c>
      <c r="F1541" s="3">
        <v>45420.492523148147</v>
      </c>
      <c r="G1541" s="1"/>
    </row>
    <row r="1542" spans="1:7" x14ac:dyDescent="0.25">
      <c r="A1542" s="1" t="s">
        <v>1455</v>
      </c>
      <c r="B1542" s="2" t="s">
        <v>1457</v>
      </c>
      <c r="C1542" s="1" t="s">
        <v>6</v>
      </c>
      <c r="D1542" s="1">
        <v>1006</v>
      </c>
      <c r="E1542" s="1" t="s">
        <v>1954</v>
      </c>
      <c r="F1542" s="3">
        <v>45420.494363425925</v>
      </c>
      <c r="G1542" s="1"/>
    </row>
    <row r="1543" spans="1:7" x14ac:dyDescent="0.25">
      <c r="A1543" s="1" t="s">
        <v>1455</v>
      </c>
      <c r="B1543" s="2" t="s">
        <v>1457</v>
      </c>
      <c r="C1543" s="1" t="s">
        <v>6</v>
      </c>
      <c r="D1543" s="1">
        <v>1006</v>
      </c>
      <c r="E1543" s="1" t="s">
        <v>1954</v>
      </c>
      <c r="F1543" s="3">
        <v>45420.496030092596</v>
      </c>
      <c r="G1543" s="1"/>
    </row>
    <row r="1544" spans="1:7" x14ac:dyDescent="0.25">
      <c r="A1544" s="1" t="s">
        <v>1455</v>
      </c>
      <c r="B1544" s="2" t="s">
        <v>1457</v>
      </c>
      <c r="C1544" s="1" t="s">
        <v>6</v>
      </c>
      <c r="D1544" s="1">
        <v>1006</v>
      </c>
      <c r="E1544" s="1" t="s">
        <v>1954</v>
      </c>
      <c r="F1544" s="3">
        <v>45420.498078703706</v>
      </c>
      <c r="G1544" s="1"/>
    </row>
    <row r="1545" spans="1:7" s="72" customFormat="1" hidden="1" x14ac:dyDescent="0.25">
      <c r="A1545" s="77" t="s">
        <v>1831</v>
      </c>
      <c r="B1545" s="78" t="s">
        <v>1912</v>
      </c>
      <c r="C1545" s="77" t="s">
        <v>6</v>
      </c>
      <c r="D1545" s="77">
        <v>1002</v>
      </c>
      <c r="E1545" s="77" t="s">
        <v>1955</v>
      </c>
      <c r="F1545" s="90">
        <v>45420.531851851854</v>
      </c>
      <c r="G1545" s="77"/>
    </row>
    <row r="1546" spans="1:7" x14ac:dyDescent="0.25">
      <c r="A1546" s="1" t="s">
        <v>1831</v>
      </c>
      <c r="B1546" s="2" t="s">
        <v>1913</v>
      </c>
      <c r="C1546" s="1" t="s">
        <v>6</v>
      </c>
      <c r="D1546" s="1">
        <v>1006</v>
      </c>
      <c r="E1546" s="1" t="s">
        <v>1954</v>
      </c>
      <c r="F1546" s="3">
        <v>45420.532557870371</v>
      </c>
      <c r="G1546" s="1"/>
    </row>
    <row r="1547" spans="1:7" x14ac:dyDescent="0.25">
      <c r="A1547" s="1" t="s">
        <v>1831</v>
      </c>
      <c r="B1547" s="2" t="s">
        <v>1913</v>
      </c>
      <c r="C1547" s="1" t="s">
        <v>6</v>
      </c>
      <c r="D1547" s="1">
        <v>1004</v>
      </c>
      <c r="E1547" s="1" t="s">
        <v>1957</v>
      </c>
      <c r="F1547" s="3">
        <v>45420.539421296293</v>
      </c>
      <c r="G1547" s="1"/>
    </row>
    <row r="1548" spans="1:7" x14ac:dyDescent="0.25">
      <c r="A1548" s="1" t="s">
        <v>235</v>
      </c>
      <c r="B1548" s="2" t="s">
        <v>322</v>
      </c>
      <c r="C1548" s="1" t="s">
        <v>6</v>
      </c>
      <c r="D1548" s="1">
        <v>1003</v>
      </c>
      <c r="E1548" s="1" t="s">
        <v>1958</v>
      </c>
      <c r="F1548" s="3">
        <v>45420.542349537034</v>
      </c>
      <c r="G1548" s="1"/>
    </row>
    <row r="1549" spans="1:7" x14ac:dyDescent="0.25">
      <c r="A1549" s="1" t="s">
        <v>235</v>
      </c>
      <c r="B1549" s="2" t="s">
        <v>322</v>
      </c>
      <c r="C1549" s="1" t="s">
        <v>6</v>
      </c>
      <c r="D1549" s="1">
        <v>1006</v>
      </c>
      <c r="E1549" s="1" t="s">
        <v>1954</v>
      </c>
      <c r="F1549" s="3">
        <v>45420.543738425928</v>
      </c>
      <c r="G1549" s="1"/>
    </row>
    <row r="1550" spans="1:7" x14ac:dyDescent="0.25">
      <c r="A1550" s="1" t="s">
        <v>235</v>
      </c>
      <c r="B1550" s="2" t="s">
        <v>322</v>
      </c>
      <c r="C1550" s="1" t="s">
        <v>6</v>
      </c>
      <c r="D1550" s="1">
        <v>1004</v>
      </c>
      <c r="E1550" s="1" t="s">
        <v>1957</v>
      </c>
      <c r="F1550" s="3">
        <v>45420.544525462959</v>
      </c>
      <c r="G1550" s="1"/>
    </row>
    <row r="1551" spans="1:7" s="72" customFormat="1" hidden="1" x14ac:dyDescent="0.25">
      <c r="A1551" s="77" t="s">
        <v>1833</v>
      </c>
      <c r="B1551" s="78" t="s">
        <v>1914</v>
      </c>
      <c r="C1551" s="77" t="s">
        <v>6</v>
      </c>
      <c r="D1551" s="77">
        <v>1002</v>
      </c>
      <c r="E1551" s="77" t="s">
        <v>1955</v>
      </c>
      <c r="F1551" s="90">
        <v>45420.549050925925</v>
      </c>
      <c r="G1551" s="77"/>
    </row>
    <row r="1552" spans="1:7" x14ac:dyDescent="0.25">
      <c r="A1552" s="1" t="s">
        <v>1833</v>
      </c>
      <c r="B1552" s="2" t="s">
        <v>1915</v>
      </c>
      <c r="C1552" s="1" t="s">
        <v>6</v>
      </c>
      <c r="D1552" s="1">
        <v>1003</v>
      </c>
      <c r="E1552" s="1" t="s">
        <v>1958</v>
      </c>
      <c r="F1552" s="3">
        <v>45420.54996527778</v>
      </c>
      <c r="G1552" s="1"/>
    </row>
    <row r="1553" spans="1:7" x14ac:dyDescent="0.25">
      <c r="A1553" s="1" t="s">
        <v>1833</v>
      </c>
      <c r="B1553" s="2" t="s">
        <v>1915</v>
      </c>
      <c r="C1553" s="1" t="s">
        <v>6</v>
      </c>
      <c r="D1553" s="1">
        <v>1006</v>
      </c>
      <c r="E1553" s="1" t="s">
        <v>1954</v>
      </c>
      <c r="F1553" s="3">
        <v>45420.552442129629</v>
      </c>
      <c r="G1553" s="1"/>
    </row>
    <row r="1554" spans="1:7" s="72" customFormat="1" hidden="1" x14ac:dyDescent="0.25">
      <c r="A1554" s="77" t="s">
        <v>1835</v>
      </c>
      <c r="B1554" s="78" t="s">
        <v>1916</v>
      </c>
      <c r="C1554" s="77" t="s">
        <v>6</v>
      </c>
      <c r="D1554" s="77">
        <v>1002</v>
      </c>
      <c r="E1554" s="77" t="s">
        <v>1955</v>
      </c>
      <c r="F1554" s="90">
        <v>45420.597881944443</v>
      </c>
      <c r="G1554" s="77"/>
    </row>
    <row r="1555" spans="1:7" s="72" customFormat="1" hidden="1" x14ac:dyDescent="0.25">
      <c r="A1555" s="77" t="s">
        <v>1837</v>
      </c>
      <c r="B1555" s="78" t="s">
        <v>1917</v>
      </c>
      <c r="C1555" s="77" t="s">
        <v>6</v>
      </c>
      <c r="D1555" s="77">
        <v>1002</v>
      </c>
      <c r="E1555" s="77" t="s">
        <v>1955</v>
      </c>
      <c r="F1555" s="90">
        <v>45420.656504629631</v>
      </c>
      <c r="G1555" s="77"/>
    </row>
    <row r="1556" spans="1:7" x14ac:dyDescent="0.25">
      <c r="A1556" s="1" t="s">
        <v>1837</v>
      </c>
      <c r="B1556" s="2" t="s">
        <v>1918</v>
      </c>
      <c r="C1556" s="1" t="s">
        <v>6</v>
      </c>
      <c r="D1556" s="1">
        <v>1003</v>
      </c>
      <c r="E1556" s="1" t="s">
        <v>1958</v>
      </c>
      <c r="F1556" s="3">
        <v>45420.659710648149</v>
      </c>
      <c r="G1556" s="1"/>
    </row>
    <row r="1557" spans="1:7" s="72" customFormat="1" hidden="1" x14ac:dyDescent="0.25">
      <c r="A1557" s="77" t="s">
        <v>1839</v>
      </c>
      <c r="B1557" s="78" t="s">
        <v>1919</v>
      </c>
      <c r="C1557" s="77" t="s">
        <v>6</v>
      </c>
      <c r="D1557" s="77">
        <v>1002</v>
      </c>
      <c r="E1557" s="77" t="s">
        <v>1955</v>
      </c>
      <c r="F1557" s="90">
        <v>45420.681493055556</v>
      </c>
      <c r="G1557" s="77"/>
    </row>
    <row r="1558" spans="1:7" ht="25.5" x14ac:dyDescent="0.25">
      <c r="A1558" s="1" t="s">
        <v>637</v>
      </c>
      <c r="B1558" s="2" t="s">
        <v>1920</v>
      </c>
      <c r="C1558" s="1" t="s">
        <v>6</v>
      </c>
      <c r="D1558" s="1">
        <v>1006</v>
      </c>
      <c r="E1558" s="1" t="s">
        <v>1954</v>
      </c>
      <c r="F1558" s="3">
        <v>45420.695891203701</v>
      </c>
      <c r="G1558" s="1"/>
    </row>
    <row r="1559" spans="1:7" s="72" customFormat="1" hidden="1" x14ac:dyDescent="0.25">
      <c r="A1559" s="77" t="s">
        <v>1841</v>
      </c>
      <c r="B1559" s="78" t="s">
        <v>1921</v>
      </c>
      <c r="C1559" s="77" t="s">
        <v>6</v>
      </c>
      <c r="D1559" s="77">
        <v>1002</v>
      </c>
      <c r="E1559" s="77" t="s">
        <v>1955</v>
      </c>
      <c r="F1559" s="90">
        <v>45420.732731481483</v>
      </c>
      <c r="G1559" s="77"/>
    </row>
    <row r="1560" spans="1:7" x14ac:dyDescent="0.25">
      <c r="A1560" s="1" t="s">
        <v>1841</v>
      </c>
      <c r="B1560" s="2" t="s">
        <v>1922</v>
      </c>
      <c r="C1560" s="1" t="s">
        <v>6</v>
      </c>
      <c r="D1560" s="1">
        <v>1007</v>
      </c>
      <c r="E1560" s="1" t="s">
        <v>1956</v>
      </c>
      <c r="F1560" s="3">
        <v>45420.733923611115</v>
      </c>
      <c r="G1560" s="1"/>
    </row>
    <row r="1561" spans="1:7" x14ac:dyDescent="0.25">
      <c r="A1561" s="1" t="s">
        <v>1817</v>
      </c>
      <c r="B1561" s="2" t="s">
        <v>1923</v>
      </c>
      <c r="C1561" s="1" t="s">
        <v>6</v>
      </c>
      <c r="D1561" s="1">
        <v>1006</v>
      </c>
      <c r="E1561" s="1" t="s">
        <v>1954</v>
      </c>
      <c r="F1561" s="3">
        <v>45420.79614583333</v>
      </c>
      <c r="G1561" s="1"/>
    </row>
    <row r="1562" spans="1:7" s="72" customFormat="1" hidden="1" x14ac:dyDescent="0.25">
      <c r="A1562" s="77" t="s">
        <v>1843</v>
      </c>
      <c r="B1562" s="78" t="s">
        <v>1924</v>
      </c>
      <c r="C1562" s="77" t="s">
        <v>6</v>
      </c>
      <c r="D1562" s="77">
        <v>1002</v>
      </c>
      <c r="E1562" s="77" t="s">
        <v>1955</v>
      </c>
      <c r="F1562" s="90">
        <v>45420.79619212963</v>
      </c>
      <c r="G1562" s="77"/>
    </row>
    <row r="1563" spans="1:7" s="72" customFormat="1" hidden="1" x14ac:dyDescent="0.25">
      <c r="A1563" s="77" t="s">
        <v>1845</v>
      </c>
      <c r="B1563" s="78" t="s">
        <v>1925</v>
      </c>
      <c r="C1563" s="77" t="s">
        <v>6</v>
      </c>
      <c r="D1563" s="77">
        <v>1002</v>
      </c>
      <c r="E1563" s="77" t="s">
        <v>1955</v>
      </c>
      <c r="F1563" s="90">
        <v>45420.811249999999</v>
      </c>
      <c r="G1563" s="77"/>
    </row>
    <row r="1564" spans="1:7" s="72" customFormat="1" hidden="1" x14ac:dyDescent="0.25">
      <c r="A1564" s="77" t="s">
        <v>1847</v>
      </c>
      <c r="B1564" s="78" t="s">
        <v>1926</v>
      </c>
      <c r="C1564" s="77" t="s">
        <v>6</v>
      </c>
      <c r="D1564" s="77">
        <v>1002</v>
      </c>
      <c r="E1564" s="77" t="s">
        <v>1955</v>
      </c>
      <c r="F1564" s="90">
        <v>45420.974143518521</v>
      </c>
      <c r="G1564" s="77"/>
    </row>
    <row r="1565" spans="1:7" s="72" customFormat="1" hidden="1" x14ac:dyDescent="0.25">
      <c r="A1565" s="77" t="s">
        <v>1849</v>
      </c>
      <c r="B1565" s="78" t="s">
        <v>1927</v>
      </c>
      <c r="C1565" s="77" t="s">
        <v>6</v>
      </c>
      <c r="D1565" s="77">
        <v>1002</v>
      </c>
      <c r="E1565" s="77" t="s">
        <v>1955</v>
      </c>
      <c r="F1565" s="90">
        <v>45421.015787037039</v>
      </c>
      <c r="G1565" s="77"/>
    </row>
    <row r="1566" spans="1:7" x14ac:dyDescent="0.25">
      <c r="A1566" s="1" t="s">
        <v>396</v>
      </c>
      <c r="B1566" s="2" t="s">
        <v>796</v>
      </c>
      <c r="C1566" s="1" t="s">
        <v>6</v>
      </c>
      <c r="D1566" s="1">
        <v>1003</v>
      </c>
      <c r="E1566" s="1" t="s">
        <v>1958</v>
      </c>
      <c r="F1566" s="3">
        <v>45421.078159722223</v>
      </c>
      <c r="G1566" s="1"/>
    </row>
    <row r="1567" spans="1:7" x14ac:dyDescent="0.25">
      <c r="A1567" s="1" t="s">
        <v>396</v>
      </c>
      <c r="B1567" s="2" t="s">
        <v>796</v>
      </c>
      <c r="C1567" s="1" t="s">
        <v>6</v>
      </c>
      <c r="D1567" s="1">
        <v>1003</v>
      </c>
      <c r="E1567" s="1" t="s">
        <v>1958</v>
      </c>
      <c r="F1567" s="3">
        <v>45421.079189814816</v>
      </c>
      <c r="G1567" s="1"/>
    </row>
    <row r="1568" spans="1:7" x14ac:dyDescent="0.25">
      <c r="A1568" s="1" t="s">
        <v>396</v>
      </c>
      <c r="B1568" s="2" t="s">
        <v>796</v>
      </c>
      <c r="C1568" s="1" t="s">
        <v>6</v>
      </c>
      <c r="D1568" s="1">
        <v>1006</v>
      </c>
      <c r="E1568" s="1" t="s">
        <v>1954</v>
      </c>
      <c r="F1568" s="3">
        <v>45421.079629629632</v>
      </c>
      <c r="G1568" s="1"/>
    </row>
    <row r="1569" spans="1:7" x14ac:dyDescent="0.25">
      <c r="A1569" s="1" t="s">
        <v>396</v>
      </c>
      <c r="B1569" s="2" t="s">
        <v>796</v>
      </c>
      <c r="C1569" s="1" t="s">
        <v>6</v>
      </c>
      <c r="D1569" s="1">
        <v>1004</v>
      </c>
      <c r="E1569" s="1" t="s">
        <v>1957</v>
      </c>
      <c r="F1569" s="3">
        <v>45421.081817129627</v>
      </c>
      <c r="G1569" s="1"/>
    </row>
    <row r="1570" spans="1:7" x14ac:dyDescent="0.25">
      <c r="A1570" s="1" t="s">
        <v>482</v>
      </c>
      <c r="B1570" s="2" t="s">
        <v>855</v>
      </c>
      <c r="C1570" s="1" t="s">
        <v>6</v>
      </c>
      <c r="D1570" s="1">
        <v>1008</v>
      </c>
      <c r="E1570" s="1" t="s">
        <v>1953</v>
      </c>
      <c r="F1570" s="3">
        <v>45421.534895833334</v>
      </c>
      <c r="G1570" s="1"/>
    </row>
    <row r="1571" spans="1:7" s="72" customFormat="1" hidden="1" x14ac:dyDescent="0.25">
      <c r="A1571" s="77" t="s">
        <v>1855</v>
      </c>
      <c r="B1571" s="78" t="s">
        <v>1928</v>
      </c>
      <c r="C1571" s="77" t="s">
        <v>6</v>
      </c>
      <c r="D1571" s="77">
        <v>1002</v>
      </c>
      <c r="E1571" s="77" t="s">
        <v>1955</v>
      </c>
      <c r="F1571" s="90">
        <v>45421.539409722223</v>
      </c>
      <c r="G1571" s="77"/>
    </row>
    <row r="1572" spans="1:7" s="72" customFormat="1" hidden="1" x14ac:dyDescent="0.25">
      <c r="A1572" s="77" t="s">
        <v>1857</v>
      </c>
      <c r="B1572" s="78" t="s">
        <v>1929</v>
      </c>
      <c r="C1572" s="77" t="s">
        <v>6</v>
      </c>
      <c r="D1572" s="77">
        <v>1002</v>
      </c>
      <c r="E1572" s="77" t="s">
        <v>1955</v>
      </c>
      <c r="F1572" s="90">
        <v>45421.63490740741</v>
      </c>
      <c r="G1572" s="77"/>
    </row>
    <row r="1573" spans="1:7" s="72" customFormat="1" hidden="1" x14ac:dyDescent="0.25">
      <c r="A1573" s="77" t="s">
        <v>1859</v>
      </c>
      <c r="B1573" s="78" t="s">
        <v>1930</v>
      </c>
      <c r="C1573" s="77" t="s">
        <v>6</v>
      </c>
      <c r="D1573" s="77">
        <v>1002</v>
      </c>
      <c r="E1573" s="77" t="s">
        <v>1955</v>
      </c>
      <c r="F1573" s="90">
        <v>45421.676053240742</v>
      </c>
      <c r="G1573" s="77"/>
    </row>
    <row r="1574" spans="1:7" x14ac:dyDescent="0.25">
      <c r="A1574" s="1" t="s">
        <v>1859</v>
      </c>
      <c r="B1574" s="2" t="s">
        <v>1931</v>
      </c>
      <c r="C1574" s="1" t="s">
        <v>6</v>
      </c>
      <c r="D1574" s="1">
        <v>1006</v>
      </c>
      <c r="E1574" s="1" t="s">
        <v>1954</v>
      </c>
      <c r="F1574" s="3">
        <v>45421.677361111113</v>
      </c>
      <c r="G1574" s="1"/>
    </row>
    <row r="1575" spans="1:7" s="72" customFormat="1" hidden="1" x14ac:dyDescent="0.25">
      <c r="A1575" s="77" t="s">
        <v>1861</v>
      </c>
      <c r="B1575" s="78" t="s">
        <v>1932</v>
      </c>
      <c r="C1575" s="77" t="s">
        <v>6</v>
      </c>
      <c r="D1575" s="77">
        <v>1002</v>
      </c>
      <c r="E1575" s="77" t="s">
        <v>1955</v>
      </c>
      <c r="F1575" s="90">
        <v>45421.689710648148</v>
      </c>
      <c r="G1575" s="77"/>
    </row>
    <row r="1576" spans="1:7" x14ac:dyDescent="0.25">
      <c r="A1576" s="1" t="s">
        <v>1861</v>
      </c>
      <c r="B1576" s="2" t="s">
        <v>1933</v>
      </c>
      <c r="C1576" s="1" t="s">
        <v>6</v>
      </c>
      <c r="D1576" s="1">
        <v>1006</v>
      </c>
      <c r="E1576" s="1" t="s">
        <v>1954</v>
      </c>
      <c r="F1576" s="3">
        <v>45421.690717592595</v>
      </c>
      <c r="G1576" s="1"/>
    </row>
    <row r="1577" spans="1:7" x14ac:dyDescent="0.25">
      <c r="A1577" s="1" t="s">
        <v>1861</v>
      </c>
      <c r="B1577" s="2" t="s">
        <v>1933</v>
      </c>
      <c r="C1577" s="1" t="s">
        <v>6</v>
      </c>
      <c r="D1577" s="1">
        <v>1006</v>
      </c>
      <c r="E1577" s="1" t="s">
        <v>1954</v>
      </c>
      <c r="F1577" s="3">
        <v>45421.690844907411</v>
      </c>
      <c r="G1577" s="1"/>
    </row>
    <row r="1578" spans="1:7" x14ac:dyDescent="0.25">
      <c r="A1578" s="1" t="s">
        <v>1861</v>
      </c>
      <c r="B1578" s="2" t="s">
        <v>1933</v>
      </c>
      <c r="C1578" s="1" t="s">
        <v>6</v>
      </c>
      <c r="D1578" s="1">
        <v>1003</v>
      </c>
      <c r="E1578" s="1" t="s">
        <v>1958</v>
      </c>
      <c r="F1578" s="3">
        <v>45421.690925925926</v>
      </c>
      <c r="G1578" s="1"/>
    </row>
    <row r="1579" spans="1:7" x14ac:dyDescent="0.25">
      <c r="A1579" s="1" t="s">
        <v>1861</v>
      </c>
      <c r="B1579" s="2" t="s">
        <v>1933</v>
      </c>
      <c r="C1579" s="1" t="s">
        <v>6</v>
      </c>
      <c r="D1579" s="1">
        <v>1006</v>
      </c>
      <c r="E1579" s="1" t="s">
        <v>1954</v>
      </c>
      <c r="F1579" s="3">
        <v>45421.691655092596</v>
      </c>
      <c r="G1579" s="1"/>
    </row>
    <row r="1580" spans="1:7" x14ac:dyDescent="0.25">
      <c r="A1580" s="1" t="s">
        <v>1861</v>
      </c>
      <c r="B1580" s="2" t="s">
        <v>1933</v>
      </c>
      <c r="C1580" s="1" t="s">
        <v>6</v>
      </c>
      <c r="D1580" s="1">
        <v>1004</v>
      </c>
      <c r="E1580" s="1" t="s">
        <v>1957</v>
      </c>
      <c r="F1580" s="3">
        <v>45421.692442129628</v>
      </c>
      <c r="G1580" s="1"/>
    </row>
    <row r="1581" spans="1:7" s="72" customFormat="1" ht="25.5" hidden="1" x14ac:dyDescent="0.25">
      <c r="A1581" s="77" t="s">
        <v>1863</v>
      </c>
      <c r="B1581" s="78" t="s">
        <v>1934</v>
      </c>
      <c r="C1581" s="77" t="s">
        <v>6</v>
      </c>
      <c r="D1581" s="77">
        <v>1002</v>
      </c>
      <c r="E1581" s="77" t="s">
        <v>1955</v>
      </c>
      <c r="F1581" s="90">
        <v>45421.69390046296</v>
      </c>
      <c r="G1581" s="77"/>
    </row>
    <row r="1582" spans="1:7" ht="25.5" x14ac:dyDescent="0.25">
      <c r="A1582" s="1" t="s">
        <v>1863</v>
      </c>
      <c r="B1582" s="2" t="s">
        <v>1935</v>
      </c>
      <c r="C1582" s="1" t="s">
        <v>6</v>
      </c>
      <c r="D1582" s="1">
        <v>1006</v>
      </c>
      <c r="E1582" s="1" t="s">
        <v>1954</v>
      </c>
      <c r="F1582" s="3">
        <v>45421.70244212963</v>
      </c>
      <c r="G1582" s="1"/>
    </row>
    <row r="1583" spans="1:7" s="72" customFormat="1" hidden="1" x14ac:dyDescent="0.25">
      <c r="A1583" s="77" t="s">
        <v>1865</v>
      </c>
      <c r="B1583" s="78" t="s">
        <v>1936</v>
      </c>
      <c r="C1583" s="77" t="s">
        <v>6</v>
      </c>
      <c r="D1583" s="77">
        <v>1002</v>
      </c>
      <c r="E1583" s="77" t="s">
        <v>1955</v>
      </c>
      <c r="F1583" s="90">
        <v>45421.705462962964</v>
      </c>
      <c r="G1583" s="77"/>
    </row>
    <row r="1584" spans="1:7" s="72" customFormat="1" hidden="1" x14ac:dyDescent="0.25">
      <c r="A1584" s="77" t="s">
        <v>1867</v>
      </c>
      <c r="B1584" s="78" t="s">
        <v>1937</v>
      </c>
      <c r="C1584" s="77" t="s">
        <v>6</v>
      </c>
      <c r="D1584" s="77">
        <v>1002</v>
      </c>
      <c r="E1584" s="77" t="s">
        <v>1955</v>
      </c>
      <c r="F1584" s="90">
        <v>45421.749467592592</v>
      </c>
      <c r="G1584" s="77"/>
    </row>
    <row r="1585" spans="1:7" x14ac:dyDescent="0.25">
      <c r="A1585" s="1" t="s">
        <v>1867</v>
      </c>
      <c r="B1585" s="2" t="s">
        <v>1938</v>
      </c>
      <c r="C1585" s="1" t="s">
        <v>6</v>
      </c>
      <c r="D1585" s="1">
        <v>1006</v>
      </c>
      <c r="E1585" s="1" t="s">
        <v>1954</v>
      </c>
      <c r="F1585" s="3">
        <v>45421.752326388887</v>
      </c>
      <c r="G1585" s="1"/>
    </row>
    <row r="1586" spans="1:7" s="72" customFormat="1" hidden="1" x14ac:dyDescent="0.25">
      <c r="A1586" s="77" t="s">
        <v>1869</v>
      </c>
      <c r="B1586" s="78" t="s">
        <v>1939</v>
      </c>
      <c r="C1586" s="77" t="s">
        <v>6</v>
      </c>
      <c r="D1586" s="77">
        <v>1002</v>
      </c>
      <c r="E1586" s="77" t="s">
        <v>1955</v>
      </c>
      <c r="F1586" s="90">
        <v>45421.765729166669</v>
      </c>
      <c r="G1586" s="77"/>
    </row>
    <row r="1587" spans="1:7" x14ac:dyDescent="0.25">
      <c r="A1587" s="1" t="s">
        <v>1869</v>
      </c>
      <c r="B1587" s="2" t="s">
        <v>1940</v>
      </c>
      <c r="C1587" s="1" t="s">
        <v>6</v>
      </c>
      <c r="D1587" s="1">
        <v>1006</v>
      </c>
      <c r="E1587" s="1" t="s">
        <v>1954</v>
      </c>
      <c r="F1587" s="3">
        <v>45421.766898148147</v>
      </c>
      <c r="G1587" s="1"/>
    </row>
    <row r="1588" spans="1:7" s="72" customFormat="1" hidden="1" x14ac:dyDescent="0.25">
      <c r="A1588" s="77" t="s">
        <v>1871</v>
      </c>
      <c r="B1588" s="78" t="s">
        <v>1941</v>
      </c>
      <c r="C1588" s="77" t="s">
        <v>6</v>
      </c>
      <c r="D1588" s="77">
        <v>1002</v>
      </c>
      <c r="E1588" s="77" t="s">
        <v>1955</v>
      </c>
      <c r="F1588" s="90">
        <v>45421.865034722221</v>
      </c>
      <c r="G1588" s="77"/>
    </row>
    <row r="1589" spans="1:7" s="72" customFormat="1" hidden="1" x14ac:dyDescent="0.25">
      <c r="A1589" s="77" t="s">
        <v>1873</v>
      </c>
      <c r="B1589" s="78" t="s">
        <v>1942</v>
      </c>
      <c r="C1589" s="77" t="s">
        <v>6</v>
      </c>
      <c r="D1589" s="77">
        <v>1002</v>
      </c>
      <c r="E1589" s="77" t="s">
        <v>1955</v>
      </c>
      <c r="F1589" s="90">
        <v>45421.910011574073</v>
      </c>
      <c r="G1589" s="77"/>
    </row>
    <row r="1590" spans="1:7" x14ac:dyDescent="0.25">
      <c r="A1590" s="1" t="s">
        <v>1944</v>
      </c>
      <c r="B1590" s="2" t="s">
        <v>1945</v>
      </c>
      <c r="C1590" s="1" t="s">
        <v>6</v>
      </c>
      <c r="D1590" s="1">
        <v>1007</v>
      </c>
      <c r="E1590" s="1" t="s">
        <v>1956</v>
      </c>
      <c r="F1590" s="3">
        <v>45422.39435185185</v>
      </c>
      <c r="G1590" s="1"/>
    </row>
    <row r="1591" spans="1:7" x14ac:dyDescent="0.25">
      <c r="A1591" s="1" t="s">
        <v>1946</v>
      </c>
      <c r="B1591" s="2" t="s">
        <v>1947</v>
      </c>
      <c r="C1591" s="1" t="s">
        <v>6</v>
      </c>
      <c r="D1591" s="1">
        <v>1003</v>
      </c>
      <c r="E1591" s="1" t="s">
        <v>1958</v>
      </c>
      <c r="F1591" s="3">
        <v>45422.399826388886</v>
      </c>
      <c r="G1591" s="1"/>
    </row>
    <row r="1592" spans="1:7" x14ac:dyDescent="0.25">
      <c r="A1592" s="1" t="s">
        <v>1944</v>
      </c>
      <c r="B1592" s="2" t="s">
        <v>1945</v>
      </c>
      <c r="C1592" s="1" t="s">
        <v>6</v>
      </c>
      <c r="D1592" s="1">
        <v>1006</v>
      </c>
      <c r="E1592" s="1" t="s">
        <v>1954</v>
      </c>
      <c r="F1592" s="3">
        <v>45422.401192129626</v>
      </c>
      <c r="G1592" s="1"/>
    </row>
    <row r="1593" spans="1:7" x14ac:dyDescent="0.25">
      <c r="A1593" s="1" t="s">
        <v>1948</v>
      </c>
      <c r="B1593" s="2" t="s">
        <v>1949</v>
      </c>
      <c r="C1593" s="1" t="s">
        <v>6</v>
      </c>
      <c r="D1593" s="1">
        <v>1004</v>
      </c>
      <c r="E1593" s="1" t="s">
        <v>1957</v>
      </c>
      <c r="F1593" s="3">
        <v>45422.408055555556</v>
      </c>
      <c r="G1593" s="1"/>
    </row>
    <row r="1594" spans="1:7" x14ac:dyDescent="0.25">
      <c r="A1594" s="1" t="s">
        <v>1948</v>
      </c>
      <c r="B1594" s="2" t="s">
        <v>1949</v>
      </c>
      <c r="C1594" s="1" t="s">
        <v>6</v>
      </c>
      <c r="D1594" s="1">
        <v>1004</v>
      </c>
      <c r="E1594" s="1" t="s">
        <v>1957</v>
      </c>
      <c r="F1594" s="3">
        <v>45422.408414351848</v>
      </c>
      <c r="G1594" s="1"/>
    </row>
    <row r="1595" spans="1:7" x14ac:dyDescent="0.25">
      <c r="A1595" s="1" t="s">
        <v>1948</v>
      </c>
      <c r="B1595" s="2" t="s">
        <v>1949</v>
      </c>
      <c r="C1595" s="1" t="s">
        <v>6</v>
      </c>
      <c r="D1595" s="1">
        <v>1003</v>
      </c>
      <c r="E1595" s="1" t="s">
        <v>1958</v>
      </c>
      <c r="F1595" s="3">
        <v>45422.409398148149</v>
      </c>
      <c r="G1595" s="1"/>
    </row>
    <row r="1596" spans="1:7" x14ac:dyDescent="0.25">
      <c r="A1596" s="1" t="s">
        <v>1948</v>
      </c>
      <c r="B1596" s="2" t="s">
        <v>1949</v>
      </c>
      <c r="C1596" s="1" t="s">
        <v>6</v>
      </c>
      <c r="D1596" s="1">
        <v>1007</v>
      </c>
      <c r="E1596" s="1" t="s">
        <v>1956</v>
      </c>
      <c r="F1596" s="3">
        <v>45422.412256944444</v>
      </c>
      <c r="G1596" s="1"/>
    </row>
    <row r="1597" spans="1:7" hidden="1" x14ac:dyDescent="0.25">
      <c r="A1597" s="1" t="s">
        <v>255</v>
      </c>
      <c r="B1597" s="7" t="s">
        <v>256</v>
      </c>
      <c r="C1597" s="1" t="s">
        <v>6</v>
      </c>
      <c r="D1597" s="1">
        <v>1005</v>
      </c>
      <c r="E1597" s="1" t="s">
        <v>1963</v>
      </c>
      <c r="F1597" s="3">
        <v>45422.423425925925</v>
      </c>
      <c r="G1597" s="1"/>
    </row>
    <row r="1598" spans="1:7" x14ac:dyDescent="0.25">
      <c r="A1598" s="1" t="s">
        <v>1948</v>
      </c>
      <c r="B1598" s="2" t="s">
        <v>1949</v>
      </c>
      <c r="C1598" s="1" t="s">
        <v>6</v>
      </c>
      <c r="D1598" s="1">
        <v>1005</v>
      </c>
      <c r="E1598" s="1" t="s">
        <v>1963</v>
      </c>
      <c r="F1598" s="3">
        <v>45422.459166666667</v>
      </c>
      <c r="G1598" s="1"/>
    </row>
    <row r="1599" spans="1:7" x14ac:dyDescent="0.25">
      <c r="A1599" s="1" t="s">
        <v>1950</v>
      </c>
      <c r="B1599" s="2" t="s">
        <v>1951</v>
      </c>
      <c r="C1599" s="1" t="s">
        <v>6</v>
      </c>
      <c r="D1599" s="1">
        <v>1003</v>
      </c>
      <c r="E1599" s="1" t="s">
        <v>1958</v>
      </c>
      <c r="F1599" s="3">
        <v>45422.466631944444</v>
      </c>
      <c r="G1599" s="1"/>
    </row>
    <row r="1600" spans="1:7" x14ac:dyDescent="0.25">
      <c r="A1600" s="1" t="s">
        <v>1950</v>
      </c>
      <c r="B1600" s="2" t="s">
        <v>1951</v>
      </c>
      <c r="C1600" s="1" t="s">
        <v>6</v>
      </c>
      <c r="D1600" s="1">
        <v>1003</v>
      </c>
      <c r="E1600" s="1" t="s">
        <v>1958</v>
      </c>
      <c r="F1600" s="3">
        <v>45422.468043981484</v>
      </c>
      <c r="G1600" s="1"/>
    </row>
    <row r="1601" spans="1:7" x14ac:dyDescent="0.25">
      <c r="A1601" s="1"/>
      <c r="B1601" s="2"/>
      <c r="C1601" s="1"/>
      <c r="D1601" s="1"/>
      <c r="E1601" s="1"/>
      <c r="F1601" s="3"/>
      <c r="G1601" s="1"/>
    </row>
    <row r="1602" spans="1:7" x14ac:dyDescent="0.25">
      <c r="A1602" s="1"/>
      <c r="B1602" s="2"/>
      <c r="C1602" s="1"/>
      <c r="D1602" s="1"/>
      <c r="E1602" s="1"/>
      <c r="F1602" s="3"/>
      <c r="G1602" s="1"/>
    </row>
    <row r="1603" spans="1:7" x14ac:dyDescent="0.25">
      <c r="A1603" s="1"/>
      <c r="B1603" s="2"/>
      <c r="C1603" s="1"/>
      <c r="D1603" s="1"/>
      <c r="E1603" s="1"/>
      <c r="F1603" s="3"/>
      <c r="G1603" s="1"/>
    </row>
    <row r="1604" spans="1:7" x14ac:dyDescent="0.25">
      <c r="A1604" s="1"/>
      <c r="B1604" s="2"/>
      <c r="C1604" s="1"/>
      <c r="D1604" s="1"/>
      <c r="E1604" s="1"/>
      <c r="F1604" s="3"/>
      <c r="G1604" s="1"/>
    </row>
    <row r="1605" spans="1:7" x14ac:dyDescent="0.25">
      <c r="A1605" s="1"/>
      <c r="B1605" s="2"/>
      <c r="C1605" s="1"/>
      <c r="D1605" s="1"/>
      <c r="E1605" s="1"/>
      <c r="F1605" s="3"/>
      <c r="G1605" s="1"/>
    </row>
    <row r="1606" spans="1:7" x14ac:dyDescent="0.25">
      <c r="A1606" s="1"/>
      <c r="B1606" s="2"/>
      <c r="C1606" s="1"/>
      <c r="D1606" s="1"/>
      <c r="E1606" s="1"/>
      <c r="F1606" s="3"/>
      <c r="G1606" s="1"/>
    </row>
  </sheetData>
  <phoneticPr fontId="10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AE70-2BC2-4A03-B833-E2368A4C2543}">
  <sheetPr>
    <tabColor theme="7" tint="0.59999389629810485"/>
  </sheetPr>
  <dimension ref="A1:H879"/>
  <sheetViews>
    <sheetView zoomScale="103" workbookViewId="0">
      <selection activeCell="E87" sqref="E87"/>
    </sheetView>
  </sheetViews>
  <sheetFormatPr baseColWidth="10" defaultRowHeight="15" x14ac:dyDescent="0.25"/>
  <cols>
    <col min="1" max="1" width="35.7109375" bestFit="1" customWidth="1"/>
    <col min="4" max="4" width="24" bestFit="1" customWidth="1"/>
    <col min="5" max="5" width="24" customWidth="1"/>
    <col min="6" max="6" width="11.7109375" style="54" bestFit="1" customWidth="1"/>
    <col min="7" max="7" width="11.85546875" style="161" customWidth="1"/>
  </cols>
  <sheetData>
    <row r="1" spans="1:8" x14ac:dyDescent="0.25">
      <c r="A1" s="47" t="s">
        <v>0</v>
      </c>
      <c r="B1" s="48" t="s">
        <v>1</v>
      </c>
      <c r="C1" s="48" t="s">
        <v>2</v>
      </c>
      <c r="D1" s="48" t="s">
        <v>1960</v>
      </c>
      <c r="E1" s="48" t="s">
        <v>1237</v>
      </c>
      <c r="F1" s="50" t="s">
        <v>164</v>
      </c>
      <c r="G1" s="158" t="s">
        <v>165</v>
      </c>
      <c r="H1" s="48" t="s">
        <v>1964</v>
      </c>
    </row>
    <row r="2" spans="1:8" x14ac:dyDescent="0.25">
      <c r="A2" s="1" t="s">
        <v>35</v>
      </c>
      <c r="B2" s="2">
        <f>VLOOKUP(DataTrámites[[#This Row],[
Cliente]],Registros[],2,FALSE)</f>
        <v>46605839</v>
      </c>
      <c r="C2" s="1" t="s">
        <v>6</v>
      </c>
      <c r="D2" s="1">
        <v>1008</v>
      </c>
      <c r="E2" s="1" t="s">
        <v>1953</v>
      </c>
      <c r="F2" s="52">
        <v>45344</v>
      </c>
      <c r="G2" s="159">
        <v>0.64314814814814814</v>
      </c>
      <c r="H2" s="157" t="str">
        <f>_xlfn.CONCAT(DataTrámites[[#This Row],[
Usuario]],DataTrámites[[#This Row],[Código]],DataTrámites[[#This Row],[Fecha]])</f>
        <v>46605839100845344</v>
      </c>
    </row>
    <row r="3" spans="1:8" x14ac:dyDescent="0.25">
      <c r="A3" s="1" t="s">
        <v>39</v>
      </c>
      <c r="B3" s="2">
        <f>VLOOKUP(DataTrámites[[#This Row],[
Cliente]],Registros[],2,FALSE)</f>
        <v>40641184</v>
      </c>
      <c r="C3" s="1" t="s">
        <v>6</v>
      </c>
      <c r="D3" s="1">
        <v>1008</v>
      </c>
      <c r="E3" s="1" t="s">
        <v>1953</v>
      </c>
      <c r="F3" s="52">
        <v>45344</v>
      </c>
      <c r="G3" s="159">
        <v>0.91896990740740736</v>
      </c>
      <c r="H3" s="157" t="str">
        <f>_xlfn.CONCAT(DataTrámites[[#This Row],[
Usuario]],DataTrámites[[#This Row],[Código]],DataTrámites[[#This Row],[Fecha]])</f>
        <v>40641184100845344</v>
      </c>
    </row>
    <row r="4" spans="1:8" x14ac:dyDescent="0.25">
      <c r="A4" s="1" t="s">
        <v>45</v>
      </c>
      <c r="B4" s="2">
        <f>VLOOKUP(DataTrámites[[#This Row],[
Cliente]],Registros[],2,FALSE)</f>
        <v>2890259</v>
      </c>
      <c r="C4" s="1" t="s">
        <v>6</v>
      </c>
      <c r="D4" s="1">
        <v>1006</v>
      </c>
      <c r="E4" s="1" t="s">
        <v>1954</v>
      </c>
      <c r="F4" s="52">
        <v>45348</v>
      </c>
      <c r="G4" s="159">
        <v>0.56607638888888889</v>
      </c>
      <c r="H4" s="157" t="str">
        <f>_xlfn.CONCAT(DataTrámites[[#This Row],[
Usuario]],DataTrámites[[#This Row],[Código]],DataTrámites[[#This Row],[Fecha]])</f>
        <v>2890259100645348</v>
      </c>
    </row>
    <row r="5" spans="1:8" x14ac:dyDescent="0.25">
      <c r="A5" s="1" t="s">
        <v>45</v>
      </c>
      <c r="B5" s="2">
        <f>VLOOKUP(DataTrámites[[#This Row],[
Cliente]],Registros[],2,FALSE)</f>
        <v>2890259</v>
      </c>
      <c r="C5" s="1" t="s">
        <v>6</v>
      </c>
      <c r="D5" s="1">
        <v>1006</v>
      </c>
      <c r="E5" s="1" t="s">
        <v>1954</v>
      </c>
      <c r="F5" s="52">
        <v>45349</v>
      </c>
      <c r="G5" s="159">
        <v>0.50484953703703705</v>
      </c>
      <c r="H5" s="157" t="str">
        <f>_xlfn.CONCAT(DataTrámites[[#This Row],[
Usuario]],DataTrámites[[#This Row],[Código]],DataTrámites[[#This Row],[Fecha]])</f>
        <v>2890259100645349</v>
      </c>
    </row>
    <row r="6" spans="1:8" x14ac:dyDescent="0.25">
      <c r="A6" s="1" t="s">
        <v>49</v>
      </c>
      <c r="B6" s="2">
        <f>VLOOKUP(DataTrámites[[#This Row],[
Cliente]],Registros[],2,FALSE)</f>
        <v>19815114</v>
      </c>
      <c r="C6" s="1" t="s">
        <v>6</v>
      </c>
      <c r="D6" s="1">
        <v>1006</v>
      </c>
      <c r="E6" s="1" t="s">
        <v>1954</v>
      </c>
      <c r="F6" s="52">
        <v>45349</v>
      </c>
      <c r="G6" s="159">
        <v>0.67320601851851847</v>
      </c>
      <c r="H6" s="157" t="str">
        <f>_xlfn.CONCAT(DataTrámites[[#This Row],[
Usuario]],DataTrámites[[#This Row],[Código]],DataTrámites[[#This Row],[Fecha]])</f>
        <v>19815114100645349</v>
      </c>
    </row>
    <row r="7" spans="1:8" x14ac:dyDescent="0.25">
      <c r="A7" s="1" t="s">
        <v>53</v>
      </c>
      <c r="B7" s="2">
        <f>VLOOKUP(DataTrámites[[#This Row],[
Cliente]],Registros[],2,FALSE)</f>
        <v>32541176</v>
      </c>
      <c r="C7" s="1" t="s">
        <v>6</v>
      </c>
      <c r="D7" s="1">
        <v>1006</v>
      </c>
      <c r="E7" s="1" t="s">
        <v>1954</v>
      </c>
      <c r="F7" s="52">
        <v>45349</v>
      </c>
      <c r="G7" s="159">
        <v>0.69716435185185188</v>
      </c>
      <c r="H7" s="157" t="str">
        <f>_xlfn.CONCAT(DataTrámites[[#This Row],[
Usuario]],DataTrámites[[#This Row],[Código]],DataTrámites[[#This Row],[Fecha]])</f>
        <v>32541176100645349</v>
      </c>
    </row>
    <row r="8" spans="1:8" x14ac:dyDescent="0.25">
      <c r="A8" s="1" t="s">
        <v>57</v>
      </c>
      <c r="B8" s="2">
        <f>VLOOKUP(DataTrámites[[#This Row],[
Cliente]],Registros[],2,FALSE)</f>
        <v>77297646</v>
      </c>
      <c r="C8" s="1" t="s">
        <v>6</v>
      </c>
      <c r="D8" s="1">
        <v>1006</v>
      </c>
      <c r="E8" s="1" t="s">
        <v>1954</v>
      </c>
      <c r="F8" s="52">
        <v>45349</v>
      </c>
      <c r="G8" s="159">
        <v>0.76460648148148147</v>
      </c>
      <c r="H8" s="157" t="str">
        <f>_xlfn.CONCAT(DataTrámites[[#This Row],[
Usuario]],DataTrámites[[#This Row],[Código]],DataTrámites[[#This Row],[Fecha]])</f>
        <v>77297646100645349</v>
      </c>
    </row>
    <row r="9" spans="1:8" x14ac:dyDescent="0.25">
      <c r="A9" s="1" t="s">
        <v>59</v>
      </c>
      <c r="B9" s="2">
        <f>VLOOKUP(DataTrámites[[#This Row],[
Cliente]],Registros[],2,FALSE)</f>
        <v>9926869</v>
      </c>
      <c r="C9" s="1" t="s">
        <v>6</v>
      </c>
      <c r="D9" s="1">
        <v>1006</v>
      </c>
      <c r="E9" s="1" t="s">
        <v>1954</v>
      </c>
      <c r="F9" s="52">
        <v>45349</v>
      </c>
      <c r="G9" s="159">
        <v>0.80678240740740736</v>
      </c>
      <c r="H9" s="157" t="str">
        <f>_xlfn.CONCAT(DataTrámites[[#This Row],[
Usuario]],DataTrámites[[#This Row],[Código]],DataTrámites[[#This Row],[Fecha]])</f>
        <v>9926869100645349</v>
      </c>
    </row>
    <row r="10" spans="1:8" x14ac:dyDescent="0.25">
      <c r="A10" s="1" t="s">
        <v>63</v>
      </c>
      <c r="B10" s="2">
        <f>VLOOKUP(DataTrámites[[#This Row],[
Cliente]],Registros[],2,FALSE)</f>
        <v>40701767</v>
      </c>
      <c r="C10" s="1" t="s">
        <v>6</v>
      </c>
      <c r="D10" s="1">
        <v>1006</v>
      </c>
      <c r="E10" s="1" t="s">
        <v>1954</v>
      </c>
      <c r="F10" s="52">
        <v>45350</v>
      </c>
      <c r="G10" s="159">
        <v>0.21340277777777777</v>
      </c>
      <c r="H10" s="157" t="str">
        <f>_xlfn.CONCAT(DataTrámites[[#This Row],[
Usuario]],DataTrámites[[#This Row],[Código]],DataTrámites[[#This Row],[Fecha]])</f>
        <v>40701767100645350</v>
      </c>
    </row>
    <row r="11" spans="1:8" x14ac:dyDescent="0.25">
      <c r="A11" s="1" t="s">
        <v>47</v>
      </c>
      <c r="B11" s="2">
        <f>VLOOKUP(DataTrámites[[#This Row],[
Cliente]],Registros[],2,FALSE)</f>
        <v>15423640</v>
      </c>
      <c r="C11" s="1" t="s">
        <v>6</v>
      </c>
      <c r="D11" s="1">
        <v>1006</v>
      </c>
      <c r="E11" s="1" t="s">
        <v>1954</v>
      </c>
      <c r="F11" s="52">
        <v>45350</v>
      </c>
      <c r="G11" s="159">
        <v>0.42842592592592593</v>
      </c>
      <c r="H11" s="157" t="str">
        <f>_xlfn.CONCAT(DataTrámites[[#This Row],[
Usuario]],DataTrámites[[#This Row],[Código]],DataTrámites[[#This Row],[Fecha]])</f>
        <v>15423640100645350</v>
      </c>
    </row>
    <row r="12" spans="1:8" x14ac:dyDescent="0.25">
      <c r="A12" s="1" t="s">
        <v>67</v>
      </c>
      <c r="B12" s="2">
        <f>VLOOKUP(DataTrámites[[#This Row],[
Cliente]],Registros[],2,FALSE)</f>
        <v>20039985</v>
      </c>
      <c r="C12" s="1" t="s">
        <v>6</v>
      </c>
      <c r="D12" s="1">
        <v>1002</v>
      </c>
      <c r="E12" s="1" t="s">
        <v>1955</v>
      </c>
      <c r="F12" s="52">
        <v>45350</v>
      </c>
      <c r="G12" s="159">
        <v>0.64790509259259255</v>
      </c>
      <c r="H12" s="157" t="str">
        <f>_xlfn.CONCAT(DataTrámites[[#This Row],[
Usuario]],DataTrámites[[#This Row],[Código]],DataTrámites[[#This Row],[Fecha]])</f>
        <v>20039985100245350</v>
      </c>
    </row>
    <row r="13" spans="1:8" x14ac:dyDescent="0.25">
      <c r="A13" s="1" t="s">
        <v>67</v>
      </c>
      <c r="B13" s="2">
        <f>VLOOKUP(DataTrámites[[#This Row],[
Cliente]],Registros[],2,FALSE)</f>
        <v>20039985</v>
      </c>
      <c r="C13" s="1" t="s">
        <v>6</v>
      </c>
      <c r="D13" s="1">
        <v>1006</v>
      </c>
      <c r="E13" s="1" t="s">
        <v>1954</v>
      </c>
      <c r="F13" s="52">
        <v>45350</v>
      </c>
      <c r="G13" s="159">
        <v>0.6489583333333333</v>
      </c>
      <c r="H13" s="157" t="str">
        <f>_xlfn.CONCAT(DataTrámites[[#This Row],[
Usuario]],DataTrámites[[#This Row],[Código]],DataTrámites[[#This Row],[Fecha]])</f>
        <v>20039985100645350</v>
      </c>
    </row>
    <row r="14" spans="1:8" x14ac:dyDescent="0.25">
      <c r="A14" s="1" t="s">
        <v>47</v>
      </c>
      <c r="B14" s="2">
        <f>VLOOKUP(DataTrámites[[#This Row],[
Cliente]],Registros[],2,FALSE)</f>
        <v>15423640</v>
      </c>
      <c r="C14" s="1" t="s">
        <v>6</v>
      </c>
      <c r="D14" s="1">
        <v>1006</v>
      </c>
      <c r="E14" s="1" t="s">
        <v>1954</v>
      </c>
      <c r="F14" s="52">
        <v>45351</v>
      </c>
      <c r="G14" s="159">
        <v>0.7251967592592593</v>
      </c>
      <c r="H14" s="157" t="str">
        <f>_xlfn.CONCAT(DataTrámites[[#This Row],[
Usuario]],DataTrámites[[#This Row],[Código]],DataTrámites[[#This Row],[Fecha]])</f>
        <v>15423640100645351</v>
      </c>
    </row>
    <row r="15" spans="1:8" x14ac:dyDescent="0.25">
      <c r="A15" s="1" t="s">
        <v>69</v>
      </c>
      <c r="B15" s="2">
        <f>VLOOKUP(DataTrámites[[#This Row],[
Cliente]],Registros[],2,FALSE)</f>
        <v>19923823</v>
      </c>
      <c r="C15" s="1" t="s">
        <v>6</v>
      </c>
      <c r="D15" s="1">
        <v>1002</v>
      </c>
      <c r="E15" s="1" t="s">
        <v>1955</v>
      </c>
      <c r="F15" s="52">
        <v>45352</v>
      </c>
      <c r="G15" s="159">
        <v>0.5097800925925926</v>
      </c>
      <c r="H15" s="157" t="str">
        <f>_xlfn.CONCAT(DataTrámites[[#This Row],[
Usuario]],DataTrámites[[#This Row],[Código]],DataTrámites[[#This Row],[Fecha]])</f>
        <v>19923823100245352</v>
      </c>
    </row>
    <row r="16" spans="1:8" x14ac:dyDescent="0.25">
      <c r="A16" s="1" t="s">
        <v>71</v>
      </c>
      <c r="B16" s="2">
        <f>VLOOKUP(DataTrámites[[#This Row],[
Cliente]],Registros[],2,FALSE)</f>
        <v>42758463</v>
      </c>
      <c r="C16" s="1" t="s">
        <v>6</v>
      </c>
      <c r="D16" s="1">
        <v>1007</v>
      </c>
      <c r="E16" s="1" t="s">
        <v>1956</v>
      </c>
      <c r="F16" s="52">
        <v>45355</v>
      </c>
      <c r="G16" s="159">
        <v>0.5113657407407407</v>
      </c>
      <c r="H16" s="157" t="str">
        <f>_xlfn.CONCAT(DataTrámites[[#This Row],[
Usuario]],DataTrámites[[#This Row],[Código]],DataTrámites[[#This Row],[Fecha]])</f>
        <v>42758463100745355</v>
      </c>
    </row>
    <row r="17" spans="1:8" x14ac:dyDescent="0.25">
      <c r="A17" s="1" t="s">
        <v>76</v>
      </c>
      <c r="B17" s="2">
        <f>VLOOKUP(DataTrámites[[#This Row],[
Cliente]],Registros[],2,FALSE)</f>
        <v>21288435</v>
      </c>
      <c r="C17" s="1" t="s">
        <v>6</v>
      </c>
      <c r="D17" s="1">
        <v>1002</v>
      </c>
      <c r="E17" s="1" t="s">
        <v>1955</v>
      </c>
      <c r="F17" s="52">
        <v>45356</v>
      </c>
      <c r="G17" s="159">
        <v>0.70582175925925927</v>
      </c>
      <c r="H17" s="157" t="str">
        <f>_xlfn.CONCAT(DataTrámites[[#This Row],[
Usuario]],DataTrámites[[#This Row],[Código]],DataTrámites[[#This Row],[Fecha]])</f>
        <v>21288435100245356</v>
      </c>
    </row>
    <row r="18" spans="1:8" x14ac:dyDescent="0.25">
      <c r="A18" s="1" t="s">
        <v>90</v>
      </c>
      <c r="B18" s="2">
        <f>VLOOKUP(DataTrámites[[#This Row],[
Cliente]],Registros[],2,FALSE)</f>
        <v>46291990</v>
      </c>
      <c r="C18" s="1" t="s">
        <v>6</v>
      </c>
      <c r="D18" s="1">
        <v>1006</v>
      </c>
      <c r="E18" s="1" t="s">
        <v>1954</v>
      </c>
      <c r="F18" s="52">
        <v>45358</v>
      </c>
      <c r="G18" s="159">
        <v>0.38157407407407407</v>
      </c>
      <c r="H18" s="157" t="str">
        <f>_xlfn.CONCAT(DataTrámites[[#This Row],[
Usuario]],DataTrámites[[#This Row],[Código]],DataTrámites[[#This Row],[Fecha]])</f>
        <v>46291990100645358</v>
      </c>
    </row>
    <row r="19" spans="1:8" x14ac:dyDescent="0.25">
      <c r="A19" s="5" t="s">
        <v>93</v>
      </c>
      <c r="B19" s="2">
        <f>VLOOKUP(DataTrámites[[#This Row],[
Cliente]],Registros[],2,FALSE)</f>
        <v>9674363</v>
      </c>
      <c r="C19" s="5" t="s">
        <v>6</v>
      </c>
      <c r="D19" s="5">
        <v>1008</v>
      </c>
      <c r="E19" s="1" t="s">
        <v>1953</v>
      </c>
      <c r="F19" s="53">
        <v>45358</v>
      </c>
      <c r="G19" s="159">
        <v>0.68444444444444441</v>
      </c>
      <c r="H19" s="157" t="str">
        <f>_xlfn.CONCAT(DataTrámites[[#This Row],[
Usuario]],DataTrámites[[#This Row],[Código]],DataTrámites[[#This Row],[Fecha]])</f>
        <v>9674363100845358</v>
      </c>
    </row>
    <row r="20" spans="1:8" x14ac:dyDescent="0.25">
      <c r="A20" s="5" t="s">
        <v>71</v>
      </c>
      <c r="B20" s="2">
        <f>VLOOKUP(DataTrámites[[#This Row],[
Cliente]],Registros[],2,FALSE)</f>
        <v>42758463</v>
      </c>
      <c r="C20" s="5" t="s">
        <v>6</v>
      </c>
      <c r="D20" s="5">
        <v>1006</v>
      </c>
      <c r="E20" s="5" t="s">
        <v>1954</v>
      </c>
      <c r="F20" s="53">
        <v>45358</v>
      </c>
      <c r="G20" s="159">
        <v>0.69241898148148151</v>
      </c>
      <c r="H20" s="157" t="str">
        <f>_xlfn.CONCAT(DataTrámites[[#This Row],[
Usuario]],DataTrámites[[#This Row],[Código]],DataTrámites[[#This Row],[Fecha]])</f>
        <v>42758463100645358</v>
      </c>
    </row>
    <row r="21" spans="1:8" x14ac:dyDescent="0.25">
      <c r="A21" s="5" t="s">
        <v>71</v>
      </c>
      <c r="B21" s="2">
        <f>VLOOKUP(DataTrámites[[#This Row],[
Cliente]],Registros[],2,FALSE)</f>
        <v>42758463</v>
      </c>
      <c r="C21" s="5" t="s">
        <v>6</v>
      </c>
      <c r="D21" s="5">
        <v>1007</v>
      </c>
      <c r="E21" s="5" t="s">
        <v>1956</v>
      </c>
      <c r="F21" s="53">
        <v>45358</v>
      </c>
      <c r="G21" s="159">
        <v>0.69290509259259259</v>
      </c>
      <c r="H21" s="157" t="str">
        <f>_xlfn.CONCAT(DataTrámites[[#This Row],[
Usuario]],DataTrámites[[#This Row],[Código]],DataTrámites[[#This Row],[Fecha]])</f>
        <v>42758463100745358</v>
      </c>
    </row>
    <row r="22" spans="1:8" x14ac:dyDescent="0.25">
      <c r="A22" s="5" t="s">
        <v>71</v>
      </c>
      <c r="B22" s="2">
        <f>VLOOKUP(DataTrámites[[#This Row],[
Cliente]],Registros[],2,FALSE)</f>
        <v>42758463</v>
      </c>
      <c r="C22" s="5" t="s">
        <v>6</v>
      </c>
      <c r="D22" s="5">
        <v>1008</v>
      </c>
      <c r="E22" s="1" t="s">
        <v>1953</v>
      </c>
      <c r="F22" s="53">
        <v>45358</v>
      </c>
      <c r="G22" s="159">
        <v>0.71946759259259263</v>
      </c>
      <c r="H22" s="157" t="str">
        <f>_xlfn.CONCAT(DataTrámites[[#This Row],[
Usuario]],DataTrámites[[#This Row],[Código]],DataTrámites[[#This Row],[Fecha]])</f>
        <v>42758463100845358</v>
      </c>
    </row>
    <row r="23" spans="1:8" x14ac:dyDescent="0.25">
      <c r="A23" s="5" t="s">
        <v>71</v>
      </c>
      <c r="B23" s="2">
        <f>VLOOKUP(DataTrámites[[#This Row],[
Cliente]],Registros[],2,FALSE)</f>
        <v>42758463</v>
      </c>
      <c r="C23" s="5" t="s">
        <v>6</v>
      </c>
      <c r="D23" s="5">
        <v>1006</v>
      </c>
      <c r="E23" s="5" t="s">
        <v>1954</v>
      </c>
      <c r="F23" s="53">
        <v>45359</v>
      </c>
      <c r="G23" s="159">
        <v>0.3454861111111111</v>
      </c>
      <c r="H23" s="157" t="str">
        <f>_xlfn.CONCAT(DataTrámites[[#This Row],[
Usuario]],DataTrámites[[#This Row],[Código]],DataTrámites[[#This Row],[Fecha]])</f>
        <v>42758463100645359</v>
      </c>
    </row>
    <row r="24" spans="1:8" x14ac:dyDescent="0.25">
      <c r="A24" s="5" t="s">
        <v>47</v>
      </c>
      <c r="B24" s="2">
        <f>VLOOKUP(DataTrámites[[#This Row],[
Cliente]],Registros[],2,FALSE)</f>
        <v>15423640</v>
      </c>
      <c r="C24" s="5" t="s">
        <v>6</v>
      </c>
      <c r="D24" s="5">
        <v>1006</v>
      </c>
      <c r="E24" s="5" t="s">
        <v>1954</v>
      </c>
      <c r="F24" s="53">
        <v>45359</v>
      </c>
      <c r="G24" s="159">
        <v>0.62964120370370369</v>
      </c>
      <c r="H24" s="157" t="str">
        <f>_xlfn.CONCAT(DataTrámites[[#This Row],[
Usuario]],DataTrámites[[#This Row],[Código]],DataTrámites[[#This Row],[Fecha]])</f>
        <v>15423640100645359</v>
      </c>
    </row>
    <row r="25" spans="1:8" x14ac:dyDescent="0.25">
      <c r="A25" s="5" t="s">
        <v>57</v>
      </c>
      <c r="B25" s="2">
        <f>VLOOKUP(DataTrámites[[#This Row],[
Cliente]],Registros[],2,FALSE)</f>
        <v>77297646</v>
      </c>
      <c r="C25" s="5" t="s">
        <v>6</v>
      </c>
      <c r="D25" s="5">
        <v>1004</v>
      </c>
      <c r="E25" s="5" t="s">
        <v>1957</v>
      </c>
      <c r="F25" s="53">
        <v>45361</v>
      </c>
      <c r="G25" s="159">
        <v>0.71872685185185181</v>
      </c>
      <c r="H25" s="157" t="str">
        <f>_xlfn.CONCAT(DataTrámites[[#This Row],[
Usuario]],DataTrámites[[#This Row],[Código]],DataTrámites[[#This Row],[Fecha]])</f>
        <v>77297646100445361</v>
      </c>
    </row>
    <row r="26" spans="1:8" x14ac:dyDescent="0.25">
      <c r="A26" s="5" t="s">
        <v>59</v>
      </c>
      <c r="B26" s="2">
        <f>VLOOKUP(DataTrámites[[#This Row],[
Cliente]],Registros[],2,FALSE)</f>
        <v>9926869</v>
      </c>
      <c r="C26" s="5" t="s">
        <v>6</v>
      </c>
      <c r="D26" s="5">
        <v>1006</v>
      </c>
      <c r="E26" s="5" t="s">
        <v>1954</v>
      </c>
      <c r="F26" s="53">
        <v>45364</v>
      </c>
      <c r="G26" s="159">
        <v>0.91646990740740741</v>
      </c>
      <c r="H26" s="157" t="str">
        <f>_xlfn.CONCAT(DataTrámites[[#This Row],[
Usuario]],DataTrámites[[#This Row],[Código]],DataTrámites[[#This Row],[Fecha]])</f>
        <v>9926869100645364</v>
      </c>
    </row>
    <row r="27" spans="1:8" x14ac:dyDescent="0.25">
      <c r="A27" s="1" t="s">
        <v>123</v>
      </c>
      <c r="B27" s="2">
        <f>VLOOKUP(DataTrámites[[#This Row],[
Cliente]],Registros[],2,FALSE)</f>
        <v>42264230</v>
      </c>
      <c r="C27" s="1" t="s">
        <v>6</v>
      </c>
      <c r="D27" s="1">
        <v>1007</v>
      </c>
      <c r="E27" s="1" t="s">
        <v>1956</v>
      </c>
      <c r="F27" s="52">
        <v>45370</v>
      </c>
      <c r="G27" s="159">
        <v>0.52410879629629625</v>
      </c>
      <c r="H27" s="157" t="str">
        <f>_xlfn.CONCAT(DataTrámites[[#This Row],[
Usuario]],DataTrámites[[#This Row],[Código]],DataTrámites[[#This Row],[Fecha]])</f>
        <v>42264230100745370</v>
      </c>
    </row>
    <row r="28" spans="1:8" x14ac:dyDescent="0.25">
      <c r="A28" s="1" t="s">
        <v>123</v>
      </c>
      <c r="B28" s="2">
        <f>VLOOKUP(DataTrámites[[#This Row],[
Cliente]],Registros[],2,FALSE)</f>
        <v>42264230</v>
      </c>
      <c r="C28" s="1" t="s">
        <v>6</v>
      </c>
      <c r="D28" s="1">
        <v>1006</v>
      </c>
      <c r="E28" s="1" t="s">
        <v>1954</v>
      </c>
      <c r="F28" s="52">
        <v>45370</v>
      </c>
      <c r="G28" s="159">
        <v>0.52556712962962959</v>
      </c>
      <c r="H28" s="157" t="str">
        <f>_xlfn.CONCAT(DataTrámites[[#This Row],[
Usuario]],DataTrámites[[#This Row],[Código]],DataTrámites[[#This Row],[Fecha]])</f>
        <v>42264230100645370</v>
      </c>
    </row>
    <row r="29" spans="1:8" x14ac:dyDescent="0.25">
      <c r="A29" s="38" t="s">
        <v>202</v>
      </c>
      <c r="B29" s="2">
        <f>VLOOKUP(DataTrámites[[#This Row],[
Cliente]],Registros[],2,FALSE)</f>
        <v>20123415</v>
      </c>
      <c r="C29" s="38" t="s">
        <v>6</v>
      </c>
      <c r="D29" s="38">
        <v>1006</v>
      </c>
      <c r="E29" s="38" t="s">
        <v>1954</v>
      </c>
      <c r="F29" s="53">
        <v>45371</v>
      </c>
      <c r="G29" s="67">
        <v>0.72200231481481481</v>
      </c>
      <c r="H29" s="157" t="str">
        <f>_xlfn.CONCAT(DataTrámites[[#This Row],[
Usuario]],DataTrámites[[#This Row],[Código]],DataTrámites[[#This Row],[Fecha]])</f>
        <v>20123415100645371</v>
      </c>
    </row>
    <row r="30" spans="1:8" x14ac:dyDescent="0.25">
      <c r="A30" s="38" t="s">
        <v>59</v>
      </c>
      <c r="B30" s="2">
        <f>VLOOKUP(DataTrámites[[#This Row],[
Cliente]],Registros[],2,FALSE)</f>
        <v>9926869</v>
      </c>
      <c r="C30" s="38" t="s">
        <v>6</v>
      </c>
      <c r="D30" s="38">
        <v>1002</v>
      </c>
      <c r="E30" s="38" t="s">
        <v>1955</v>
      </c>
      <c r="F30" s="53">
        <v>45373</v>
      </c>
      <c r="G30" s="69">
        <v>0.63777777777777778</v>
      </c>
      <c r="H30" s="157" t="str">
        <f>_xlfn.CONCAT(DataTrámites[[#This Row],[
Usuario]],DataTrámites[[#This Row],[Código]],DataTrámites[[#This Row],[Fecha]])</f>
        <v>9926869100245373</v>
      </c>
    </row>
    <row r="31" spans="1:8" x14ac:dyDescent="0.25">
      <c r="A31" s="38" t="s">
        <v>204</v>
      </c>
      <c r="B31" s="2">
        <f>VLOOKUP(DataTrámites[[#This Row],[
Cliente]],Registros[],2,FALSE)</f>
        <v>46172001</v>
      </c>
      <c r="C31" s="38" t="s">
        <v>6</v>
      </c>
      <c r="D31" s="38">
        <v>1002</v>
      </c>
      <c r="E31" s="38" t="s">
        <v>1955</v>
      </c>
      <c r="F31" s="53">
        <v>45373</v>
      </c>
      <c r="G31" s="69">
        <v>0.63849537037037041</v>
      </c>
      <c r="H31" s="157" t="str">
        <f>_xlfn.CONCAT(DataTrámites[[#This Row],[
Usuario]],DataTrámites[[#This Row],[Código]],DataTrámites[[#This Row],[Fecha]])</f>
        <v>46172001100245373</v>
      </c>
    </row>
    <row r="32" spans="1:8" x14ac:dyDescent="0.25">
      <c r="A32" s="38" t="s">
        <v>35</v>
      </c>
      <c r="B32" s="2">
        <f>VLOOKUP(DataTrámites[[#This Row],[
Cliente]],Registros[],2,FALSE)</f>
        <v>46605839</v>
      </c>
      <c r="C32" s="38" t="s">
        <v>6</v>
      </c>
      <c r="D32" s="38">
        <v>1002</v>
      </c>
      <c r="E32" s="38" t="s">
        <v>1955</v>
      </c>
      <c r="F32" s="53">
        <v>45373</v>
      </c>
      <c r="G32" s="69">
        <v>0.67115740740740737</v>
      </c>
      <c r="H32" s="157" t="str">
        <f>_xlfn.CONCAT(DataTrámites[[#This Row],[
Usuario]],DataTrámites[[#This Row],[Código]],DataTrámites[[#This Row],[Fecha]])</f>
        <v>46605839100245373</v>
      </c>
    </row>
    <row r="33" spans="1:8" x14ac:dyDescent="0.25">
      <c r="A33" s="5" t="s">
        <v>35</v>
      </c>
      <c r="B33" s="2">
        <f>VLOOKUP(DataTrámites[[#This Row],[
Cliente]],Registros[],2,FALSE)</f>
        <v>46605839</v>
      </c>
      <c r="C33" s="5" t="s">
        <v>6</v>
      </c>
      <c r="D33" s="5">
        <v>1002</v>
      </c>
      <c r="E33" s="5" t="s">
        <v>1955</v>
      </c>
      <c r="F33" s="53">
        <v>45378</v>
      </c>
      <c r="G33" s="69">
        <v>0.42780092592592595</v>
      </c>
      <c r="H33" s="157" t="str">
        <f>_xlfn.CONCAT(DataTrámites[[#This Row],[
Usuario]],DataTrámites[[#This Row],[Código]],DataTrámites[[#This Row],[Fecha]])</f>
        <v>46605839100245378</v>
      </c>
    </row>
    <row r="34" spans="1:8" x14ac:dyDescent="0.25">
      <c r="A34" s="5" t="s">
        <v>223</v>
      </c>
      <c r="B34" s="2">
        <f>VLOOKUP(DataTrámites[[#This Row],[
Cliente]],Registros[],2,FALSE)</f>
        <v>23802607</v>
      </c>
      <c r="C34" s="5" t="s">
        <v>6</v>
      </c>
      <c r="D34" s="5">
        <v>1002</v>
      </c>
      <c r="E34" s="5" t="s">
        <v>1955</v>
      </c>
      <c r="F34" s="53">
        <v>45380</v>
      </c>
      <c r="G34" s="69">
        <v>0.77560185185185182</v>
      </c>
      <c r="H34" s="157" t="str">
        <f>_xlfn.CONCAT(DataTrámites[[#This Row],[
Usuario]],DataTrámites[[#This Row],[Código]],DataTrámites[[#This Row],[Fecha]])</f>
        <v>23802607100245380</v>
      </c>
    </row>
    <row r="35" spans="1:8" x14ac:dyDescent="0.25">
      <c r="A35" s="5" t="s">
        <v>59</v>
      </c>
      <c r="B35" s="2">
        <f>VLOOKUP(DataTrámites[[#This Row],[
Cliente]],Registros[],2,FALSE)</f>
        <v>9926869</v>
      </c>
      <c r="C35" s="5" t="s">
        <v>6</v>
      </c>
      <c r="D35" s="5">
        <v>1002</v>
      </c>
      <c r="E35" s="5" t="s">
        <v>1955</v>
      </c>
      <c r="F35" s="53">
        <v>45381</v>
      </c>
      <c r="G35" s="69">
        <v>0.36508101851851854</v>
      </c>
      <c r="H35" s="157" t="str">
        <f>_xlfn.CONCAT(DataTrámites[[#This Row],[
Usuario]],DataTrámites[[#This Row],[Código]],DataTrámites[[#This Row],[Fecha]])</f>
        <v>9926869100245381</v>
      </c>
    </row>
    <row r="36" spans="1:8" x14ac:dyDescent="0.25">
      <c r="A36" s="1" t="s">
        <v>245</v>
      </c>
      <c r="B36" s="2">
        <f>VLOOKUP(DataTrámites[[#This Row],[
Cliente]],Registros[],2,FALSE)</f>
        <v>20036790</v>
      </c>
      <c r="C36" s="1" t="s">
        <v>6</v>
      </c>
      <c r="D36" s="1">
        <v>1002</v>
      </c>
      <c r="E36" s="1" t="s">
        <v>1955</v>
      </c>
      <c r="F36" s="52">
        <v>45383</v>
      </c>
      <c r="G36" s="92">
        <v>0.97146990740740746</v>
      </c>
      <c r="H36" s="157" t="str">
        <f>_xlfn.CONCAT(DataTrámites[[#This Row],[
Usuario]],DataTrámites[[#This Row],[Código]],DataTrámites[[#This Row],[Fecha]])</f>
        <v>20036790100245383</v>
      </c>
    </row>
    <row r="37" spans="1:8" x14ac:dyDescent="0.25">
      <c r="A37" s="1" t="s">
        <v>9</v>
      </c>
      <c r="B37" s="2" t="e">
        <f>VLOOKUP(DataTrámites[[#This Row],[
Cliente]],Registros[],2,FALSE)</f>
        <v>#N/A</v>
      </c>
      <c r="C37" s="1" t="s">
        <v>6</v>
      </c>
      <c r="D37" s="1">
        <v>1006</v>
      </c>
      <c r="E37" s="1" t="s">
        <v>1954</v>
      </c>
      <c r="F37" s="52">
        <v>45384</v>
      </c>
      <c r="G37" s="92">
        <v>5.016203703703704E-2</v>
      </c>
      <c r="H37" s="157" t="e">
        <f>_xlfn.CONCAT(DataTrámites[[#This Row],[
Usuario]],DataTrámites[[#This Row],[Código]],DataTrámites[[#This Row],[Fecha]])</f>
        <v>#N/A</v>
      </c>
    </row>
    <row r="38" spans="1:8" x14ac:dyDescent="0.25">
      <c r="A38" s="1" t="s">
        <v>208</v>
      </c>
      <c r="B38" s="2">
        <f>VLOOKUP(DataTrámites[[#This Row],[
Cliente]],Registros[],2,FALSE)</f>
        <v>47481523</v>
      </c>
      <c r="C38" s="1" t="s">
        <v>6</v>
      </c>
      <c r="D38" s="1">
        <v>1006</v>
      </c>
      <c r="E38" s="1" t="s">
        <v>1954</v>
      </c>
      <c r="F38" s="52">
        <v>45384</v>
      </c>
      <c r="G38" s="92">
        <v>0.38868055555555553</v>
      </c>
      <c r="H38" s="157" t="str">
        <f>_xlfn.CONCAT(DataTrámites[[#This Row],[
Usuario]],DataTrámites[[#This Row],[Código]],DataTrámites[[#This Row],[Fecha]])</f>
        <v>47481523100645384</v>
      </c>
    </row>
    <row r="39" spans="1:8" x14ac:dyDescent="0.25">
      <c r="A39" s="1" t="s">
        <v>233</v>
      </c>
      <c r="B39" s="2">
        <f>VLOOKUP(DataTrámites[[#This Row],[
Cliente]],Registros[],2,FALSE)</f>
        <v>20562207</v>
      </c>
      <c r="C39" s="1" t="s">
        <v>6</v>
      </c>
      <c r="D39" s="1">
        <v>1006</v>
      </c>
      <c r="E39" s="1" t="s">
        <v>1954</v>
      </c>
      <c r="F39" s="52">
        <v>45384</v>
      </c>
      <c r="G39" s="92">
        <v>0.77392361111111108</v>
      </c>
      <c r="H39" s="157" t="str">
        <f>_xlfn.CONCAT(DataTrámites[[#This Row],[
Usuario]],DataTrámites[[#This Row],[Código]],DataTrámites[[#This Row],[Fecha]])</f>
        <v>20562207100645384</v>
      </c>
    </row>
    <row r="40" spans="1:8" ht="25.5" x14ac:dyDescent="0.25">
      <c r="A40" s="1" t="s">
        <v>247</v>
      </c>
      <c r="B40" s="2">
        <f>VLOOKUP(DataTrámites[[#This Row],[
Cliente]],Registros[],2,FALSE)</f>
        <v>40331491</v>
      </c>
      <c r="C40" s="1" t="s">
        <v>6</v>
      </c>
      <c r="D40" s="1">
        <v>1003</v>
      </c>
      <c r="E40" s="1" t="s">
        <v>1958</v>
      </c>
      <c r="F40" s="52">
        <v>45384</v>
      </c>
      <c r="G40" s="92">
        <v>0.77887731481481481</v>
      </c>
      <c r="H40" s="157" t="str">
        <f>_xlfn.CONCAT(DataTrámites[[#This Row],[
Usuario]],DataTrámites[[#This Row],[Código]],DataTrámites[[#This Row],[Fecha]])</f>
        <v>40331491100345384</v>
      </c>
    </row>
    <row r="41" spans="1:8" ht="25.5" x14ac:dyDescent="0.25">
      <c r="A41" s="1" t="s">
        <v>237</v>
      </c>
      <c r="B41" s="2">
        <f>VLOOKUP(DataTrámites[[#This Row],[
Cliente]],Registros[],2,FALSE)</f>
        <v>15438269</v>
      </c>
      <c r="C41" s="1" t="s">
        <v>6</v>
      </c>
      <c r="D41" s="1">
        <v>1003</v>
      </c>
      <c r="E41" s="1" t="s">
        <v>1958</v>
      </c>
      <c r="F41" s="52">
        <v>45384</v>
      </c>
      <c r="G41" s="92">
        <v>0.90053240740740736</v>
      </c>
      <c r="H41" s="157" t="str">
        <f>_xlfn.CONCAT(DataTrámites[[#This Row],[
Usuario]],DataTrámites[[#This Row],[Código]],DataTrámites[[#This Row],[Fecha]])</f>
        <v>15438269100345384</v>
      </c>
    </row>
    <row r="42" spans="1:8" x14ac:dyDescent="0.25">
      <c r="A42" s="1" t="s">
        <v>237</v>
      </c>
      <c r="B42" s="2">
        <f>VLOOKUP(DataTrámites[[#This Row],[
Cliente]],Registros[],2,FALSE)</f>
        <v>15438269</v>
      </c>
      <c r="C42" s="1" t="s">
        <v>6</v>
      </c>
      <c r="D42" s="1">
        <v>1006</v>
      </c>
      <c r="E42" s="1" t="s">
        <v>1954</v>
      </c>
      <c r="F42" s="52">
        <v>45384</v>
      </c>
      <c r="G42" s="92">
        <v>0.90549768518518514</v>
      </c>
      <c r="H42" s="157" t="str">
        <f>_xlfn.CONCAT(DataTrámites[[#This Row],[
Usuario]],DataTrámites[[#This Row],[Código]],DataTrámites[[#This Row],[Fecha]])</f>
        <v>15438269100645384</v>
      </c>
    </row>
    <row r="43" spans="1:8" x14ac:dyDescent="0.25">
      <c r="A43" s="1" t="s">
        <v>239</v>
      </c>
      <c r="B43" s="2">
        <f>VLOOKUP(DataTrámites[[#This Row],[
Cliente]],Registros[],2,FALSE)</f>
        <v>15422696</v>
      </c>
      <c r="C43" s="1" t="s">
        <v>6</v>
      </c>
      <c r="D43" s="1">
        <v>1006</v>
      </c>
      <c r="E43" s="1" t="s">
        <v>1954</v>
      </c>
      <c r="F43" s="52">
        <v>45384</v>
      </c>
      <c r="G43" s="92">
        <v>0.90788194444444448</v>
      </c>
      <c r="H43" s="157" t="str">
        <f>_xlfn.CONCAT(DataTrámites[[#This Row],[
Usuario]],DataTrámites[[#This Row],[Código]],DataTrámites[[#This Row],[Fecha]])</f>
        <v>15422696100645384</v>
      </c>
    </row>
    <row r="44" spans="1:8" x14ac:dyDescent="0.25">
      <c r="A44" s="1" t="s">
        <v>239</v>
      </c>
      <c r="B44" s="2">
        <f>VLOOKUP(DataTrámites[[#This Row],[
Cliente]],Registros[],2,FALSE)</f>
        <v>15422696</v>
      </c>
      <c r="C44" s="1" t="s">
        <v>6</v>
      </c>
      <c r="D44" s="1">
        <v>1008</v>
      </c>
      <c r="E44" s="1" t="s">
        <v>1953</v>
      </c>
      <c r="F44" s="52">
        <v>45384</v>
      </c>
      <c r="G44" s="58">
        <v>0.91104166666666664</v>
      </c>
      <c r="H44" s="157" t="str">
        <f>_xlfn.CONCAT(DataTrámites[[#This Row],[
Usuario]],DataTrámites[[#This Row],[Código]],DataTrámites[[#This Row],[Fecha]])</f>
        <v>15422696100845384</v>
      </c>
    </row>
    <row r="45" spans="1:8" x14ac:dyDescent="0.25">
      <c r="A45" s="1" t="s">
        <v>235</v>
      </c>
      <c r="B45" s="2">
        <f>VLOOKUP(DataTrámites[[#This Row],[
Cliente]],Registros[],2,FALSE)</f>
        <v>15450397</v>
      </c>
      <c r="C45" s="1" t="s">
        <v>6</v>
      </c>
      <c r="D45" s="1">
        <v>1006</v>
      </c>
      <c r="E45" s="1" t="s">
        <v>1954</v>
      </c>
      <c r="F45" s="52">
        <v>45385</v>
      </c>
      <c r="G45" s="58">
        <v>0.43109953703703702</v>
      </c>
      <c r="H45" s="157" t="str">
        <f>_xlfn.CONCAT(DataTrámites[[#This Row],[
Usuario]],DataTrámites[[#This Row],[Código]],DataTrámites[[#This Row],[Fecha]])</f>
        <v>15450397100645385</v>
      </c>
    </row>
    <row r="46" spans="1:8" ht="25.5" x14ac:dyDescent="0.25">
      <c r="A46" s="1" t="s">
        <v>235</v>
      </c>
      <c r="B46" s="2">
        <f>VLOOKUP(DataTrámites[[#This Row],[
Cliente]],Registros[],2,FALSE)</f>
        <v>15450397</v>
      </c>
      <c r="C46" s="1" t="s">
        <v>6</v>
      </c>
      <c r="D46" s="1">
        <v>1003</v>
      </c>
      <c r="E46" s="1" t="s">
        <v>1958</v>
      </c>
      <c r="F46" s="52">
        <v>45385</v>
      </c>
      <c r="G46" s="58">
        <v>0.43170138888888887</v>
      </c>
      <c r="H46" s="157" t="str">
        <f>_xlfn.CONCAT(DataTrámites[[#This Row],[
Usuario]],DataTrámites[[#This Row],[Código]],DataTrámites[[#This Row],[Fecha]])</f>
        <v>15450397100345385</v>
      </c>
    </row>
    <row r="47" spans="1:8" x14ac:dyDescent="0.25">
      <c r="A47" s="1" t="s">
        <v>286</v>
      </c>
      <c r="B47" s="2">
        <f>VLOOKUP(DataTrámites[[#This Row],[
Cliente]],Registros[],2,FALSE)</f>
        <v>3695035</v>
      </c>
      <c r="C47" s="1" t="s">
        <v>6</v>
      </c>
      <c r="D47" s="1">
        <v>1006</v>
      </c>
      <c r="E47" s="1" t="s">
        <v>1954</v>
      </c>
      <c r="F47" s="52">
        <v>45385</v>
      </c>
      <c r="G47" s="58">
        <v>0.55032407407407402</v>
      </c>
      <c r="H47" s="157" t="str">
        <f>_xlfn.CONCAT(DataTrámites[[#This Row],[
Usuario]],DataTrámites[[#This Row],[Código]],DataTrámites[[#This Row],[Fecha]])</f>
        <v>3695035100645385</v>
      </c>
    </row>
    <row r="48" spans="1:8" x14ac:dyDescent="0.25">
      <c r="A48" s="1" t="s">
        <v>288</v>
      </c>
      <c r="B48" s="2">
        <f>VLOOKUP(DataTrámites[[#This Row],[
Cliente]],Registros[],2,FALSE)</f>
        <v>40870935</v>
      </c>
      <c r="C48" s="1" t="s">
        <v>6</v>
      </c>
      <c r="D48" s="1">
        <v>1006</v>
      </c>
      <c r="E48" s="1" t="s">
        <v>1954</v>
      </c>
      <c r="F48" s="52">
        <v>45385</v>
      </c>
      <c r="G48" s="58">
        <v>0.5557523148148148</v>
      </c>
      <c r="H48" s="157" t="str">
        <f>_xlfn.CONCAT(DataTrámites[[#This Row],[
Usuario]],DataTrámites[[#This Row],[Código]],DataTrámites[[#This Row],[Fecha]])</f>
        <v>40870935100645385</v>
      </c>
    </row>
    <row r="49" spans="1:8" x14ac:dyDescent="0.25">
      <c r="A49" s="1" t="s">
        <v>288</v>
      </c>
      <c r="B49" s="2">
        <f>VLOOKUP(DataTrámites[[#This Row],[
Cliente]],Registros[],2,FALSE)</f>
        <v>40870935</v>
      </c>
      <c r="C49" s="1" t="s">
        <v>6</v>
      </c>
      <c r="D49" s="1">
        <v>1007</v>
      </c>
      <c r="E49" s="1" t="s">
        <v>1956</v>
      </c>
      <c r="F49" s="52">
        <v>45385</v>
      </c>
      <c r="G49" s="58">
        <v>0.58597222222222223</v>
      </c>
      <c r="H49" s="157" t="str">
        <f>_xlfn.CONCAT(DataTrámites[[#This Row],[
Usuario]],DataTrámites[[#This Row],[Código]],DataTrámites[[#This Row],[Fecha]])</f>
        <v>40870935100745385</v>
      </c>
    </row>
    <row r="50" spans="1:8" x14ac:dyDescent="0.25">
      <c r="A50" s="1" t="s">
        <v>286</v>
      </c>
      <c r="B50" s="2">
        <f>VLOOKUP(DataTrámites[[#This Row],[
Cliente]],Registros[],2,FALSE)</f>
        <v>3695035</v>
      </c>
      <c r="C50" s="1" t="s">
        <v>6</v>
      </c>
      <c r="D50" s="1">
        <v>1007</v>
      </c>
      <c r="E50" s="1" t="s">
        <v>1956</v>
      </c>
      <c r="F50" s="52">
        <v>45385</v>
      </c>
      <c r="G50" s="58">
        <v>0.59119212962962964</v>
      </c>
      <c r="H50" s="157" t="str">
        <f>_xlfn.CONCAT(DataTrámites[[#This Row],[
Usuario]],DataTrámites[[#This Row],[Código]],DataTrámites[[#This Row],[Fecha]])</f>
        <v>3695035100745385</v>
      </c>
    </row>
    <row r="51" spans="1:8" ht="15.75" customHeight="1" x14ac:dyDescent="0.25">
      <c r="A51" s="1" t="s">
        <v>247</v>
      </c>
      <c r="B51" s="2">
        <f>VLOOKUP(DataTrámites[[#This Row],[
Cliente]],Registros[],2,FALSE)</f>
        <v>40331491</v>
      </c>
      <c r="C51" s="1" t="s">
        <v>6</v>
      </c>
      <c r="D51" s="1">
        <v>1003</v>
      </c>
      <c r="E51" s="1" t="s">
        <v>1958</v>
      </c>
      <c r="F51" s="52">
        <v>45385</v>
      </c>
      <c r="G51" s="58">
        <v>0.72332175925925923</v>
      </c>
      <c r="H51" s="157" t="str">
        <f>_xlfn.CONCAT(DataTrámites[[#This Row],[
Usuario]],DataTrámites[[#This Row],[Código]],DataTrámites[[#This Row],[Fecha]])</f>
        <v>40331491100345385</v>
      </c>
    </row>
    <row r="52" spans="1:8" ht="15.75" customHeight="1" x14ac:dyDescent="0.25">
      <c r="A52" s="1" t="s">
        <v>239</v>
      </c>
      <c r="B52" s="2">
        <f>VLOOKUP(DataTrámites[[#This Row],[
Cliente]],Registros[],2,FALSE)</f>
        <v>15422696</v>
      </c>
      <c r="C52" s="1" t="s">
        <v>6</v>
      </c>
      <c r="D52" s="1">
        <v>1006</v>
      </c>
      <c r="E52" s="1" t="s">
        <v>1954</v>
      </c>
      <c r="F52" s="52">
        <v>45385</v>
      </c>
      <c r="G52" s="58">
        <v>0.78515046296296298</v>
      </c>
      <c r="H52" s="157" t="str">
        <f>_xlfn.CONCAT(DataTrámites[[#This Row],[
Usuario]],DataTrámites[[#This Row],[Código]],DataTrámites[[#This Row],[Fecha]])</f>
        <v>15422696100645385</v>
      </c>
    </row>
    <row r="53" spans="1:8" ht="15.75" customHeight="1" x14ac:dyDescent="0.25">
      <c r="A53" s="1" t="s">
        <v>280</v>
      </c>
      <c r="B53" s="2">
        <f>VLOOKUP(DataTrámites[[#This Row],[
Cliente]],Registros[],2,FALSE)</f>
        <v>20106518</v>
      </c>
      <c r="C53" s="1" t="s">
        <v>6</v>
      </c>
      <c r="D53" s="1">
        <v>1002</v>
      </c>
      <c r="E53" s="1" t="s">
        <v>1955</v>
      </c>
      <c r="F53" s="52">
        <v>45386</v>
      </c>
      <c r="G53" s="58">
        <v>0.36667824074074074</v>
      </c>
      <c r="H53" s="157" t="str">
        <f>_xlfn.CONCAT(DataTrámites[[#This Row],[
Usuario]],DataTrámites[[#This Row],[Código]],DataTrámites[[#This Row],[Fecha]])</f>
        <v>20106518100245386</v>
      </c>
    </row>
    <row r="54" spans="1:8" ht="15.75" customHeight="1" x14ac:dyDescent="0.25">
      <c r="A54" s="1" t="s">
        <v>278</v>
      </c>
      <c r="B54" s="2">
        <f>VLOOKUP(DataTrámites[[#This Row],[
Cliente]],Registros[],2,FALSE)</f>
        <v>21256085</v>
      </c>
      <c r="C54" s="1" t="s">
        <v>6</v>
      </c>
      <c r="D54" s="1">
        <v>1002</v>
      </c>
      <c r="E54" s="1" t="s">
        <v>1955</v>
      </c>
      <c r="F54" s="52">
        <v>45386</v>
      </c>
      <c r="G54" s="58">
        <v>0.37174768518518519</v>
      </c>
      <c r="H54" s="157" t="str">
        <f>_xlfn.CONCAT(DataTrámites[[#This Row],[
Usuario]],DataTrámites[[#This Row],[Código]],DataTrámites[[#This Row],[Fecha]])</f>
        <v>21256085100245386</v>
      </c>
    </row>
    <row r="55" spans="1:8" ht="15.75" customHeight="1" x14ac:dyDescent="0.25">
      <c r="A55" s="12" t="s">
        <v>292</v>
      </c>
      <c r="B55" s="2">
        <f>VLOOKUP(DataTrámites[[#This Row],[
Cliente]],Registros[],2,FALSE)</f>
        <v>80168858</v>
      </c>
      <c r="C55" s="12" t="s">
        <v>6</v>
      </c>
      <c r="D55" s="12">
        <v>1002</v>
      </c>
      <c r="E55" s="12" t="s">
        <v>1955</v>
      </c>
      <c r="F55" s="156">
        <v>45386</v>
      </c>
      <c r="G55" s="119">
        <v>0.58726851851851847</v>
      </c>
      <c r="H55" s="157" t="str">
        <f>_xlfn.CONCAT(DataTrámites[[#This Row],[
Usuario]],DataTrámites[[#This Row],[Código]],DataTrámites[[#This Row],[Fecha]])</f>
        <v>80168858100245386</v>
      </c>
    </row>
    <row r="56" spans="1:8" ht="15.75" customHeight="1" x14ac:dyDescent="0.25">
      <c r="A56" s="1" t="s">
        <v>294</v>
      </c>
      <c r="B56" s="2">
        <f>VLOOKUP(DataTrámites[[#This Row],[
Cliente]],Registros[],2,FALSE)</f>
        <v>45570999</v>
      </c>
      <c r="C56" s="1" t="s">
        <v>6</v>
      </c>
      <c r="D56" s="1">
        <v>1006</v>
      </c>
      <c r="E56" s="1" t="s">
        <v>1954</v>
      </c>
      <c r="F56" s="52">
        <v>45387</v>
      </c>
      <c r="G56" s="58">
        <v>0.36909722222222224</v>
      </c>
      <c r="H56" s="157" t="str">
        <f>_xlfn.CONCAT(DataTrámites[[#This Row],[
Usuario]],DataTrámites[[#This Row],[Código]],DataTrámites[[#This Row],[Fecha]])</f>
        <v>45570999100645387</v>
      </c>
    </row>
    <row r="57" spans="1:8" ht="15.75" customHeight="1" x14ac:dyDescent="0.25">
      <c r="A57" s="1" t="s">
        <v>300</v>
      </c>
      <c r="B57" s="2">
        <f>VLOOKUP(DataTrámites[[#This Row],[
Cliente]],Registros[],2,FALSE)</f>
        <v>9949721</v>
      </c>
      <c r="C57" s="1" t="s">
        <v>6</v>
      </c>
      <c r="D57" s="1">
        <v>1004</v>
      </c>
      <c r="E57" s="1" t="s">
        <v>1957</v>
      </c>
      <c r="F57" s="52">
        <v>45387</v>
      </c>
      <c r="G57" s="58">
        <v>0.45501157407407405</v>
      </c>
      <c r="H57" s="157" t="str">
        <f>_xlfn.CONCAT(DataTrámites[[#This Row],[
Usuario]],DataTrámites[[#This Row],[Código]],DataTrámites[[#This Row],[Fecha]])</f>
        <v>9949721100445387</v>
      </c>
    </row>
    <row r="58" spans="1:8" ht="15.75" customHeight="1" x14ac:dyDescent="0.25">
      <c r="A58" s="1" t="s">
        <v>298</v>
      </c>
      <c r="B58" s="2">
        <f>VLOOKUP(DataTrámites[[#This Row],[
Cliente]],Registros[],2,FALSE)</f>
        <v>23874295</v>
      </c>
      <c r="C58" s="1" t="s">
        <v>6</v>
      </c>
      <c r="D58" s="1">
        <v>1003</v>
      </c>
      <c r="E58" s="1" t="s">
        <v>1958</v>
      </c>
      <c r="F58" s="52">
        <v>45387</v>
      </c>
      <c r="G58" s="58">
        <v>0.48144675925925928</v>
      </c>
      <c r="H58" s="157" t="str">
        <f>_xlfn.CONCAT(DataTrámites[[#This Row],[
Usuario]],DataTrámites[[#This Row],[Código]],DataTrámites[[#This Row],[Fecha]])</f>
        <v>23874295100345387</v>
      </c>
    </row>
    <row r="59" spans="1:8" ht="15.75" customHeight="1" x14ac:dyDescent="0.25">
      <c r="A59" s="1" t="s">
        <v>47</v>
      </c>
      <c r="B59" s="2">
        <f>VLOOKUP(DataTrámites[[#This Row],[
Cliente]],Registros[],2,FALSE)</f>
        <v>15423640</v>
      </c>
      <c r="C59" s="1" t="s">
        <v>6</v>
      </c>
      <c r="D59" s="1">
        <v>1003</v>
      </c>
      <c r="E59" s="1" t="s">
        <v>1958</v>
      </c>
      <c r="F59" s="52">
        <v>45387</v>
      </c>
      <c r="G59" s="58">
        <v>0.66736111111111107</v>
      </c>
      <c r="H59" s="157" t="str">
        <f>_xlfn.CONCAT(DataTrámites[[#This Row],[
Usuario]],DataTrámites[[#This Row],[Código]],DataTrámites[[#This Row],[Fecha]])</f>
        <v>15423640100345387</v>
      </c>
    </row>
    <row r="60" spans="1:8" ht="15.75" customHeight="1" x14ac:dyDescent="0.25">
      <c r="A60" s="1" t="s">
        <v>308</v>
      </c>
      <c r="B60" s="2">
        <f>VLOOKUP(DataTrámites[[#This Row],[
Cliente]],Registros[],2,FALSE)</f>
        <v>8395472</v>
      </c>
      <c r="C60" s="1" t="s">
        <v>6</v>
      </c>
      <c r="D60" s="1">
        <v>1006</v>
      </c>
      <c r="E60" s="1" t="s">
        <v>1954</v>
      </c>
      <c r="F60" s="52">
        <v>45387</v>
      </c>
      <c r="G60" s="58">
        <v>0.76545138888888886</v>
      </c>
      <c r="H60" s="157" t="str">
        <f>_xlfn.CONCAT(DataTrámites[[#This Row],[
Usuario]],DataTrámites[[#This Row],[Código]],DataTrámites[[#This Row],[Fecha]])</f>
        <v>8395472100645387</v>
      </c>
    </row>
    <row r="61" spans="1:8" ht="15.75" customHeight="1" x14ac:dyDescent="0.25">
      <c r="A61" s="1" t="s">
        <v>241</v>
      </c>
      <c r="B61" s="2">
        <f>VLOOKUP(DataTrámites[[#This Row],[
Cliente]],Registros[],2,FALSE)</f>
        <v>23948436</v>
      </c>
      <c r="C61" s="1" t="s">
        <v>6</v>
      </c>
      <c r="D61" s="1">
        <v>1007</v>
      </c>
      <c r="E61" s="1" t="s">
        <v>1956</v>
      </c>
      <c r="F61" s="52">
        <v>45387</v>
      </c>
      <c r="G61" s="58">
        <v>0.79995370370370367</v>
      </c>
      <c r="H61" s="157" t="str">
        <f>_xlfn.CONCAT(DataTrámites[[#This Row],[
Usuario]],DataTrámites[[#This Row],[Código]],DataTrámites[[#This Row],[Fecha]])</f>
        <v>23948436100745387</v>
      </c>
    </row>
    <row r="62" spans="1:8" ht="15.75" customHeight="1" x14ac:dyDescent="0.25">
      <c r="A62" s="1" t="s">
        <v>241</v>
      </c>
      <c r="B62" s="2">
        <f>VLOOKUP(DataTrámites[[#This Row],[
Cliente]],Registros[],2,FALSE)</f>
        <v>23948436</v>
      </c>
      <c r="C62" s="1" t="s">
        <v>6</v>
      </c>
      <c r="D62" s="1">
        <v>1006</v>
      </c>
      <c r="E62" s="1" t="s">
        <v>1954</v>
      </c>
      <c r="F62" s="52">
        <v>45387</v>
      </c>
      <c r="G62" s="58">
        <v>0.80461805555555554</v>
      </c>
      <c r="H62" s="157" t="str">
        <f>_xlfn.CONCAT(DataTrámites[[#This Row],[
Usuario]],DataTrámites[[#This Row],[Código]],DataTrámites[[#This Row],[Fecha]])</f>
        <v>23948436100645387</v>
      </c>
    </row>
    <row r="63" spans="1:8" ht="15.75" customHeight="1" x14ac:dyDescent="0.25">
      <c r="A63" s="1" t="s">
        <v>318</v>
      </c>
      <c r="B63" s="2">
        <f>VLOOKUP(DataTrámites[[#This Row],[
Cliente]],Registros[],2,FALSE)</f>
        <v>20019401</v>
      </c>
      <c r="C63" s="1" t="s">
        <v>6</v>
      </c>
      <c r="D63" s="1">
        <v>1006</v>
      </c>
      <c r="E63" s="1" t="s">
        <v>1954</v>
      </c>
      <c r="F63" s="52">
        <v>45388</v>
      </c>
      <c r="G63" s="58">
        <v>0.54623842592592597</v>
      </c>
      <c r="H63" s="157" t="str">
        <f>_xlfn.CONCAT(DataTrámites[[#This Row],[
Usuario]],DataTrámites[[#This Row],[Código]],DataTrámites[[#This Row],[Fecha]])</f>
        <v>20019401100645388</v>
      </c>
    </row>
    <row r="64" spans="1:8" ht="15.75" customHeight="1" x14ac:dyDescent="0.25">
      <c r="A64" s="1" t="s">
        <v>306</v>
      </c>
      <c r="B64" s="2">
        <f>VLOOKUP(DataTrámites[[#This Row],[
Cliente]],Registros[],2,FALSE)</f>
        <v>17538446</v>
      </c>
      <c r="C64" s="1" t="s">
        <v>6</v>
      </c>
      <c r="D64" s="1">
        <v>1006</v>
      </c>
      <c r="E64" s="1" t="s">
        <v>1954</v>
      </c>
      <c r="F64" s="52">
        <v>45388</v>
      </c>
      <c r="G64" s="58">
        <v>0.60894675925925923</v>
      </c>
      <c r="H64" s="157" t="str">
        <f>_xlfn.CONCAT(DataTrámites[[#This Row],[
Usuario]],DataTrámites[[#This Row],[Código]],DataTrámites[[#This Row],[Fecha]])</f>
        <v>17538446100645388</v>
      </c>
    </row>
    <row r="65" spans="1:8" ht="15.75" customHeight="1" x14ac:dyDescent="0.25">
      <c r="A65" s="1" t="s">
        <v>306</v>
      </c>
      <c r="B65" s="2">
        <f>VLOOKUP(DataTrámites[[#This Row],[
Cliente]],Registros[],2,FALSE)</f>
        <v>17538446</v>
      </c>
      <c r="C65" s="1" t="s">
        <v>6</v>
      </c>
      <c r="D65" s="1">
        <v>1002</v>
      </c>
      <c r="E65" s="1" t="s">
        <v>1955</v>
      </c>
      <c r="F65" s="52">
        <v>45388</v>
      </c>
      <c r="G65" s="58">
        <v>0.79236111111111107</v>
      </c>
      <c r="H65" s="157" t="str">
        <f>_xlfn.CONCAT(DataTrámites[[#This Row],[
Usuario]],DataTrámites[[#This Row],[Código]],DataTrámites[[#This Row],[Fecha]])</f>
        <v>17538446100245388</v>
      </c>
    </row>
    <row r="66" spans="1:8" ht="15.75" customHeight="1" x14ac:dyDescent="0.25">
      <c r="A66" s="1" t="s">
        <v>316</v>
      </c>
      <c r="B66" s="2">
        <f>VLOOKUP(DataTrámites[[#This Row],[
Cliente]],Registros[],2,FALSE)</f>
        <v>19802362</v>
      </c>
      <c r="C66" s="1" t="s">
        <v>6</v>
      </c>
      <c r="D66" s="1">
        <v>1002</v>
      </c>
      <c r="E66" s="1" t="s">
        <v>1955</v>
      </c>
      <c r="F66" s="52">
        <v>45388</v>
      </c>
      <c r="G66" s="58">
        <v>0.85865740740740737</v>
      </c>
      <c r="H66" s="157" t="str">
        <f>_xlfn.CONCAT(DataTrámites[[#This Row],[
Usuario]],DataTrámites[[#This Row],[Código]],DataTrámites[[#This Row],[Fecha]])</f>
        <v>19802362100245388</v>
      </c>
    </row>
    <row r="67" spans="1:8" ht="15.75" customHeight="1" x14ac:dyDescent="0.25">
      <c r="A67" s="1" t="s">
        <v>316</v>
      </c>
      <c r="B67" s="2">
        <f>VLOOKUP(DataTrámites[[#This Row],[
Cliente]],Registros[],2,FALSE)</f>
        <v>19802362</v>
      </c>
      <c r="C67" s="1" t="s">
        <v>6</v>
      </c>
      <c r="D67" s="1">
        <v>1004</v>
      </c>
      <c r="E67" s="1" t="s">
        <v>1957</v>
      </c>
      <c r="F67" s="52">
        <v>45388</v>
      </c>
      <c r="G67" s="58">
        <v>0.86004629629629625</v>
      </c>
      <c r="H67" s="157" t="str">
        <f>_xlfn.CONCAT(DataTrámites[[#This Row],[
Usuario]],DataTrámites[[#This Row],[Código]],DataTrámites[[#This Row],[Fecha]])</f>
        <v>19802362100445388</v>
      </c>
    </row>
    <row r="68" spans="1:8" ht="15.75" customHeight="1" x14ac:dyDescent="0.25">
      <c r="A68" s="1" t="s">
        <v>306</v>
      </c>
      <c r="B68" s="2">
        <f>VLOOKUP(DataTrámites[[#This Row],[
Cliente]],Registros[],2,FALSE)</f>
        <v>17538446</v>
      </c>
      <c r="C68" s="1" t="s">
        <v>6</v>
      </c>
      <c r="D68" s="1">
        <v>1006</v>
      </c>
      <c r="E68" s="1" t="s">
        <v>1954</v>
      </c>
      <c r="F68" s="52">
        <v>45389</v>
      </c>
      <c r="G68" s="58">
        <v>0.32174768518518521</v>
      </c>
      <c r="H68" s="157" t="str">
        <f>_xlfn.CONCAT(DataTrámites[[#This Row],[
Usuario]],DataTrámites[[#This Row],[Código]],DataTrámites[[#This Row],[Fecha]])</f>
        <v>17538446100645389</v>
      </c>
    </row>
    <row r="69" spans="1:8" ht="15.75" customHeight="1" x14ac:dyDescent="0.25">
      <c r="A69" s="1" t="s">
        <v>320</v>
      </c>
      <c r="B69" s="2">
        <f>VLOOKUP(DataTrámites[[#This Row],[
Cliente]],Registros[],2,FALSE)</f>
        <v>20098834</v>
      </c>
      <c r="C69" s="1" t="s">
        <v>6</v>
      </c>
      <c r="D69" s="1">
        <v>1008</v>
      </c>
      <c r="E69" s="1" t="s">
        <v>1953</v>
      </c>
      <c r="F69" s="52">
        <v>45389</v>
      </c>
      <c r="G69" s="58">
        <v>0.64311342592592591</v>
      </c>
      <c r="H69" s="157" t="str">
        <f>_xlfn.CONCAT(DataTrámites[[#This Row],[
Usuario]],DataTrámites[[#This Row],[Código]],DataTrámites[[#This Row],[Fecha]])</f>
        <v>20098834100845389</v>
      </c>
    </row>
    <row r="70" spans="1:8" ht="15.75" customHeight="1" x14ac:dyDescent="0.25">
      <c r="A70" s="1" t="s">
        <v>304</v>
      </c>
      <c r="B70" s="2">
        <f>VLOOKUP(DataTrámites[[#This Row],[
Cliente]],Registros[],2,FALSE)</f>
        <v>80107475</v>
      </c>
      <c r="C70" s="1" t="s">
        <v>6</v>
      </c>
      <c r="D70" s="1">
        <v>1006</v>
      </c>
      <c r="E70" s="1" t="s">
        <v>1954</v>
      </c>
      <c r="F70" s="52">
        <v>45389</v>
      </c>
      <c r="G70" s="58">
        <v>0.76157407407407407</v>
      </c>
      <c r="H70" s="157" t="str">
        <f>_xlfn.CONCAT(DataTrámites[[#This Row],[
Usuario]],DataTrámites[[#This Row],[Código]],DataTrámites[[#This Row],[Fecha]])</f>
        <v>80107475100645389</v>
      </c>
    </row>
    <row r="71" spans="1:8" ht="15.75" customHeight="1" x14ac:dyDescent="0.25">
      <c r="A71" s="1" t="s">
        <v>302</v>
      </c>
      <c r="B71" s="2">
        <f>VLOOKUP(DataTrámites[[#This Row],[
Cliente]],Registros[],2,FALSE)</f>
        <v>15429424</v>
      </c>
      <c r="C71" s="1" t="s">
        <v>6</v>
      </c>
      <c r="D71" s="1">
        <v>1003</v>
      </c>
      <c r="E71" s="1" t="s">
        <v>1958</v>
      </c>
      <c r="F71" s="52">
        <v>45389</v>
      </c>
      <c r="G71" s="58">
        <v>0.7690393518518519</v>
      </c>
      <c r="H71" s="157" t="str">
        <f>_xlfn.CONCAT(DataTrámites[[#This Row],[
Usuario]],DataTrámites[[#This Row],[Código]],DataTrámites[[#This Row],[Fecha]])</f>
        <v>15429424100345389</v>
      </c>
    </row>
    <row r="72" spans="1:8" ht="15.75" customHeight="1" x14ac:dyDescent="0.25">
      <c r="A72" s="1" t="s">
        <v>302</v>
      </c>
      <c r="B72" s="2">
        <f>VLOOKUP(DataTrámites[[#This Row],[
Cliente]],Registros[],2,FALSE)</f>
        <v>15429424</v>
      </c>
      <c r="C72" s="1" t="s">
        <v>6</v>
      </c>
      <c r="D72" s="1">
        <v>1006</v>
      </c>
      <c r="E72" s="1" t="s">
        <v>1954</v>
      </c>
      <c r="F72" s="52">
        <v>45389</v>
      </c>
      <c r="G72" s="58">
        <v>0.77184027777777775</v>
      </c>
      <c r="H72" s="157" t="str">
        <f>_xlfn.CONCAT(DataTrámites[[#This Row],[
Usuario]],DataTrámites[[#This Row],[Código]],DataTrámites[[#This Row],[Fecha]])</f>
        <v>15429424100645389</v>
      </c>
    </row>
    <row r="73" spans="1:8" ht="15.75" customHeight="1" x14ac:dyDescent="0.25">
      <c r="A73" s="1" t="s">
        <v>296</v>
      </c>
      <c r="B73" s="2">
        <f>VLOOKUP(DataTrámites[[#This Row],[
Cliente]],Registros[],2,FALSE)</f>
        <v>20041117</v>
      </c>
      <c r="C73" s="1" t="s">
        <v>6</v>
      </c>
      <c r="D73" s="1">
        <v>1006</v>
      </c>
      <c r="E73" s="1" t="s">
        <v>1954</v>
      </c>
      <c r="F73" s="52">
        <v>45389</v>
      </c>
      <c r="G73" s="58">
        <v>0.79950231481481482</v>
      </c>
      <c r="H73" s="157" t="str">
        <f>_xlfn.CONCAT(DataTrámites[[#This Row],[
Usuario]],DataTrámites[[#This Row],[Código]],DataTrámites[[#This Row],[Fecha]])</f>
        <v>20041117100645389</v>
      </c>
    </row>
    <row r="74" spans="1:8" ht="15.75" customHeight="1" x14ac:dyDescent="0.25">
      <c r="A74" s="1" t="s">
        <v>243</v>
      </c>
      <c r="B74" s="2">
        <f>VLOOKUP(DataTrámites[[#This Row],[
Cliente]],Registros[],2,FALSE)</f>
        <v>19939806</v>
      </c>
      <c r="C74" s="1" t="s">
        <v>6</v>
      </c>
      <c r="D74" s="1">
        <v>1003</v>
      </c>
      <c r="E74" s="1" t="s">
        <v>1958</v>
      </c>
      <c r="F74" s="52">
        <v>45390</v>
      </c>
      <c r="G74" s="58">
        <v>0.2295949074074074</v>
      </c>
      <c r="H74" s="157" t="str">
        <f>_xlfn.CONCAT(DataTrámites[[#This Row],[
Usuario]],DataTrámites[[#This Row],[Código]],DataTrámites[[#This Row],[Fecha]])</f>
        <v>19939806100345390</v>
      </c>
    </row>
    <row r="75" spans="1:8" ht="15.75" customHeight="1" x14ac:dyDescent="0.25">
      <c r="A75" s="1" t="s">
        <v>382</v>
      </c>
      <c r="B75" s="2">
        <f>VLOOKUP(DataTrámites[[#This Row],[
Cliente]],Registros[],2,FALSE)</f>
        <v>40703268</v>
      </c>
      <c r="C75" s="1" t="s">
        <v>6</v>
      </c>
      <c r="D75" s="1">
        <v>1008</v>
      </c>
      <c r="E75" s="1" t="s">
        <v>1953</v>
      </c>
      <c r="F75" s="52">
        <v>45390</v>
      </c>
      <c r="G75" s="58">
        <v>0.42069444444444443</v>
      </c>
      <c r="H75" s="157" t="str">
        <f>_xlfn.CONCAT(DataTrámites[[#This Row],[
Usuario]],DataTrámites[[#This Row],[Código]],DataTrámites[[#This Row],[Fecha]])</f>
        <v>40703268100845390</v>
      </c>
    </row>
    <row r="76" spans="1:8" ht="15.75" customHeight="1" x14ac:dyDescent="0.25">
      <c r="A76" s="1" t="s">
        <v>247</v>
      </c>
      <c r="B76" s="2">
        <f>VLOOKUP(DataTrámites[[#This Row],[
Cliente]],Registros[],2,FALSE)</f>
        <v>40331491</v>
      </c>
      <c r="C76" s="1" t="s">
        <v>6</v>
      </c>
      <c r="D76" s="1">
        <v>1003</v>
      </c>
      <c r="E76" s="1" t="s">
        <v>1958</v>
      </c>
      <c r="F76" s="52">
        <v>45390</v>
      </c>
      <c r="G76" s="58">
        <v>0.4871064814814815</v>
      </c>
      <c r="H76" s="157" t="str">
        <f>_xlfn.CONCAT(DataTrámites[[#This Row],[
Usuario]],DataTrámites[[#This Row],[Código]],DataTrámites[[#This Row],[Fecha]])</f>
        <v>40331491100345390</v>
      </c>
    </row>
    <row r="77" spans="1:8" ht="15.75" customHeight="1" x14ac:dyDescent="0.25">
      <c r="A77" s="1" t="s">
        <v>386</v>
      </c>
      <c r="B77" s="2">
        <f>VLOOKUP(DataTrámites[[#This Row],[
Cliente]],Registros[],2,FALSE)</f>
        <v>16539609</v>
      </c>
      <c r="C77" s="1" t="s">
        <v>6</v>
      </c>
      <c r="D77" s="1">
        <v>1006</v>
      </c>
      <c r="E77" s="1" t="s">
        <v>1954</v>
      </c>
      <c r="F77" s="52">
        <v>45390</v>
      </c>
      <c r="G77" s="58">
        <v>0.55454861111111109</v>
      </c>
      <c r="H77" s="157" t="str">
        <f>_xlfn.CONCAT(DataTrámites[[#This Row],[
Usuario]],DataTrámites[[#This Row],[Código]],DataTrámites[[#This Row],[Fecha]])</f>
        <v>16539609100645390</v>
      </c>
    </row>
    <row r="78" spans="1:8" ht="15.75" customHeight="1" x14ac:dyDescent="0.25">
      <c r="A78" s="1" t="s">
        <v>388</v>
      </c>
      <c r="B78" s="2">
        <f>VLOOKUP(DataTrámites[[#This Row],[
Cliente]],Registros[],2,FALSE)</f>
        <v>20020675</v>
      </c>
      <c r="C78" s="1" t="s">
        <v>6</v>
      </c>
      <c r="D78" s="1">
        <v>1008</v>
      </c>
      <c r="E78" s="1" t="s">
        <v>1953</v>
      </c>
      <c r="F78" s="52">
        <v>45390</v>
      </c>
      <c r="G78" s="58">
        <v>0.56682870370370375</v>
      </c>
      <c r="H78" s="157" t="str">
        <f>_xlfn.CONCAT(DataTrámites[[#This Row],[
Usuario]],DataTrámites[[#This Row],[Código]],DataTrámites[[#This Row],[Fecha]])</f>
        <v>20020675100845390</v>
      </c>
    </row>
    <row r="79" spans="1:8" ht="15.75" customHeight="1" x14ac:dyDescent="0.25">
      <c r="A79" s="1" t="s">
        <v>390</v>
      </c>
      <c r="B79" s="2">
        <f>VLOOKUP(DataTrámites[[#This Row],[
Cliente]],Registros[],2,FALSE)</f>
        <v>22272813</v>
      </c>
      <c r="C79" s="1" t="s">
        <v>6</v>
      </c>
      <c r="D79" s="1">
        <v>1006</v>
      </c>
      <c r="E79" s="1" t="s">
        <v>1954</v>
      </c>
      <c r="F79" s="52">
        <v>45390</v>
      </c>
      <c r="G79" s="58">
        <v>0.57018518518518524</v>
      </c>
      <c r="H79" s="157" t="str">
        <f>_xlfn.CONCAT(DataTrámites[[#This Row],[
Usuario]],DataTrámites[[#This Row],[Código]],DataTrámites[[#This Row],[Fecha]])</f>
        <v>22272813100645390</v>
      </c>
    </row>
    <row r="80" spans="1:8" ht="15.75" customHeight="1" x14ac:dyDescent="0.25">
      <c r="A80" s="1" t="s">
        <v>392</v>
      </c>
      <c r="B80" s="2">
        <f>VLOOKUP(DataTrámites[[#This Row],[
Cliente]],Registros[],2,FALSE)</f>
        <v>48302463</v>
      </c>
      <c r="C80" s="1" t="s">
        <v>6</v>
      </c>
      <c r="D80" s="1">
        <v>1003</v>
      </c>
      <c r="E80" s="1" t="s">
        <v>1958</v>
      </c>
      <c r="F80" s="52">
        <v>45390</v>
      </c>
      <c r="G80" s="58">
        <v>0.58406250000000004</v>
      </c>
      <c r="H80" s="157" t="str">
        <f>_xlfn.CONCAT(DataTrámites[[#This Row],[
Usuario]],DataTrámites[[#This Row],[Código]],DataTrámites[[#This Row],[Fecha]])</f>
        <v>48302463100345390</v>
      </c>
    </row>
    <row r="81" spans="1:8" ht="15.75" customHeight="1" x14ac:dyDescent="0.25">
      <c r="A81" s="1" t="s">
        <v>306</v>
      </c>
      <c r="B81" s="2">
        <f>VLOOKUP(DataTrámites[[#This Row],[
Cliente]],Registros[],2,FALSE)</f>
        <v>17538446</v>
      </c>
      <c r="C81" s="1" t="s">
        <v>6</v>
      </c>
      <c r="D81" s="1">
        <v>1006</v>
      </c>
      <c r="E81" s="1" t="s">
        <v>1954</v>
      </c>
      <c r="F81" s="52">
        <v>45390</v>
      </c>
      <c r="G81" s="58">
        <v>0.68056712962962962</v>
      </c>
      <c r="H81" s="157" t="str">
        <f>_xlfn.CONCAT(DataTrámites[[#This Row],[
Usuario]],DataTrámites[[#This Row],[Código]],DataTrámites[[#This Row],[Fecha]])</f>
        <v>17538446100645390</v>
      </c>
    </row>
    <row r="82" spans="1:8" ht="15.75" customHeight="1" x14ac:dyDescent="0.25">
      <c r="A82" s="1" t="s">
        <v>394</v>
      </c>
      <c r="B82" s="2">
        <f>VLOOKUP(DataTrámites[[#This Row],[
Cliente]],Registros[],2,FALSE)</f>
        <v>40483382</v>
      </c>
      <c r="C82" s="1" t="s">
        <v>6</v>
      </c>
      <c r="D82" s="1">
        <v>1003</v>
      </c>
      <c r="E82" s="1" t="s">
        <v>1958</v>
      </c>
      <c r="F82" s="52">
        <v>45390</v>
      </c>
      <c r="G82" s="58">
        <v>0.68275462962962963</v>
      </c>
      <c r="H82" s="157" t="str">
        <f>_xlfn.CONCAT(DataTrámites[[#This Row],[
Usuario]],DataTrámites[[#This Row],[Código]],DataTrámites[[#This Row],[Fecha]])</f>
        <v>40483382100345390</v>
      </c>
    </row>
    <row r="83" spans="1:8" ht="15.75" customHeight="1" x14ac:dyDescent="0.25">
      <c r="A83" s="1" t="s">
        <v>394</v>
      </c>
      <c r="B83" s="2">
        <f>VLOOKUP(DataTrámites[[#This Row],[
Cliente]],Registros[],2,FALSE)</f>
        <v>40483382</v>
      </c>
      <c r="C83" s="1" t="s">
        <v>6</v>
      </c>
      <c r="D83" s="1">
        <v>1006</v>
      </c>
      <c r="E83" s="1" t="s">
        <v>1954</v>
      </c>
      <c r="F83" s="52">
        <v>45390</v>
      </c>
      <c r="G83" s="58">
        <v>0.68712962962962965</v>
      </c>
      <c r="H83" s="157" t="str">
        <f>_xlfn.CONCAT(DataTrámites[[#This Row],[
Usuario]],DataTrámites[[#This Row],[Código]],DataTrámites[[#This Row],[Fecha]])</f>
        <v>40483382100645390</v>
      </c>
    </row>
    <row r="84" spans="1:8" ht="15.75" customHeight="1" x14ac:dyDescent="0.25">
      <c r="A84" s="1" t="s">
        <v>396</v>
      </c>
      <c r="B84" s="2">
        <f>VLOOKUP(DataTrámites[[#This Row],[
Cliente]],Registros[],2,FALSE)</f>
        <v>43080350</v>
      </c>
      <c r="C84" s="1" t="s">
        <v>6</v>
      </c>
      <c r="D84" s="1">
        <v>1006</v>
      </c>
      <c r="E84" s="1" t="s">
        <v>1954</v>
      </c>
      <c r="F84" s="52">
        <v>45390</v>
      </c>
      <c r="G84" s="58">
        <v>0.70979166666666671</v>
      </c>
      <c r="H84" s="157" t="str">
        <f>_xlfn.CONCAT(DataTrámites[[#This Row],[
Usuario]],DataTrámites[[#This Row],[Código]],DataTrámites[[#This Row],[Fecha]])</f>
        <v>43080350100645390</v>
      </c>
    </row>
    <row r="85" spans="1:8" ht="15.75" customHeight="1" x14ac:dyDescent="0.25">
      <c r="A85" s="1" t="s">
        <v>396</v>
      </c>
      <c r="B85" s="2">
        <f>VLOOKUP(DataTrámites[[#This Row],[
Cliente]],Registros[],2,FALSE)</f>
        <v>43080350</v>
      </c>
      <c r="C85" s="1" t="s">
        <v>6</v>
      </c>
      <c r="D85" s="1">
        <v>1003</v>
      </c>
      <c r="E85" s="1" t="s">
        <v>1958</v>
      </c>
      <c r="F85" s="52">
        <v>45390</v>
      </c>
      <c r="G85" s="58">
        <v>0.71313657407407405</v>
      </c>
      <c r="H85" s="157" t="str">
        <f>_xlfn.CONCAT(DataTrámites[[#This Row],[
Usuario]],DataTrámites[[#This Row],[Código]],DataTrámites[[#This Row],[Fecha]])</f>
        <v>43080350100345390</v>
      </c>
    </row>
    <row r="86" spans="1:8" ht="15.75" customHeight="1" x14ac:dyDescent="0.25">
      <c r="A86" s="1" t="s">
        <v>402</v>
      </c>
      <c r="B86" s="2">
        <f>VLOOKUP(DataTrámites[[#This Row],[
Cliente]],Registros[],2,FALSE)</f>
        <v>46899362</v>
      </c>
      <c r="C86" s="1" t="s">
        <v>6</v>
      </c>
      <c r="D86" s="1">
        <v>1003</v>
      </c>
      <c r="E86" s="1" t="s">
        <v>1958</v>
      </c>
      <c r="F86" s="52">
        <v>45391</v>
      </c>
      <c r="G86" s="58">
        <v>0.40819444444444447</v>
      </c>
      <c r="H86" s="157" t="str">
        <f>_xlfn.CONCAT(DataTrámites[[#This Row],[
Usuario]],DataTrámites[[#This Row],[Código]],DataTrámites[[#This Row],[Fecha]])</f>
        <v>46899362100345391</v>
      </c>
    </row>
    <row r="87" spans="1:8" ht="15.75" customHeight="1" x14ac:dyDescent="0.25">
      <c r="A87" s="1" t="s">
        <v>408</v>
      </c>
      <c r="B87" s="2">
        <f>VLOOKUP(DataTrámites[[#This Row],[
Cliente]],Registros[],2,FALSE)</f>
        <v>19891389</v>
      </c>
      <c r="C87" s="1" t="s">
        <v>6</v>
      </c>
      <c r="D87" s="1">
        <v>1008</v>
      </c>
      <c r="E87" s="1" t="s">
        <v>1953</v>
      </c>
      <c r="F87" s="52">
        <v>45391</v>
      </c>
      <c r="G87" s="58">
        <v>0.47869212962962965</v>
      </c>
      <c r="H87" s="157" t="str">
        <f>_xlfn.CONCAT(DataTrámites[[#This Row],[
Usuario]],DataTrámites[[#This Row],[Código]],DataTrámites[[#This Row],[Fecha]])</f>
        <v>19891389100845391</v>
      </c>
    </row>
    <row r="88" spans="1:8" ht="15.75" customHeight="1" x14ac:dyDescent="0.25">
      <c r="A88" s="1" t="s">
        <v>412</v>
      </c>
      <c r="B88" s="2">
        <f>VLOOKUP(DataTrámites[[#This Row],[
Cliente]],Registros[],2,FALSE)</f>
        <v>23862105</v>
      </c>
      <c r="C88" s="1" t="s">
        <v>6</v>
      </c>
      <c r="D88" s="1">
        <v>1003</v>
      </c>
      <c r="E88" s="1" t="s">
        <v>1958</v>
      </c>
      <c r="F88" s="52">
        <v>45391</v>
      </c>
      <c r="G88" s="58">
        <v>0.53805555555555551</v>
      </c>
      <c r="H88" s="157" t="str">
        <f>_xlfn.CONCAT(DataTrámites[[#This Row],[
Usuario]],DataTrámites[[#This Row],[Código]],DataTrámites[[#This Row],[Fecha]])</f>
        <v>23862105100345391</v>
      </c>
    </row>
    <row r="89" spans="1:8" ht="15.75" customHeight="1" x14ac:dyDescent="0.25">
      <c r="A89" s="1" t="s">
        <v>416</v>
      </c>
      <c r="B89" s="2">
        <f>VLOOKUP(DataTrámites[[#This Row],[
Cliente]],Registros[],2,FALSE)</f>
        <v>45829077</v>
      </c>
      <c r="C89" s="1" t="s">
        <v>6</v>
      </c>
      <c r="D89" s="1">
        <v>1002</v>
      </c>
      <c r="E89" s="1" t="s">
        <v>1955</v>
      </c>
      <c r="F89" s="52">
        <v>45391</v>
      </c>
      <c r="G89" s="58">
        <v>0.62843749999999998</v>
      </c>
      <c r="H89" s="157" t="str">
        <f>_xlfn.CONCAT(DataTrámites[[#This Row],[
Usuario]],DataTrámites[[#This Row],[Código]],DataTrámites[[#This Row],[Fecha]])</f>
        <v>45829077100245391</v>
      </c>
    </row>
    <row r="90" spans="1:8" ht="15.75" customHeight="1" x14ac:dyDescent="0.25">
      <c r="A90" s="1" t="s">
        <v>416</v>
      </c>
      <c r="B90" s="2">
        <f>VLOOKUP(DataTrámites[[#This Row],[
Cliente]],Registros[],2,FALSE)</f>
        <v>45829077</v>
      </c>
      <c r="C90" s="1" t="s">
        <v>6</v>
      </c>
      <c r="D90" s="1">
        <v>1006</v>
      </c>
      <c r="E90" s="1" t="s">
        <v>1954</v>
      </c>
      <c r="F90" s="52">
        <v>45391</v>
      </c>
      <c r="G90" s="58">
        <v>0.62994212962962959</v>
      </c>
      <c r="H90" s="157" t="str">
        <f>_xlfn.CONCAT(DataTrámites[[#This Row],[
Usuario]],DataTrámites[[#This Row],[Código]],DataTrámites[[#This Row],[Fecha]])</f>
        <v>45829077100645391</v>
      </c>
    </row>
    <row r="91" spans="1:8" ht="15.75" customHeight="1" x14ac:dyDescent="0.25">
      <c r="A91" s="1" t="s">
        <v>422</v>
      </c>
      <c r="B91" s="2">
        <f>VLOOKUP(DataTrámites[[#This Row],[
Cliente]],Registros[],2,FALSE)</f>
        <v>15370172</v>
      </c>
      <c r="C91" s="1" t="s">
        <v>6</v>
      </c>
      <c r="D91" s="1">
        <v>1006</v>
      </c>
      <c r="E91" s="1" t="s">
        <v>1954</v>
      </c>
      <c r="F91" s="52">
        <v>45391</v>
      </c>
      <c r="G91" s="58">
        <v>0.65959490740740745</v>
      </c>
      <c r="H91" s="157" t="str">
        <f>_xlfn.CONCAT(DataTrámites[[#This Row],[
Usuario]],DataTrámites[[#This Row],[Código]],DataTrámites[[#This Row],[Fecha]])</f>
        <v>15370172100645391</v>
      </c>
    </row>
    <row r="92" spans="1:8" ht="15.75" customHeight="1" x14ac:dyDescent="0.25">
      <c r="A92" s="1" t="s">
        <v>420</v>
      </c>
      <c r="B92" s="2">
        <f>VLOOKUP(DataTrámites[[#This Row],[
Cliente]],Registros[],2,FALSE)</f>
        <v>47794766</v>
      </c>
      <c r="C92" s="1" t="s">
        <v>6</v>
      </c>
      <c r="D92" s="1">
        <v>1006</v>
      </c>
      <c r="E92" s="1" t="s">
        <v>1954</v>
      </c>
      <c r="F92" s="52">
        <v>45391</v>
      </c>
      <c r="G92" s="58">
        <v>0.66002314814814811</v>
      </c>
      <c r="H92" s="157" t="str">
        <f>_xlfn.CONCAT(DataTrámites[[#This Row],[
Usuario]],DataTrámites[[#This Row],[Código]],DataTrámites[[#This Row],[Fecha]])</f>
        <v>47794766100645391</v>
      </c>
    </row>
    <row r="93" spans="1:8" ht="15.75" customHeight="1" x14ac:dyDescent="0.25">
      <c r="A93" s="1" t="s">
        <v>418</v>
      </c>
      <c r="B93" s="2">
        <f>VLOOKUP(DataTrámites[[#This Row],[
Cliente]],Registros[],2,FALSE)</f>
        <v>15371022</v>
      </c>
      <c r="C93" s="1" t="s">
        <v>6</v>
      </c>
      <c r="D93" s="1">
        <v>1006</v>
      </c>
      <c r="E93" s="1" t="s">
        <v>1954</v>
      </c>
      <c r="F93" s="52">
        <v>45391</v>
      </c>
      <c r="G93" s="58">
        <v>0.66009259259259256</v>
      </c>
      <c r="H93" s="157" t="str">
        <f>_xlfn.CONCAT(DataTrámites[[#This Row],[
Usuario]],DataTrámites[[#This Row],[Código]],DataTrámites[[#This Row],[Fecha]])</f>
        <v>15371022100645391</v>
      </c>
    </row>
    <row r="94" spans="1:8" ht="15.75" customHeight="1" x14ac:dyDescent="0.25">
      <c r="A94" s="1" t="s">
        <v>420</v>
      </c>
      <c r="B94" s="2">
        <f>VLOOKUP(DataTrámites[[#This Row],[
Cliente]],Registros[],2,FALSE)</f>
        <v>47794766</v>
      </c>
      <c r="C94" s="1" t="s">
        <v>6</v>
      </c>
      <c r="D94" s="1">
        <v>1004</v>
      </c>
      <c r="E94" s="1" t="s">
        <v>1957</v>
      </c>
      <c r="F94" s="52">
        <v>45391</v>
      </c>
      <c r="G94" s="58">
        <v>0.66140046296296295</v>
      </c>
      <c r="H94" s="157" t="str">
        <f>_xlfn.CONCAT(DataTrámites[[#This Row],[
Usuario]],DataTrámites[[#This Row],[Código]],DataTrámites[[#This Row],[Fecha]])</f>
        <v>47794766100445391</v>
      </c>
    </row>
    <row r="95" spans="1:8" ht="15.75" customHeight="1" x14ac:dyDescent="0.25">
      <c r="A95" s="1" t="s">
        <v>428</v>
      </c>
      <c r="B95" s="2">
        <f>VLOOKUP(DataTrámites[[#This Row],[
Cliente]],Registros[],2,FALSE)</f>
        <v>43631602</v>
      </c>
      <c r="C95" s="1" t="s">
        <v>6</v>
      </c>
      <c r="D95" s="1">
        <v>1004</v>
      </c>
      <c r="E95" s="1" t="s">
        <v>1957</v>
      </c>
      <c r="F95" s="52">
        <v>45391</v>
      </c>
      <c r="G95" s="58">
        <v>0.6642824074074074</v>
      </c>
      <c r="H95" s="157" t="str">
        <f>_xlfn.CONCAT(DataTrámites[[#This Row],[
Usuario]],DataTrámites[[#This Row],[Código]],DataTrámites[[#This Row],[Fecha]])</f>
        <v>43631602100445391</v>
      </c>
    </row>
    <row r="96" spans="1:8" ht="15.75" customHeight="1" x14ac:dyDescent="0.25">
      <c r="A96" s="1" t="s">
        <v>434</v>
      </c>
      <c r="B96" s="2">
        <f>VLOOKUP(DataTrámites[[#This Row],[
Cliente]],Registros[],2,FALSE)</f>
        <v>42406114</v>
      </c>
      <c r="C96" s="1" t="s">
        <v>6</v>
      </c>
      <c r="D96" s="1">
        <v>1004</v>
      </c>
      <c r="E96" s="1" t="s">
        <v>1957</v>
      </c>
      <c r="F96" s="52">
        <v>45391</v>
      </c>
      <c r="G96" s="58">
        <v>0.66561342592592587</v>
      </c>
      <c r="H96" s="157" t="str">
        <f>_xlfn.CONCAT(DataTrámites[[#This Row],[
Usuario]],DataTrámites[[#This Row],[Código]],DataTrámites[[#This Row],[Fecha]])</f>
        <v>42406114100445391</v>
      </c>
    </row>
    <row r="97" spans="1:8" ht="15.75" customHeight="1" x14ac:dyDescent="0.25">
      <c r="A97" s="1" t="s">
        <v>444</v>
      </c>
      <c r="B97" s="2">
        <f>VLOOKUP(DataTrámites[[#This Row],[
Cliente]],Registros[],2,FALSE)</f>
        <v>46105965</v>
      </c>
      <c r="C97" s="1" t="s">
        <v>6</v>
      </c>
      <c r="D97" s="1">
        <v>1006</v>
      </c>
      <c r="E97" s="1" t="s">
        <v>1954</v>
      </c>
      <c r="F97" s="52">
        <v>45391</v>
      </c>
      <c r="G97" s="58">
        <v>0.66817129629629635</v>
      </c>
      <c r="H97" s="157" t="str">
        <f>_xlfn.CONCAT(DataTrámites[[#This Row],[
Usuario]],DataTrámites[[#This Row],[Código]],DataTrámites[[#This Row],[Fecha]])</f>
        <v>46105965100645391</v>
      </c>
    </row>
    <row r="98" spans="1:8" ht="15.75" customHeight="1" x14ac:dyDescent="0.25">
      <c r="A98" s="1" t="s">
        <v>436</v>
      </c>
      <c r="B98" s="2">
        <f>VLOOKUP(DataTrámites[[#This Row],[
Cliente]],Registros[],2,FALSE)</f>
        <v>43389933</v>
      </c>
      <c r="C98" s="1" t="s">
        <v>6</v>
      </c>
      <c r="D98" s="1">
        <v>1008</v>
      </c>
      <c r="E98" s="1" t="s">
        <v>1953</v>
      </c>
      <c r="F98" s="52">
        <v>45391</v>
      </c>
      <c r="G98" s="58">
        <v>0.66883101851851856</v>
      </c>
      <c r="H98" s="157" t="str">
        <f>_xlfn.CONCAT(DataTrámites[[#This Row],[
Usuario]],DataTrámites[[#This Row],[Código]],DataTrámites[[#This Row],[Fecha]])</f>
        <v>43389933100845391</v>
      </c>
    </row>
    <row r="99" spans="1:8" ht="15.75" customHeight="1" x14ac:dyDescent="0.25">
      <c r="A99" s="1" t="s">
        <v>736</v>
      </c>
      <c r="B99" s="2">
        <f>VLOOKUP(DataTrámites[[#This Row],[
Cliente]],Registros[],2,FALSE)</f>
        <v>42189335</v>
      </c>
      <c r="C99" s="1" t="s">
        <v>6</v>
      </c>
      <c r="D99" s="1">
        <v>1002</v>
      </c>
      <c r="E99" s="1" t="s">
        <v>1955</v>
      </c>
      <c r="F99" s="52">
        <v>45391</v>
      </c>
      <c r="G99" s="58">
        <v>0.66918981481481477</v>
      </c>
      <c r="H99" s="157" t="str">
        <f>_xlfn.CONCAT(DataTrámites[[#This Row],[
Usuario]],DataTrámites[[#This Row],[Código]],DataTrámites[[#This Row],[Fecha]])</f>
        <v>42189335100245391</v>
      </c>
    </row>
    <row r="100" spans="1:8" ht="15.75" customHeight="1" x14ac:dyDescent="0.25">
      <c r="A100" s="1" t="s">
        <v>446</v>
      </c>
      <c r="B100" s="2">
        <f>VLOOKUP(DataTrámites[[#This Row],[
Cliente]],Registros[],2,FALSE)</f>
        <v>41988959</v>
      </c>
      <c r="C100" s="1" t="s">
        <v>6</v>
      </c>
      <c r="D100" s="1">
        <v>1006</v>
      </c>
      <c r="E100" s="1" t="s">
        <v>1954</v>
      </c>
      <c r="F100" s="52">
        <v>45391</v>
      </c>
      <c r="G100" s="58">
        <v>0.67002314814814812</v>
      </c>
      <c r="H100" s="157" t="str">
        <f>_xlfn.CONCAT(DataTrámites[[#This Row],[
Usuario]],DataTrámites[[#This Row],[Código]],DataTrámites[[#This Row],[Fecha]])</f>
        <v>41988959100645391</v>
      </c>
    </row>
    <row r="101" spans="1:8" ht="15.75" customHeight="1" x14ac:dyDescent="0.25">
      <c r="A101" s="1" t="s">
        <v>452</v>
      </c>
      <c r="B101" s="2">
        <f>VLOOKUP(DataTrámites[[#This Row],[
Cliente]],Registros[],2,FALSE)</f>
        <v>43324244</v>
      </c>
      <c r="C101" s="1" t="s">
        <v>6</v>
      </c>
      <c r="D101" s="1">
        <v>1006</v>
      </c>
      <c r="E101" s="1" t="s">
        <v>1954</v>
      </c>
      <c r="F101" s="52">
        <v>45391</v>
      </c>
      <c r="G101" s="58">
        <v>0.67359953703703701</v>
      </c>
      <c r="H101" s="157" t="str">
        <f>_xlfn.CONCAT(DataTrámites[[#This Row],[
Usuario]],DataTrámites[[#This Row],[Código]],DataTrámites[[#This Row],[Fecha]])</f>
        <v>43324244100645391</v>
      </c>
    </row>
    <row r="102" spans="1:8" ht="15.75" customHeight="1" x14ac:dyDescent="0.25">
      <c r="A102" s="1" t="s">
        <v>466</v>
      </c>
      <c r="B102" s="2">
        <f>VLOOKUP(DataTrámites[[#This Row],[
Cliente]],Registros[],2,FALSE)</f>
        <v>47133588</v>
      </c>
      <c r="C102" s="1" t="s">
        <v>6</v>
      </c>
      <c r="D102" s="1">
        <v>1006</v>
      </c>
      <c r="E102" s="1" t="s">
        <v>1954</v>
      </c>
      <c r="F102" s="52">
        <v>45391</v>
      </c>
      <c r="G102" s="58">
        <v>0.67756944444444445</v>
      </c>
      <c r="H102" s="157" t="str">
        <f>_xlfn.CONCAT(DataTrámites[[#This Row],[
Usuario]],DataTrámites[[#This Row],[Código]],DataTrámites[[#This Row],[Fecha]])</f>
        <v>47133588100645391</v>
      </c>
    </row>
    <row r="103" spans="1:8" ht="15.75" customHeight="1" x14ac:dyDescent="0.25">
      <c r="A103" s="1" t="s">
        <v>464</v>
      </c>
      <c r="B103" s="2">
        <f>VLOOKUP(DataTrámites[[#This Row],[
Cliente]],Registros[],2,FALSE)</f>
        <v>20090655</v>
      </c>
      <c r="C103" s="1" t="s">
        <v>6</v>
      </c>
      <c r="D103" s="1">
        <v>1006</v>
      </c>
      <c r="E103" s="1" t="s">
        <v>1954</v>
      </c>
      <c r="F103" s="52">
        <v>45391</v>
      </c>
      <c r="G103" s="58">
        <v>0.67884259259259261</v>
      </c>
      <c r="H103" s="157" t="str">
        <f>_xlfn.CONCAT(DataTrámites[[#This Row],[
Usuario]],DataTrámites[[#This Row],[Código]],DataTrámites[[#This Row],[Fecha]])</f>
        <v>20090655100645391</v>
      </c>
    </row>
    <row r="104" spans="1:8" ht="15.75" customHeight="1" x14ac:dyDescent="0.25">
      <c r="A104" s="1" t="s">
        <v>468</v>
      </c>
      <c r="B104" s="2">
        <f>VLOOKUP(DataTrámites[[#This Row],[
Cliente]],Registros[],2,FALSE)</f>
        <v>47748561</v>
      </c>
      <c r="C104" s="1" t="s">
        <v>6</v>
      </c>
      <c r="D104" s="1">
        <v>1006</v>
      </c>
      <c r="E104" s="1" t="s">
        <v>1954</v>
      </c>
      <c r="F104" s="52">
        <v>45391</v>
      </c>
      <c r="G104" s="58">
        <v>0.68218749999999995</v>
      </c>
      <c r="H104" s="157" t="str">
        <f>_xlfn.CONCAT(DataTrámites[[#This Row],[
Usuario]],DataTrámites[[#This Row],[Código]],DataTrámites[[#This Row],[Fecha]])</f>
        <v>47748561100645391</v>
      </c>
    </row>
    <row r="105" spans="1:8" ht="15.75" customHeight="1" x14ac:dyDescent="0.25">
      <c r="A105" s="1" t="s">
        <v>470</v>
      </c>
      <c r="B105" s="2">
        <f>VLOOKUP(DataTrámites[[#This Row],[
Cliente]],Registros[],2,FALSE)</f>
        <v>16449400</v>
      </c>
      <c r="C105" s="1" t="s">
        <v>6</v>
      </c>
      <c r="D105" s="1">
        <v>1006</v>
      </c>
      <c r="E105" s="1" t="s">
        <v>1954</v>
      </c>
      <c r="F105" s="52">
        <v>45391</v>
      </c>
      <c r="G105" s="58">
        <v>0.68356481481481479</v>
      </c>
      <c r="H105" s="157" t="str">
        <f>_xlfn.CONCAT(DataTrámites[[#This Row],[
Usuario]],DataTrámites[[#This Row],[Código]],DataTrámites[[#This Row],[Fecha]])</f>
        <v>16449400100645391</v>
      </c>
    </row>
    <row r="106" spans="1:8" ht="15.75" customHeight="1" x14ac:dyDescent="0.25">
      <c r="A106" s="1" t="s">
        <v>476</v>
      </c>
      <c r="B106" s="2">
        <f>VLOOKUP(DataTrámites[[#This Row],[
Cliente]],Registros[],2,FALSE)</f>
        <v>70347487</v>
      </c>
      <c r="C106" s="1" t="s">
        <v>6</v>
      </c>
      <c r="D106" s="1">
        <v>1006</v>
      </c>
      <c r="E106" s="1" t="s">
        <v>1954</v>
      </c>
      <c r="F106" s="52">
        <v>45391</v>
      </c>
      <c r="G106" s="58">
        <v>0.68472222222222223</v>
      </c>
      <c r="H106" s="157" t="str">
        <f>_xlfn.CONCAT(DataTrámites[[#This Row],[
Usuario]],DataTrámites[[#This Row],[Código]],DataTrámites[[#This Row],[Fecha]])</f>
        <v>70347487100645391</v>
      </c>
    </row>
    <row r="107" spans="1:8" ht="15.75" customHeight="1" x14ac:dyDescent="0.25">
      <c r="A107" s="1" t="s">
        <v>468</v>
      </c>
      <c r="B107" s="2">
        <f>VLOOKUP(DataTrámites[[#This Row],[
Cliente]],Registros[],2,FALSE)</f>
        <v>47748561</v>
      </c>
      <c r="C107" s="1" t="s">
        <v>6</v>
      </c>
      <c r="D107" s="1">
        <v>1004</v>
      </c>
      <c r="E107" s="1" t="s">
        <v>1957</v>
      </c>
      <c r="F107" s="52">
        <v>45391</v>
      </c>
      <c r="G107" s="58">
        <v>0.70447916666666666</v>
      </c>
      <c r="H107" s="157" t="str">
        <f>_xlfn.CONCAT(DataTrámites[[#This Row],[
Usuario]],DataTrámites[[#This Row],[Código]],DataTrámites[[#This Row],[Fecha]])</f>
        <v>47748561100445391</v>
      </c>
    </row>
    <row r="108" spans="1:8" ht="15.75" customHeight="1" x14ac:dyDescent="0.25">
      <c r="A108" s="1" t="s">
        <v>486</v>
      </c>
      <c r="B108" s="2">
        <f>VLOOKUP(DataTrámites[[#This Row],[
Cliente]],Registros[],2,FALSE)</f>
        <v>16731024</v>
      </c>
      <c r="C108" s="1" t="s">
        <v>6</v>
      </c>
      <c r="D108" s="1">
        <v>1002</v>
      </c>
      <c r="E108" s="1" t="s">
        <v>1955</v>
      </c>
      <c r="F108" s="52">
        <v>45391</v>
      </c>
      <c r="G108" s="58">
        <v>0.70702546296296298</v>
      </c>
      <c r="H108" s="157" t="str">
        <f>_xlfn.CONCAT(DataTrámites[[#This Row],[
Usuario]],DataTrámites[[#This Row],[Código]],DataTrámites[[#This Row],[Fecha]])</f>
        <v>16731024100245391</v>
      </c>
    </row>
    <row r="109" spans="1:8" ht="15.75" customHeight="1" x14ac:dyDescent="0.25">
      <c r="A109" s="1" t="s">
        <v>450</v>
      </c>
      <c r="B109" s="2">
        <f>VLOOKUP(DataTrámites[[#This Row],[
Cliente]],Registros[],2,FALSE)</f>
        <v>40630203</v>
      </c>
      <c r="C109" s="1" t="s">
        <v>6</v>
      </c>
      <c r="D109" s="1">
        <v>1006</v>
      </c>
      <c r="E109" s="1" t="s">
        <v>1954</v>
      </c>
      <c r="F109" s="52">
        <v>45391</v>
      </c>
      <c r="G109" s="58">
        <v>0.70873842592592595</v>
      </c>
      <c r="H109" s="157" t="str">
        <f>_xlfn.CONCAT(DataTrámites[[#This Row],[
Usuario]],DataTrámites[[#This Row],[Código]],DataTrámites[[#This Row],[Fecha]])</f>
        <v>40630203100645391</v>
      </c>
    </row>
    <row r="110" spans="1:8" ht="15.75" customHeight="1" x14ac:dyDescent="0.25">
      <c r="A110" s="1" t="s">
        <v>498</v>
      </c>
      <c r="B110" s="2">
        <f>VLOOKUP(DataTrámites[[#This Row],[
Cliente]],Registros[],2,FALSE)</f>
        <v>10772074</v>
      </c>
      <c r="C110" s="1" t="s">
        <v>6</v>
      </c>
      <c r="D110" s="1">
        <v>1006</v>
      </c>
      <c r="E110" s="1" t="s">
        <v>1954</v>
      </c>
      <c r="F110" s="52">
        <v>45391</v>
      </c>
      <c r="G110" s="58">
        <v>0.72041666666666671</v>
      </c>
      <c r="H110" s="157" t="str">
        <f>_xlfn.CONCAT(DataTrámites[[#This Row],[
Usuario]],DataTrámites[[#This Row],[Código]],DataTrámites[[#This Row],[Fecha]])</f>
        <v>10772074100645391</v>
      </c>
    </row>
    <row r="111" spans="1:8" ht="25.5" x14ac:dyDescent="0.25">
      <c r="A111" s="1" t="s">
        <v>498</v>
      </c>
      <c r="B111" s="2">
        <f>VLOOKUP(DataTrámites[[#This Row],[
Cliente]],Registros[],2,FALSE)</f>
        <v>10772074</v>
      </c>
      <c r="C111" s="1" t="s">
        <v>6</v>
      </c>
      <c r="D111" s="1">
        <v>1003</v>
      </c>
      <c r="E111" s="1" t="s">
        <v>1958</v>
      </c>
      <c r="F111" s="52">
        <v>45391</v>
      </c>
      <c r="G111" s="58">
        <v>0.72103009259259254</v>
      </c>
      <c r="H111" s="157" t="str">
        <f>_xlfn.CONCAT(DataTrámites[[#This Row],[
Usuario]],DataTrámites[[#This Row],[Código]],DataTrámites[[#This Row],[Fecha]])</f>
        <v>10772074100345391</v>
      </c>
    </row>
    <row r="112" spans="1:8" x14ac:dyDescent="0.25">
      <c r="A112" s="1" t="s">
        <v>502</v>
      </c>
      <c r="B112" s="2">
        <f>VLOOKUP(DataTrámites[[#This Row],[
Cliente]],Registros[],2,FALSE)</f>
        <v>21288451</v>
      </c>
      <c r="C112" s="1" t="s">
        <v>6</v>
      </c>
      <c r="D112" s="1">
        <v>1006</v>
      </c>
      <c r="E112" s="1" t="s">
        <v>1954</v>
      </c>
      <c r="F112" s="52">
        <v>45391</v>
      </c>
      <c r="G112" s="58">
        <v>0.72571759259259261</v>
      </c>
      <c r="H112" s="157" t="str">
        <f>_xlfn.CONCAT(DataTrámites[[#This Row],[
Usuario]],DataTrámites[[#This Row],[Código]],DataTrámites[[#This Row],[Fecha]])</f>
        <v>21288451100645391</v>
      </c>
    </row>
    <row r="113" spans="1:8" x14ac:dyDescent="0.25">
      <c r="A113" s="1" t="s">
        <v>504</v>
      </c>
      <c r="B113" s="2">
        <f>VLOOKUP(DataTrámites[[#This Row],[
Cliente]],Registros[],2,FALSE)</f>
        <v>40686085</v>
      </c>
      <c r="C113" s="1" t="s">
        <v>6</v>
      </c>
      <c r="D113" s="1">
        <v>1006</v>
      </c>
      <c r="E113" s="1" t="s">
        <v>1954</v>
      </c>
      <c r="F113" s="52">
        <v>45391</v>
      </c>
      <c r="G113" s="58">
        <v>0.73135416666666664</v>
      </c>
      <c r="H113" s="157" t="str">
        <f>_xlfn.CONCAT(DataTrámites[[#This Row],[
Usuario]],DataTrámites[[#This Row],[Código]],DataTrámites[[#This Row],[Fecha]])</f>
        <v>40686085100645391</v>
      </c>
    </row>
    <row r="114" spans="1:8" x14ac:dyDescent="0.25">
      <c r="A114" s="1" t="s">
        <v>506</v>
      </c>
      <c r="B114" s="2">
        <f>VLOOKUP(DataTrámites[[#This Row],[
Cliente]],Registros[],2,FALSE)</f>
        <v>72966633</v>
      </c>
      <c r="C114" s="1" t="s">
        <v>6</v>
      </c>
      <c r="D114" s="1">
        <v>1006</v>
      </c>
      <c r="E114" s="1" t="s">
        <v>1954</v>
      </c>
      <c r="F114" s="52">
        <v>45391</v>
      </c>
      <c r="G114" s="58">
        <v>0.73226851851851849</v>
      </c>
      <c r="H114" s="157" t="str">
        <f>_xlfn.CONCAT(DataTrámites[[#This Row],[
Usuario]],DataTrámites[[#This Row],[Código]],DataTrámites[[#This Row],[Fecha]])</f>
        <v>72966633100645391</v>
      </c>
    </row>
    <row r="115" spans="1:8" x14ac:dyDescent="0.25">
      <c r="A115" s="1" t="s">
        <v>508</v>
      </c>
      <c r="B115" s="2">
        <f>VLOOKUP(DataTrámites[[#This Row],[
Cliente]],Registros[],2,FALSE)</f>
        <v>44526219</v>
      </c>
      <c r="C115" s="1" t="s">
        <v>6</v>
      </c>
      <c r="D115" s="1">
        <v>1006</v>
      </c>
      <c r="E115" s="1" t="s">
        <v>1954</v>
      </c>
      <c r="F115" s="52">
        <v>45391</v>
      </c>
      <c r="G115" s="58">
        <v>0.73366898148148152</v>
      </c>
      <c r="H115" s="157" t="str">
        <f>_xlfn.CONCAT(DataTrámites[[#This Row],[
Usuario]],DataTrámites[[#This Row],[Código]],DataTrámites[[#This Row],[Fecha]])</f>
        <v>44526219100645391</v>
      </c>
    </row>
    <row r="116" spans="1:8" x14ac:dyDescent="0.25">
      <c r="A116" s="1" t="s">
        <v>510</v>
      </c>
      <c r="B116" s="2">
        <f>VLOOKUP(DataTrámites[[#This Row],[
Cliente]],Registros[],2,FALSE)</f>
        <v>46351907</v>
      </c>
      <c r="C116" s="1" t="s">
        <v>6</v>
      </c>
      <c r="D116" s="1">
        <v>1006</v>
      </c>
      <c r="E116" s="1" t="s">
        <v>1954</v>
      </c>
      <c r="F116" s="52">
        <v>45391</v>
      </c>
      <c r="G116" s="58">
        <v>0.73576388888888888</v>
      </c>
      <c r="H116" s="157" t="str">
        <f>_xlfn.CONCAT(DataTrámites[[#This Row],[
Usuario]],DataTrámites[[#This Row],[Código]],DataTrámites[[#This Row],[Fecha]])</f>
        <v>46351907100645391</v>
      </c>
    </row>
    <row r="117" spans="1:8" x14ac:dyDescent="0.25">
      <c r="A117" s="1" t="s">
        <v>516</v>
      </c>
      <c r="B117" s="2">
        <f>VLOOKUP(DataTrámites[[#This Row],[
Cliente]],Registros[],2,FALSE)</f>
        <v>43222746</v>
      </c>
      <c r="C117" s="1" t="s">
        <v>6</v>
      </c>
      <c r="D117" s="1">
        <v>1006</v>
      </c>
      <c r="E117" s="1" t="s">
        <v>1954</v>
      </c>
      <c r="F117" s="52">
        <v>45391</v>
      </c>
      <c r="G117" s="58">
        <v>0.73918981481481483</v>
      </c>
      <c r="H117" s="157" t="str">
        <f>_xlfn.CONCAT(DataTrámites[[#This Row],[
Usuario]],DataTrámites[[#This Row],[Código]],DataTrámites[[#This Row],[Fecha]])</f>
        <v>43222746100645391</v>
      </c>
    </row>
    <row r="118" spans="1:8" x14ac:dyDescent="0.25">
      <c r="A118" s="1" t="s">
        <v>514</v>
      </c>
      <c r="B118" s="2">
        <f>VLOOKUP(DataTrámites[[#This Row],[
Cliente]],Registros[],2,FALSE)</f>
        <v>80252042</v>
      </c>
      <c r="C118" s="1" t="s">
        <v>6</v>
      </c>
      <c r="D118" s="1">
        <v>1006</v>
      </c>
      <c r="E118" s="1" t="s">
        <v>1954</v>
      </c>
      <c r="F118" s="52">
        <v>45391</v>
      </c>
      <c r="G118" s="58">
        <v>0.7462037037037037</v>
      </c>
      <c r="H118" s="157" t="str">
        <f>_xlfn.CONCAT(DataTrámites[[#This Row],[
Usuario]],DataTrámites[[#This Row],[Código]],DataTrámites[[#This Row],[Fecha]])</f>
        <v>80252042100645391</v>
      </c>
    </row>
    <row r="119" spans="1:8" x14ac:dyDescent="0.25">
      <c r="A119" s="1" t="s">
        <v>520</v>
      </c>
      <c r="B119" s="2">
        <f>VLOOKUP(DataTrámites[[#This Row],[
Cliente]],Registros[],2,FALSE)</f>
        <v>43611548</v>
      </c>
      <c r="C119" s="1" t="s">
        <v>6</v>
      </c>
      <c r="D119" s="1">
        <v>1002</v>
      </c>
      <c r="E119" s="1" t="s">
        <v>1955</v>
      </c>
      <c r="F119" s="52">
        <v>45391</v>
      </c>
      <c r="G119" s="58">
        <v>0.74770833333333331</v>
      </c>
      <c r="H119" s="157" t="str">
        <f>_xlfn.CONCAT(DataTrámites[[#This Row],[
Usuario]],DataTrámites[[#This Row],[Código]],DataTrámites[[#This Row],[Fecha]])</f>
        <v>43611548100245391</v>
      </c>
    </row>
    <row r="120" spans="1:8" x14ac:dyDescent="0.25">
      <c r="A120" s="1" t="s">
        <v>520</v>
      </c>
      <c r="B120" s="2">
        <f>VLOOKUP(DataTrámites[[#This Row],[
Cliente]],Registros[],2,FALSE)</f>
        <v>43611548</v>
      </c>
      <c r="C120" s="1" t="s">
        <v>6</v>
      </c>
      <c r="D120" s="1">
        <v>1006</v>
      </c>
      <c r="E120" s="1" t="s">
        <v>1954</v>
      </c>
      <c r="F120" s="52">
        <v>45391</v>
      </c>
      <c r="G120" s="58">
        <v>0.74858796296296293</v>
      </c>
      <c r="H120" s="157" t="str">
        <f>_xlfn.CONCAT(DataTrámites[[#This Row],[
Usuario]],DataTrámites[[#This Row],[Código]],DataTrámites[[#This Row],[Fecha]])</f>
        <v>43611548100645391</v>
      </c>
    </row>
    <row r="121" spans="1:8" x14ac:dyDescent="0.25">
      <c r="A121" s="1" t="s">
        <v>645</v>
      </c>
      <c r="B121" s="2">
        <f>VLOOKUP(DataTrámites[[#This Row],[
Cliente]],Registros[],2,FALSE)</f>
        <v>46791756</v>
      </c>
      <c r="C121" s="1" t="s">
        <v>6</v>
      </c>
      <c r="D121" s="1">
        <v>1002</v>
      </c>
      <c r="E121" s="1" t="s">
        <v>1955</v>
      </c>
      <c r="F121" s="52">
        <v>45391</v>
      </c>
      <c r="G121" s="58">
        <v>0.75292824074074072</v>
      </c>
      <c r="H121" s="157" t="str">
        <f>_xlfn.CONCAT(DataTrámites[[#This Row],[
Usuario]],DataTrámites[[#This Row],[Código]],DataTrámites[[#This Row],[Fecha]])</f>
        <v>46791756100245391</v>
      </c>
    </row>
    <row r="122" spans="1:8" x14ac:dyDescent="0.25">
      <c r="A122" s="1" t="s">
        <v>522</v>
      </c>
      <c r="B122" s="2">
        <f>VLOOKUP(DataTrámites[[#This Row],[
Cliente]],Registros[],2,FALSE)</f>
        <v>46509906</v>
      </c>
      <c r="C122" s="1" t="s">
        <v>6</v>
      </c>
      <c r="D122" s="1">
        <v>1002</v>
      </c>
      <c r="E122" s="1" t="s">
        <v>1955</v>
      </c>
      <c r="F122" s="52">
        <v>45391</v>
      </c>
      <c r="G122" s="58">
        <v>0.7543171296296296</v>
      </c>
      <c r="H122" s="157" t="str">
        <f>_xlfn.CONCAT(DataTrámites[[#This Row],[
Usuario]],DataTrámites[[#This Row],[Código]],DataTrámites[[#This Row],[Fecha]])</f>
        <v>46509906100245391</v>
      </c>
    </row>
    <row r="123" spans="1:8" x14ac:dyDescent="0.25">
      <c r="A123" s="1" t="s">
        <v>522</v>
      </c>
      <c r="B123" s="2">
        <f>VLOOKUP(DataTrámites[[#This Row],[
Cliente]],Registros[],2,FALSE)</f>
        <v>46509906</v>
      </c>
      <c r="C123" s="1" t="s">
        <v>6</v>
      </c>
      <c r="D123" s="1">
        <v>1006</v>
      </c>
      <c r="E123" s="1" t="s">
        <v>1954</v>
      </c>
      <c r="F123" s="52">
        <v>45391</v>
      </c>
      <c r="G123" s="58">
        <v>0.75519675925925922</v>
      </c>
      <c r="H123" s="157" t="str">
        <f>_xlfn.CONCAT(DataTrámites[[#This Row],[
Usuario]],DataTrámites[[#This Row],[Código]],DataTrámites[[#This Row],[Fecha]])</f>
        <v>46509906100645391</v>
      </c>
    </row>
    <row r="124" spans="1:8" x14ac:dyDescent="0.25">
      <c r="A124" s="1" t="s">
        <v>532</v>
      </c>
      <c r="B124" s="2">
        <f>VLOOKUP(DataTrámites[[#This Row],[
Cliente]],Registros[],2,FALSE)</f>
        <v>76201450</v>
      </c>
      <c r="C124" s="1" t="s">
        <v>6</v>
      </c>
      <c r="D124" s="1">
        <v>1004</v>
      </c>
      <c r="E124" s="1" t="s">
        <v>1957</v>
      </c>
      <c r="F124" s="52">
        <v>45391</v>
      </c>
      <c r="G124" s="58">
        <v>0.76107638888888884</v>
      </c>
      <c r="H124" s="157" t="str">
        <f>_xlfn.CONCAT(DataTrámites[[#This Row],[
Usuario]],DataTrámites[[#This Row],[Código]],DataTrámites[[#This Row],[Fecha]])</f>
        <v>76201450100445391</v>
      </c>
    </row>
    <row r="125" spans="1:8" ht="25.5" x14ac:dyDescent="0.25">
      <c r="A125" s="1" t="s">
        <v>536</v>
      </c>
      <c r="B125" s="2">
        <f>VLOOKUP(DataTrámites[[#This Row],[
Cliente]],Registros[],2,FALSE)</f>
        <v>19818519</v>
      </c>
      <c r="C125" s="1" t="s">
        <v>6</v>
      </c>
      <c r="D125" s="1">
        <v>1003</v>
      </c>
      <c r="E125" s="1" t="s">
        <v>1958</v>
      </c>
      <c r="F125" s="52">
        <v>45391</v>
      </c>
      <c r="G125" s="58">
        <v>0.79168981481481482</v>
      </c>
      <c r="H125" s="157" t="str">
        <f>_xlfn.CONCAT(DataTrámites[[#This Row],[
Usuario]],DataTrámites[[#This Row],[Código]],DataTrámites[[#This Row],[Fecha]])</f>
        <v>19818519100345391</v>
      </c>
    </row>
    <row r="126" spans="1:8" x14ac:dyDescent="0.25">
      <c r="A126" s="1" t="s">
        <v>536</v>
      </c>
      <c r="B126" s="2">
        <f>VLOOKUP(DataTrámites[[#This Row],[
Cliente]],Registros[],2,FALSE)</f>
        <v>19818519</v>
      </c>
      <c r="C126" s="1" t="s">
        <v>6</v>
      </c>
      <c r="D126" s="1">
        <v>1006</v>
      </c>
      <c r="E126" s="1" t="s">
        <v>1954</v>
      </c>
      <c r="F126" s="52">
        <v>45391</v>
      </c>
      <c r="G126" s="58">
        <v>0.79312499999999997</v>
      </c>
      <c r="H126" s="157" t="str">
        <f>_xlfn.CONCAT(DataTrámites[[#This Row],[
Usuario]],DataTrámites[[#This Row],[Código]],DataTrámites[[#This Row],[Fecha]])</f>
        <v>19818519100645391</v>
      </c>
    </row>
    <row r="127" spans="1:8" x14ac:dyDescent="0.25">
      <c r="A127" s="1" t="s">
        <v>536</v>
      </c>
      <c r="B127" s="2">
        <f>VLOOKUP(DataTrámites[[#This Row],[
Cliente]],Registros[],2,FALSE)</f>
        <v>19818519</v>
      </c>
      <c r="C127" s="1" t="s">
        <v>6</v>
      </c>
      <c r="D127" s="1">
        <v>1004</v>
      </c>
      <c r="E127" s="1" t="s">
        <v>1957</v>
      </c>
      <c r="F127" s="52">
        <v>45391</v>
      </c>
      <c r="G127" s="58">
        <v>0.79478009259259264</v>
      </c>
      <c r="H127" s="157" t="str">
        <f>_xlfn.CONCAT(DataTrámites[[#This Row],[
Usuario]],DataTrámites[[#This Row],[Código]],DataTrámites[[#This Row],[Fecha]])</f>
        <v>19818519100445391</v>
      </c>
    </row>
    <row r="128" spans="1:8" x14ac:dyDescent="0.25">
      <c r="A128" s="1" t="s">
        <v>538</v>
      </c>
      <c r="B128" s="2">
        <f>VLOOKUP(DataTrámites[[#This Row],[
Cliente]],Registros[],2,FALSE)</f>
        <v>28840153</v>
      </c>
      <c r="C128" s="1" t="s">
        <v>6</v>
      </c>
      <c r="D128" s="1">
        <v>1007</v>
      </c>
      <c r="E128" s="1" t="s">
        <v>1956</v>
      </c>
      <c r="F128" s="52">
        <v>45391</v>
      </c>
      <c r="G128" s="58">
        <v>0.8013541666666667</v>
      </c>
      <c r="H128" s="157" t="str">
        <f>_xlfn.CONCAT(DataTrámites[[#This Row],[
Usuario]],DataTrámites[[#This Row],[Código]],DataTrámites[[#This Row],[Fecha]])</f>
        <v>28840153100745391</v>
      </c>
    </row>
    <row r="129" spans="1:8" x14ac:dyDescent="0.25">
      <c r="A129" s="1" t="s">
        <v>546</v>
      </c>
      <c r="B129" s="2">
        <f>VLOOKUP(DataTrámites[[#This Row],[
Cliente]],Registros[],2,FALSE)</f>
        <v>46304998</v>
      </c>
      <c r="C129" s="1" t="s">
        <v>6</v>
      </c>
      <c r="D129" s="1">
        <v>1006</v>
      </c>
      <c r="E129" s="1" t="s">
        <v>1954</v>
      </c>
      <c r="F129" s="52">
        <v>45391</v>
      </c>
      <c r="G129" s="58">
        <v>0.84299768518518514</v>
      </c>
      <c r="H129" s="157" t="str">
        <f>_xlfn.CONCAT(DataTrámites[[#This Row],[
Usuario]],DataTrámites[[#This Row],[Código]],DataTrámites[[#This Row],[Fecha]])</f>
        <v>46304998100645391</v>
      </c>
    </row>
    <row r="130" spans="1:8" x14ac:dyDescent="0.25">
      <c r="A130" s="1" t="s">
        <v>554</v>
      </c>
      <c r="B130" s="2">
        <f>VLOOKUP(DataTrámites[[#This Row],[
Cliente]],Registros[],2,FALSE)</f>
        <v>20027443</v>
      </c>
      <c r="C130" s="1" t="s">
        <v>6</v>
      </c>
      <c r="D130" s="1">
        <v>1004</v>
      </c>
      <c r="E130" s="1" t="s">
        <v>1957</v>
      </c>
      <c r="F130" s="52">
        <v>45391</v>
      </c>
      <c r="G130" s="58">
        <v>0.85589120370370375</v>
      </c>
      <c r="H130" s="157" t="str">
        <f>_xlfn.CONCAT(DataTrámites[[#This Row],[
Usuario]],DataTrámites[[#This Row],[Código]],DataTrámites[[#This Row],[Fecha]])</f>
        <v>20027443100445391</v>
      </c>
    </row>
    <row r="131" spans="1:8" x14ac:dyDescent="0.25">
      <c r="A131" s="1" t="s">
        <v>556</v>
      </c>
      <c r="B131" s="2">
        <f>VLOOKUP(DataTrámites[[#This Row],[
Cliente]],Registros[],2,FALSE)</f>
        <v>20050415</v>
      </c>
      <c r="C131" s="1" t="s">
        <v>6</v>
      </c>
      <c r="D131" s="1">
        <v>1006</v>
      </c>
      <c r="E131" s="1" t="s">
        <v>1954</v>
      </c>
      <c r="F131" s="52">
        <v>45391</v>
      </c>
      <c r="G131" s="58">
        <v>0.86246527777777782</v>
      </c>
      <c r="H131" s="157" t="str">
        <f>_xlfn.CONCAT(DataTrámites[[#This Row],[
Usuario]],DataTrámites[[#This Row],[Código]],DataTrámites[[#This Row],[Fecha]])</f>
        <v>20050415100645391</v>
      </c>
    </row>
    <row r="132" spans="1:8" x14ac:dyDescent="0.25">
      <c r="A132" s="1" t="s">
        <v>558</v>
      </c>
      <c r="B132" s="2">
        <f>VLOOKUP(DataTrámites[[#This Row],[
Cliente]],Registros[],2,FALSE)</f>
        <v>20084894</v>
      </c>
      <c r="C132" s="1" t="s">
        <v>6</v>
      </c>
      <c r="D132" s="1">
        <v>1006</v>
      </c>
      <c r="E132" s="1" t="s">
        <v>1954</v>
      </c>
      <c r="F132" s="52">
        <v>45391</v>
      </c>
      <c r="G132" s="58">
        <v>0.86545138888888884</v>
      </c>
      <c r="H132" s="157" t="str">
        <f>_xlfn.CONCAT(DataTrámites[[#This Row],[
Usuario]],DataTrámites[[#This Row],[Código]],DataTrámites[[#This Row],[Fecha]])</f>
        <v>20084894100645391</v>
      </c>
    </row>
    <row r="133" spans="1:8" x14ac:dyDescent="0.25">
      <c r="A133" s="1" t="s">
        <v>560</v>
      </c>
      <c r="B133" s="2">
        <f>VLOOKUP(DataTrámites[[#This Row],[
Cliente]],Registros[],2,FALSE)</f>
        <v>43228938</v>
      </c>
      <c r="C133" s="1" t="s">
        <v>6</v>
      </c>
      <c r="D133" s="1">
        <v>1006</v>
      </c>
      <c r="E133" s="1" t="s">
        <v>1954</v>
      </c>
      <c r="F133" s="52">
        <v>45391</v>
      </c>
      <c r="G133" s="58">
        <v>0.8659027777777778</v>
      </c>
      <c r="H133" s="157" t="str">
        <f>_xlfn.CONCAT(DataTrámites[[#This Row],[
Usuario]],DataTrámites[[#This Row],[Código]],DataTrámites[[#This Row],[Fecha]])</f>
        <v>43228938100645391</v>
      </c>
    </row>
    <row r="134" spans="1:8" x14ac:dyDescent="0.25">
      <c r="A134" s="1" t="s">
        <v>566</v>
      </c>
      <c r="B134" s="2">
        <f>VLOOKUP(DataTrámites[[#This Row],[
Cliente]],Registros[],2,FALSE)</f>
        <v>41982505</v>
      </c>
      <c r="C134" s="1" t="s">
        <v>6</v>
      </c>
      <c r="D134" s="1">
        <v>1006</v>
      </c>
      <c r="E134" s="1" t="s">
        <v>1954</v>
      </c>
      <c r="F134" s="52">
        <v>45391</v>
      </c>
      <c r="G134" s="58">
        <v>0.88393518518518521</v>
      </c>
      <c r="H134" s="157" t="str">
        <f>_xlfn.CONCAT(DataTrámites[[#This Row],[
Usuario]],DataTrámites[[#This Row],[Código]],DataTrámites[[#This Row],[Fecha]])</f>
        <v>41982505100645391</v>
      </c>
    </row>
    <row r="135" spans="1:8" x14ac:dyDescent="0.25">
      <c r="A135" s="1" t="s">
        <v>564</v>
      </c>
      <c r="B135" s="2">
        <f>VLOOKUP(DataTrámites[[#This Row],[
Cliente]],Registros[],2,FALSE)</f>
        <v>21559360</v>
      </c>
      <c r="C135" s="1" t="s">
        <v>6</v>
      </c>
      <c r="D135" s="1">
        <v>1002</v>
      </c>
      <c r="E135" s="1" t="s">
        <v>1955</v>
      </c>
      <c r="F135" s="52">
        <v>45391</v>
      </c>
      <c r="G135" s="58">
        <v>0.88479166666666664</v>
      </c>
      <c r="H135" s="157" t="str">
        <f>_xlfn.CONCAT(DataTrámites[[#This Row],[
Usuario]],DataTrámites[[#This Row],[Código]],DataTrámites[[#This Row],[Fecha]])</f>
        <v>21559360100245391</v>
      </c>
    </row>
    <row r="136" spans="1:8" x14ac:dyDescent="0.25">
      <c r="A136" s="1" t="s">
        <v>566</v>
      </c>
      <c r="B136" s="2">
        <f>VLOOKUP(DataTrámites[[#This Row],[
Cliente]],Registros[],2,FALSE)</f>
        <v>41982505</v>
      </c>
      <c r="C136" s="1" t="s">
        <v>6</v>
      </c>
      <c r="D136" s="1">
        <v>1004</v>
      </c>
      <c r="E136" s="1" t="s">
        <v>1957</v>
      </c>
      <c r="F136" s="52">
        <v>45391</v>
      </c>
      <c r="G136" s="58">
        <v>0.8863657407407407</v>
      </c>
      <c r="H136" s="157" t="str">
        <f>_xlfn.CONCAT(DataTrámites[[#This Row],[
Usuario]],DataTrámites[[#This Row],[Código]],DataTrámites[[#This Row],[Fecha]])</f>
        <v>41982505100445391</v>
      </c>
    </row>
    <row r="137" spans="1:8" x14ac:dyDescent="0.25">
      <c r="A137" s="1" t="s">
        <v>564</v>
      </c>
      <c r="B137" s="2">
        <f>VLOOKUP(DataTrámites[[#This Row],[
Cliente]],Registros[],2,FALSE)</f>
        <v>21559360</v>
      </c>
      <c r="C137" s="1" t="s">
        <v>6</v>
      </c>
      <c r="D137" s="1">
        <v>1007</v>
      </c>
      <c r="E137" s="1" t="s">
        <v>1956</v>
      </c>
      <c r="F137" s="52">
        <v>45391</v>
      </c>
      <c r="G137" s="58">
        <v>0.88679398148148147</v>
      </c>
      <c r="H137" s="157" t="str">
        <f>_xlfn.CONCAT(DataTrámites[[#This Row],[
Usuario]],DataTrámites[[#This Row],[Código]],DataTrámites[[#This Row],[Fecha]])</f>
        <v>21559360100745391</v>
      </c>
    </row>
    <row r="138" spans="1:8" x14ac:dyDescent="0.25">
      <c r="A138" s="1" t="s">
        <v>568</v>
      </c>
      <c r="B138" s="2">
        <f>VLOOKUP(DataTrámites[[#This Row],[
Cliente]],Registros[],2,FALSE)</f>
        <v>20094113</v>
      </c>
      <c r="C138" s="1" t="s">
        <v>6</v>
      </c>
      <c r="D138" s="1">
        <v>1006</v>
      </c>
      <c r="E138" s="1" t="s">
        <v>1954</v>
      </c>
      <c r="F138" s="52">
        <v>45391</v>
      </c>
      <c r="G138" s="58">
        <v>0.88936342592592588</v>
      </c>
      <c r="H138" s="157" t="str">
        <f>_xlfn.CONCAT(DataTrámites[[#This Row],[
Usuario]],DataTrámites[[#This Row],[Código]],DataTrámites[[#This Row],[Fecha]])</f>
        <v>20094113100645391</v>
      </c>
    </row>
    <row r="139" spans="1:8" x14ac:dyDescent="0.25">
      <c r="A139" s="1" t="s">
        <v>574</v>
      </c>
      <c r="B139" s="2">
        <f>VLOOKUP(DataTrámites[[#This Row],[
Cliente]],Registros[],2,FALSE)</f>
        <v>24002501</v>
      </c>
      <c r="C139" s="1" t="s">
        <v>6</v>
      </c>
      <c r="D139" s="1">
        <v>1006</v>
      </c>
      <c r="E139" s="1" t="s">
        <v>1954</v>
      </c>
      <c r="F139" s="52">
        <v>45391</v>
      </c>
      <c r="G139" s="58">
        <v>0.92434027777777783</v>
      </c>
      <c r="H139" s="157" t="str">
        <f>_xlfn.CONCAT(DataTrámites[[#This Row],[
Usuario]],DataTrámites[[#This Row],[Código]],DataTrámites[[#This Row],[Fecha]])</f>
        <v>24002501100645391</v>
      </c>
    </row>
    <row r="140" spans="1:8" x14ac:dyDescent="0.25">
      <c r="A140" s="1" t="s">
        <v>584</v>
      </c>
      <c r="B140" s="2">
        <f>VLOOKUP(DataTrámites[[#This Row],[
Cliente]],Registros[],2,FALSE)</f>
        <v>17435544</v>
      </c>
      <c r="C140" s="1" t="s">
        <v>6</v>
      </c>
      <c r="D140" s="1">
        <v>1006</v>
      </c>
      <c r="E140" s="1" t="s">
        <v>1954</v>
      </c>
      <c r="F140" s="52">
        <v>45391</v>
      </c>
      <c r="G140" s="58">
        <v>0.95241898148148152</v>
      </c>
      <c r="H140" s="157" t="str">
        <f>_xlfn.CONCAT(DataTrámites[[#This Row],[
Usuario]],DataTrámites[[#This Row],[Código]],DataTrámites[[#This Row],[Fecha]])</f>
        <v>17435544100645391</v>
      </c>
    </row>
    <row r="141" spans="1:8" x14ac:dyDescent="0.25">
      <c r="A141" s="1" t="s">
        <v>582</v>
      </c>
      <c r="B141" s="2">
        <f>VLOOKUP(DataTrámites[[#This Row],[
Cliente]],Registros[],2,FALSE)</f>
        <v>32927598</v>
      </c>
      <c r="C141" s="1" t="s">
        <v>6</v>
      </c>
      <c r="D141" s="1">
        <v>1006</v>
      </c>
      <c r="E141" s="1" t="s">
        <v>1954</v>
      </c>
      <c r="F141" s="52">
        <v>45391</v>
      </c>
      <c r="G141" s="58">
        <v>0.95325231481481476</v>
      </c>
      <c r="H141" s="157" t="str">
        <f>_xlfn.CONCAT(DataTrámites[[#This Row],[
Usuario]],DataTrámites[[#This Row],[Código]],DataTrámites[[#This Row],[Fecha]])</f>
        <v>32927598100645391</v>
      </c>
    </row>
    <row r="142" spans="1:8" x14ac:dyDescent="0.25">
      <c r="A142" s="1" t="s">
        <v>586</v>
      </c>
      <c r="B142" s="2">
        <f>VLOOKUP(DataTrámites[[#This Row],[
Cliente]],Registros[],2,FALSE)</f>
        <v>44888960</v>
      </c>
      <c r="C142" s="1" t="s">
        <v>6</v>
      </c>
      <c r="D142" s="1">
        <v>1007</v>
      </c>
      <c r="E142" s="1" t="s">
        <v>1956</v>
      </c>
      <c r="F142" s="52">
        <v>45391</v>
      </c>
      <c r="G142" s="58">
        <v>0.95771990740740742</v>
      </c>
      <c r="H142" s="157" t="str">
        <f>_xlfn.CONCAT(DataTrámites[[#This Row],[
Usuario]],DataTrámites[[#This Row],[Código]],DataTrámites[[#This Row],[Fecha]])</f>
        <v>44888960100745391</v>
      </c>
    </row>
    <row r="143" spans="1:8" x14ac:dyDescent="0.25">
      <c r="A143" s="1" t="s">
        <v>586</v>
      </c>
      <c r="B143" s="2">
        <f>VLOOKUP(DataTrámites[[#This Row],[
Cliente]],Registros[],2,FALSE)</f>
        <v>44888960</v>
      </c>
      <c r="C143" s="1" t="s">
        <v>6</v>
      </c>
      <c r="D143" s="1">
        <v>1006</v>
      </c>
      <c r="E143" s="1" t="s">
        <v>1954</v>
      </c>
      <c r="F143" s="52">
        <v>45391</v>
      </c>
      <c r="G143" s="58">
        <v>0.95980324074074075</v>
      </c>
      <c r="H143" s="157" t="str">
        <f>_xlfn.CONCAT(DataTrámites[[#This Row],[
Usuario]],DataTrámites[[#This Row],[Código]],DataTrámites[[#This Row],[Fecha]])</f>
        <v>44888960100645391</v>
      </c>
    </row>
    <row r="144" spans="1:8" x14ac:dyDescent="0.25">
      <c r="A144" s="1" t="s">
        <v>593</v>
      </c>
      <c r="B144" s="2">
        <f>VLOOKUP(DataTrámites[[#This Row],[
Cliente]],Registros[],2,FALSE)</f>
        <v>32782710</v>
      </c>
      <c r="C144" s="1" t="s">
        <v>6</v>
      </c>
      <c r="D144" s="1">
        <v>1006</v>
      </c>
      <c r="E144" s="1" t="s">
        <v>1954</v>
      </c>
      <c r="F144" s="52">
        <v>45391</v>
      </c>
      <c r="G144" s="58">
        <v>0.97093750000000001</v>
      </c>
      <c r="H144" s="157" t="str">
        <f>_xlfn.CONCAT(DataTrámites[[#This Row],[
Usuario]],DataTrámites[[#This Row],[Código]],DataTrámites[[#This Row],[Fecha]])</f>
        <v>32782710100645391</v>
      </c>
    </row>
    <row r="145" spans="1:8" x14ac:dyDescent="0.25">
      <c r="A145" s="1" t="s">
        <v>506</v>
      </c>
      <c r="B145" s="2">
        <f>VLOOKUP(DataTrámites[[#This Row],[
Cliente]],Registros[],2,FALSE)</f>
        <v>72966633</v>
      </c>
      <c r="C145" s="1" t="s">
        <v>6</v>
      </c>
      <c r="D145" s="1">
        <v>1006</v>
      </c>
      <c r="E145" s="1" t="s">
        <v>1954</v>
      </c>
      <c r="F145" s="52">
        <v>45392</v>
      </c>
      <c r="G145" s="58">
        <v>0.30532407407407408</v>
      </c>
      <c r="H145" s="157" t="str">
        <f>_xlfn.CONCAT(DataTrámites[[#This Row],[
Usuario]],DataTrámites[[#This Row],[Código]],DataTrámites[[#This Row],[Fecha]])</f>
        <v>72966633100645392</v>
      </c>
    </row>
    <row r="146" spans="1:8" x14ac:dyDescent="0.25">
      <c r="A146" s="1" t="s">
        <v>601</v>
      </c>
      <c r="B146" s="2">
        <f>VLOOKUP(DataTrámites[[#This Row],[
Cliente]],Registros[],2,FALSE)</f>
        <v>40373166</v>
      </c>
      <c r="C146" s="1" t="s">
        <v>6</v>
      </c>
      <c r="D146" s="1">
        <v>1007</v>
      </c>
      <c r="E146" s="1" t="s">
        <v>1956</v>
      </c>
      <c r="F146" s="52">
        <v>45392</v>
      </c>
      <c r="G146" s="58">
        <v>0.34805555555555556</v>
      </c>
      <c r="H146" s="157" t="str">
        <f>_xlfn.CONCAT(DataTrámites[[#This Row],[
Usuario]],DataTrámites[[#This Row],[Código]],DataTrámites[[#This Row],[Fecha]])</f>
        <v>40373166100745392</v>
      </c>
    </row>
    <row r="147" spans="1:8" x14ac:dyDescent="0.25">
      <c r="A147" s="1" t="s">
        <v>603</v>
      </c>
      <c r="B147" s="2">
        <f>VLOOKUP(DataTrámites[[#This Row],[
Cliente]],Registros[],2,FALSE)</f>
        <v>23960573</v>
      </c>
      <c r="C147" s="1" t="s">
        <v>6</v>
      </c>
      <c r="D147" s="1">
        <v>1006</v>
      </c>
      <c r="E147" s="1" t="s">
        <v>1954</v>
      </c>
      <c r="F147" s="52">
        <v>45392</v>
      </c>
      <c r="G147" s="58">
        <v>0.35304398148148147</v>
      </c>
      <c r="H147" s="157" t="str">
        <f>_xlfn.CONCAT(DataTrámites[[#This Row],[
Usuario]],DataTrámites[[#This Row],[Código]],DataTrámites[[#This Row],[Fecha]])</f>
        <v>23960573100645392</v>
      </c>
    </row>
    <row r="148" spans="1:8" x14ac:dyDescent="0.25">
      <c r="A148" s="1" t="s">
        <v>607</v>
      </c>
      <c r="B148" s="2">
        <f>VLOOKUP(DataTrámites[[#This Row],[
Cliente]],Registros[],2,FALSE)</f>
        <v>43055519</v>
      </c>
      <c r="C148" s="1" t="s">
        <v>6</v>
      </c>
      <c r="D148" s="1">
        <v>1006</v>
      </c>
      <c r="E148" s="1" t="s">
        <v>1954</v>
      </c>
      <c r="F148" s="52">
        <v>45392</v>
      </c>
      <c r="G148" s="58">
        <v>0.35688657407407409</v>
      </c>
      <c r="H148" s="157" t="str">
        <f>_xlfn.CONCAT(DataTrámites[[#This Row],[
Usuario]],DataTrámites[[#This Row],[Código]],DataTrámites[[#This Row],[Fecha]])</f>
        <v>43055519100645392</v>
      </c>
    </row>
    <row r="149" spans="1:8" x14ac:dyDescent="0.25">
      <c r="A149" s="1" t="s">
        <v>607</v>
      </c>
      <c r="B149" s="2">
        <f>VLOOKUP(DataTrámites[[#This Row],[
Cliente]],Registros[],2,FALSE)</f>
        <v>43055519</v>
      </c>
      <c r="C149" s="1" t="s">
        <v>6</v>
      </c>
      <c r="D149" s="1">
        <v>1004</v>
      </c>
      <c r="E149" s="1" t="s">
        <v>1957</v>
      </c>
      <c r="F149" s="52">
        <v>45392</v>
      </c>
      <c r="G149" s="58">
        <v>0.36071759259259262</v>
      </c>
      <c r="H149" s="157" t="str">
        <f>_xlfn.CONCAT(DataTrámites[[#This Row],[
Usuario]],DataTrámites[[#This Row],[Código]],DataTrámites[[#This Row],[Fecha]])</f>
        <v>43055519100445392</v>
      </c>
    </row>
    <row r="150" spans="1:8" x14ac:dyDescent="0.25">
      <c r="A150" s="1" t="s">
        <v>568</v>
      </c>
      <c r="B150" s="2">
        <f>VLOOKUP(DataTrámites[[#This Row],[
Cliente]],Registros[],2,FALSE)</f>
        <v>20094113</v>
      </c>
      <c r="C150" s="1" t="s">
        <v>6</v>
      </c>
      <c r="D150" s="1">
        <v>1006</v>
      </c>
      <c r="E150" s="1" t="s">
        <v>1954</v>
      </c>
      <c r="F150" s="52">
        <v>45392</v>
      </c>
      <c r="G150" s="58">
        <v>0.39555555555555555</v>
      </c>
      <c r="H150" s="157" t="str">
        <f>_xlfn.CONCAT(DataTrámites[[#This Row],[
Usuario]],DataTrámites[[#This Row],[Código]],DataTrámites[[#This Row],[Fecha]])</f>
        <v>20094113100645392</v>
      </c>
    </row>
    <row r="151" spans="1:8" x14ac:dyDescent="0.25">
      <c r="A151" s="1" t="s">
        <v>611</v>
      </c>
      <c r="B151" s="2">
        <f>VLOOKUP(DataTrámites[[#This Row],[
Cliente]],Registros[],2,FALSE)</f>
        <v>41004161</v>
      </c>
      <c r="C151" s="1" t="s">
        <v>6</v>
      </c>
      <c r="D151" s="1">
        <v>1004</v>
      </c>
      <c r="E151" s="1" t="s">
        <v>1957</v>
      </c>
      <c r="F151" s="52">
        <v>45392</v>
      </c>
      <c r="G151" s="58">
        <v>0.4059490740740741</v>
      </c>
      <c r="H151" s="157" t="str">
        <f>_xlfn.CONCAT(DataTrámites[[#This Row],[
Usuario]],DataTrámites[[#This Row],[Código]],DataTrámites[[#This Row],[Fecha]])</f>
        <v>41004161100445392</v>
      </c>
    </row>
    <row r="152" spans="1:8" x14ac:dyDescent="0.25">
      <c r="A152" s="1" t="s">
        <v>613</v>
      </c>
      <c r="B152" s="2">
        <f>VLOOKUP(DataTrámites[[#This Row],[
Cliente]],Registros[],2,FALSE)</f>
        <v>40553657</v>
      </c>
      <c r="C152" s="1" t="s">
        <v>6</v>
      </c>
      <c r="D152" s="1">
        <v>1007</v>
      </c>
      <c r="E152" s="1" t="s">
        <v>1956</v>
      </c>
      <c r="F152" s="52">
        <v>45392</v>
      </c>
      <c r="G152" s="58">
        <v>0.40983796296296299</v>
      </c>
      <c r="H152" s="157" t="str">
        <f>_xlfn.CONCAT(DataTrámites[[#This Row],[
Usuario]],DataTrámites[[#This Row],[Código]],DataTrámites[[#This Row],[Fecha]])</f>
        <v>40553657100745392</v>
      </c>
    </row>
    <row r="153" spans="1:8" x14ac:dyDescent="0.25">
      <c r="A153" s="1" t="s">
        <v>684</v>
      </c>
      <c r="B153" s="2">
        <f>VLOOKUP(DataTrámites[[#This Row],[
Cliente]],Registros[],2,FALSE)</f>
        <v>19939362</v>
      </c>
      <c r="C153" s="1" t="s">
        <v>6</v>
      </c>
      <c r="D153" s="1">
        <v>1002</v>
      </c>
      <c r="E153" s="1" t="s">
        <v>1955</v>
      </c>
      <c r="F153" s="52">
        <v>45392</v>
      </c>
      <c r="G153" s="58">
        <v>0.43096064814814816</v>
      </c>
      <c r="H153" s="157" t="str">
        <f>_xlfn.CONCAT(DataTrámites[[#This Row],[
Usuario]],DataTrámites[[#This Row],[Código]],DataTrámites[[#This Row],[Fecha]])</f>
        <v>19939362100245392</v>
      </c>
    </row>
    <row r="154" spans="1:8" x14ac:dyDescent="0.25">
      <c r="A154" s="1" t="s">
        <v>615</v>
      </c>
      <c r="B154" s="2">
        <f>VLOOKUP(DataTrámites[[#This Row],[
Cliente]],Registros[],2,FALSE)</f>
        <v>41138265</v>
      </c>
      <c r="C154" s="1" t="s">
        <v>6</v>
      </c>
      <c r="D154" s="1">
        <v>1006</v>
      </c>
      <c r="E154" s="1" t="s">
        <v>1954</v>
      </c>
      <c r="F154" s="52">
        <v>45392</v>
      </c>
      <c r="G154" s="58">
        <v>0.43152777777777779</v>
      </c>
      <c r="H154" s="157" t="str">
        <f>_xlfn.CONCAT(DataTrámites[[#This Row],[
Usuario]],DataTrámites[[#This Row],[Código]],DataTrámites[[#This Row],[Fecha]])</f>
        <v>41138265100645392</v>
      </c>
    </row>
    <row r="155" spans="1:8" ht="25.5" x14ac:dyDescent="0.25">
      <c r="A155" s="1" t="s">
        <v>615</v>
      </c>
      <c r="B155" s="2">
        <f>VLOOKUP(DataTrámites[[#This Row],[
Cliente]],Registros[],2,FALSE)</f>
        <v>41138265</v>
      </c>
      <c r="C155" s="1" t="s">
        <v>6</v>
      </c>
      <c r="D155" s="1">
        <v>1003</v>
      </c>
      <c r="E155" s="1" t="s">
        <v>1958</v>
      </c>
      <c r="F155" s="52">
        <v>45392</v>
      </c>
      <c r="G155" s="58">
        <v>0.4317361111111111</v>
      </c>
      <c r="H155" s="157" t="str">
        <f>_xlfn.CONCAT(DataTrámites[[#This Row],[
Usuario]],DataTrámites[[#This Row],[Código]],DataTrámites[[#This Row],[Fecha]])</f>
        <v>41138265100345392</v>
      </c>
    </row>
    <row r="156" spans="1:8" ht="25.5" x14ac:dyDescent="0.25">
      <c r="A156" s="1" t="s">
        <v>619</v>
      </c>
      <c r="B156" s="2">
        <f>VLOOKUP(DataTrámites[[#This Row],[
Cliente]],Registros[],2,FALSE)</f>
        <v>16622419</v>
      </c>
      <c r="C156" s="1" t="s">
        <v>6</v>
      </c>
      <c r="D156" s="1">
        <v>1003</v>
      </c>
      <c r="E156" s="1" t="s">
        <v>1958</v>
      </c>
      <c r="F156" s="52">
        <v>45392</v>
      </c>
      <c r="G156" s="58">
        <v>0.47561342592592593</v>
      </c>
      <c r="H156" s="157" t="str">
        <f>_xlfn.CONCAT(DataTrámites[[#This Row],[
Usuario]],DataTrámites[[#This Row],[Código]],DataTrámites[[#This Row],[Fecha]])</f>
        <v>16622419100345392</v>
      </c>
    </row>
    <row r="157" spans="1:8" x14ac:dyDescent="0.25">
      <c r="A157" s="1" t="s">
        <v>619</v>
      </c>
      <c r="B157" s="2">
        <f>VLOOKUP(DataTrámites[[#This Row],[
Cliente]],Registros[],2,FALSE)</f>
        <v>16622419</v>
      </c>
      <c r="C157" s="1" t="s">
        <v>6</v>
      </c>
      <c r="D157" s="1">
        <v>1006</v>
      </c>
      <c r="E157" s="1" t="s">
        <v>1954</v>
      </c>
      <c r="F157" s="52">
        <v>45392</v>
      </c>
      <c r="G157" s="58">
        <v>0.4758101851851852</v>
      </c>
      <c r="H157" s="157" t="str">
        <f>_xlfn.CONCAT(DataTrámites[[#This Row],[
Usuario]],DataTrámites[[#This Row],[Código]],DataTrámites[[#This Row],[Fecha]])</f>
        <v>16622419100645392</v>
      </c>
    </row>
    <row r="158" spans="1:8" x14ac:dyDescent="0.25">
      <c r="A158" s="1" t="s">
        <v>621</v>
      </c>
      <c r="B158" s="2">
        <f>VLOOKUP(DataTrámites[[#This Row],[
Cliente]],Registros[],2,FALSE)</f>
        <v>40705409</v>
      </c>
      <c r="C158" s="1" t="s">
        <v>6</v>
      </c>
      <c r="D158" s="1">
        <v>1006</v>
      </c>
      <c r="E158" s="1" t="s">
        <v>1954</v>
      </c>
      <c r="F158" s="52">
        <v>45392</v>
      </c>
      <c r="G158" s="58">
        <v>0.47596064814814815</v>
      </c>
      <c r="H158" s="157" t="str">
        <f>_xlfn.CONCAT(DataTrámites[[#This Row],[
Usuario]],DataTrámites[[#This Row],[Código]],DataTrámites[[#This Row],[Fecha]])</f>
        <v>40705409100645392</v>
      </c>
    </row>
    <row r="159" spans="1:8" ht="25.5" x14ac:dyDescent="0.25">
      <c r="A159" s="1" t="s">
        <v>629</v>
      </c>
      <c r="B159" s="2">
        <f>VLOOKUP(DataTrámites[[#This Row],[
Cliente]],Registros[],2,FALSE)</f>
        <v>48929609</v>
      </c>
      <c r="C159" s="1" t="s">
        <v>6</v>
      </c>
      <c r="D159" s="1">
        <v>1004</v>
      </c>
      <c r="E159" s="1" t="s">
        <v>1957</v>
      </c>
      <c r="F159" s="52">
        <v>45392</v>
      </c>
      <c r="G159" s="58">
        <v>0.50334490740740745</v>
      </c>
      <c r="H159" s="157" t="str">
        <f>_xlfn.CONCAT(DataTrámites[[#This Row],[
Usuario]],DataTrámites[[#This Row],[Código]],DataTrámites[[#This Row],[Fecha]])</f>
        <v>48929609100445392</v>
      </c>
    </row>
    <row r="160" spans="1:8" x14ac:dyDescent="0.25">
      <c r="A160" s="1" t="s">
        <v>631</v>
      </c>
      <c r="B160" s="2">
        <f>VLOOKUP(DataTrámites[[#This Row],[
Cliente]],Registros[],2,FALSE)</f>
        <v>23961914</v>
      </c>
      <c r="C160" s="1" t="s">
        <v>6</v>
      </c>
      <c r="D160" s="1">
        <v>1006</v>
      </c>
      <c r="E160" s="1" t="s">
        <v>1954</v>
      </c>
      <c r="F160" s="52">
        <v>45392</v>
      </c>
      <c r="G160" s="58">
        <v>0.51297453703703699</v>
      </c>
      <c r="H160" s="157" t="str">
        <f>_xlfn.CONCAT(DataTrámites[[#This Row],[
Usuario]],DataTrámites[[#This Row],[Código]],DataTrámites[[#This Row],[Fecha]])</f>
        <v>23961914100645392</v>
      </c>
    </row>
    <row r="161" spans="1:8" x14ac:dyDescent="0.25">
      <c r="A161" s="1" t="s">
        <v>639</v>
      </c>
      <c r="B161" s="2">
        <f>VLOOKUP(DataTrámites[[#This Row],[
Cliente]],Registros[],2,FALSE)</f>
        <v>44881727</v>
      </c>
      <c r="C161" s="1" t="s">
        <v>6</v>
      </c>
      <c r="D161" s="1">
        <v>1008</v>
      </c>
      <c r="E161" s="1" t="s">
        <v>1953</v>
      </c>
      <c r="F161" s="52">
        <v>45392</v>
      </c>
      <c r="G161" s="58">
        <v>0.5638657407407407</v>
      </c>
      <c r="H161" s="157" t="str">
        <f>_xlfn.CONCAT(DataTrámites[[#This Row],[
Usuario]],DataTrámites[[#This Row],[Código]],DataTrámites[[#This Row],[Fecha]])</f>
        <v>44881727100845392</v>
      </c>
    </row>
    <row r="162" spans="1:8" x14ac:dyDescent="0.25">
      <c r="A162" s="1" t="s">
        <v>641</v>
      </c>
      <c r="B162" s="2">
        <f>VLOOKUP(DataTrámites[[#This Row],[
Cliente]],Registros[],2,FALSE)</f>
        <v>44133365</v>
      </c>
      <c r="C162" s="1" t="s">
        <v>6</v>
      </c>
      <c r="D162" s="1">
        <v>1008</v>
      </c>
      <c r="E162" s="1" t="s">
        <v>1953</v>
      </c>
      <c r="F162" s="52">
        <v>45392</v>
      </c>
      <c r="G162" s="58">
        <v>0.57620370370370366</v>
      </c>
      <c r="H162" s="157" t="str">
        <f>_xlfn.CONCAT(DataTrámites[[#This Row],[
Usuario]],DataTrámites[[#This Row],[Código]],DataTrámites[[#This Row],[Fecha]])</f>
        <v>44133365100845392</v>
      </c>
    </row>
    <row r="163" spans="1:8" x14ac:dyDescent="0.25">
      <c r="A163" s="1" t="s">
        <v>646</v>
      </c>
      <c r="B163" s="2">
        <f>VLOOKUP(DataTrámites[[#This Row],[
Cliente]],Registros[],2,FALSE)</f>
        <v>16701880</v>
      </c>
      <c r="C163" s="1" t="s">
        <v>6</v>
      </c>
      <c r="D163" s="1">
        <v>1006</v>
      </c>
      <c r="E163" s="1" t="s">
        <v>1954</v>
      </c>
      <c r="F163" s="52">
        <v>45392</v>
      </c>
      <c r="G163" s="58">
        <v>0.61313657407407407</v>
      </c>
      <c r="H163" s="157" t="str">
        <f>_xlfn.CONCAT(DataTrámites[[#This Row],[
Usuario]],DataTrámites[[#This Row],[Código]],DataTrámites[[#This Row],[Fecha]])</f>
        <v>16701880100645392</v>
      </c>
    </row>
    <row r="164" spans="1:8" x14ac:dyDescent="0.25">
      <c r="A164" s="1" t="s">
        <v>648</v>
      </c>
      <c r="B164" s="2">
        <f>VLOOKUP(DataTrámites[[#This Row],[
Cliente]],Registros[],2,FALSE)</f>
        <v>40438886</v>
      </c>
      <c r="C164" s="1" t="s">
        <v>6</v>
      </c>
      <c r="D164" s="1">
        <v>1006</v>
      </c>
      <c r="E164" s="1" t="s">
        <v>1954</v>
      </c>
      <c r="F164" s="52">
        <v>45392</v>
      </c>
      <c r="G164" s="58">
        <v>0.6149768518518518</v>
      </c>
      <c r="H164" s="157" t="str">
        <f>_xlfn.CONCAT(DataTrámites[[#This Row],[
Usuario]],DataTrámites[[#This Row],[Código]],DataTrámites[[#This Row],[Fecha]])</f>
        <v>40438886100645392</v>
      </c>
    </row>
    <row r="165" spans="1:8" x14ac:dyDescent="0.25">
      <c r="A165" s="1" t="s">
        <v>645</v>
      </c>
      <c r="B165" s="2">
        <f>VLOOKUP(DataTrámites[[#This Row],[
Cliente]],Registros[],2,FALSE)</f>
        <v>46791756</v>
      </c>
      <c r="C165" s="1" t="s">
        <v>6</v>
      </c>
      <c r="D165" s="1">
        <v>1006</v>
      </c>
      <c r="E165" s="1" t="s">
        <v>1954</v>
      </c>
      <c r="F165" s="52">
        <v>45392</v>
      </c>
      <c r="G165" s="58">
        <v>0.61517361111111113</v>
      </c>
      <c r="H165" s="157" t="str">
        <f>_xlfn.CONCAT(DataTrámites[[#This Row],[
Usuario]],DataTrámites[[#This Row],[Código]],DataTrámites[[#This Row],[Fecha]])</f>
        <v>46791756100645392</v>
      </c>
    </row>
    <row r="166" spans="1:8" x14ac:dyDescent="0.25">
      <c r="A166" s="1" t="s">
        <v>650</v>
      </c>
      <c r="B166" s="2">
        <f>VLOOKUP(DataTrámites[[#This Row],[
Cliente]],Registros[],2,FALSE)</f>
        <v>42569240</v>
      </c>
      <c r="C166" s="1" t="s">
        <v>6</v>
      </c>
      <c r="D166" s="1">
        <v>1006</v>
      </c>
      <c r="E166" s="1" t="s">
        <v>1954</v>
      </c>
      <c r="F166" s="52">
        <v>45392</v>
      </c>
      <c r="G166" s="58">
        <v>0.6776388888888889</v>
      </c>
      <c r="H166" s="157" t="str">
        <f>_xlfn.CONCAT(DataTrámites[[#This Row],[
Usuario]],DataTrámites[[#This Row],[Código]],DataTrámites[[#This Row],[Fecha]])</f>
        <v>42569240100645392</v>
      </c>
    </row>
    <row r="167" spans="1:8" x14ac:dyDescent="0.25">
      <c r="A167" s="1" t="s">
        <v>652</v>
      </c>
      <c r="B167" s="2">
        <f>VLOOKUP(DataTrámites[[#This Row],[
Cliente]],Registros[],2,FALSE)</f>
        <v>40098126</v>
      </c>
      <c r="C167" s="1" t="s">
        <v>6</v>
      </c>
      <c r="D167" s="1">
        <v>1006</v>
      </c>
      <c r="E167" s="1" t="s">
        <v>1954</v>
      </c>
      <c r="F167" s="52">
        <v>45392</v>
      </c>
      <c r="G167" s="58">
        <v>0.68922453703703701</v>
      </c>
      <c r="H167" s="157" t="str">
        <f>_xlfn.CONCAT(DataTrámites[[#This Row],[
Usuario]],DataTrámites[[#This Row],[Código]],DataTrámites[[#This Row],[Fecha]])</f>
        <v>40098126100645392</v>
      </c>
    </row>
    <row r="168" spans="1:8" x14ac:dyDescent="0.25">
      <c r="A168" s="1" t="s">
        <v>654</v>
      </c>
      <c r="B168" s="2">
        <f>VLOOKUP(DataTrámites[[#This Row],[
Cliente]],Registros[],2,FALSE)</f>
        <v>77462239</v>
      </c>
      <c r="C168" s="1" t="s">
        <v>6</v>
      </c>
      <c r="D168" s="1">
        <v>1006</v>
      </c>
      <c r="E168" s="1" t="s">
        <v>1954</v>
      </c>
      <c r="F168" s="52">
        <v>45392</v>
      </c>
      <c r="G168" s="58">
        <v>0.73215277777777776</v>
      </c>
      <c r="H168" s="157" t="str">
        <f>_xlfn.CONCAT(DataTrámites[[#This Row],[
Usuario]],DataTrámites[[#This Row],[Código]],DataTrámites[[#This Row],[Fecha]])</f>
        <v>77462239100645392</v>
      </c>
    </row>
    <row r="169" spans="1:8" x14ac:dyDescent="0.25">
      <c r="A169" s="1" t="s">
        <v>432</v>
      </c>
      <c r="B169" s="2">
        <f>VLOOKUP(DataTrámites[[#This Row],[
Cliente]],Registros[],2,FALSE)</f>
        <v>47080242</v>
      </c>
      <c r="C169" s="1" t="s">
        <v>6</v>
      </c>
      <c r="D169" s="1">
        <v>1006</v>
      </c>
      <c r="E169" s="1" t="s">
        <v>1954</v>
      </c>
      <c r="F169" s="52">
        <v>45392</v>
      </c>
      <c r="G169" s="58">
        <v>0.74254629629629632</v>
      </c>
      <c r="H169" s="157" t="str">
        <f>_xlfn.CONCAT(DataTrámites[[#This Row],[
Usuario]],DataTrámites[[#This Row],[Código]],DataTrámites[[#This Row],[Fecha]])</f>
        <v>47080242100645392</v>
      </c>
    </row>
    <row r="170" spans="1:8" x14ac:dyDescent="0.25">
      <c r="A170" s="1" t="s">
        <v>656</v>
      </c>
      <c r="B170" s="2">
        <f>VLOOKUP(DataTrámites[[#This Row],[
Cliente]],Registros[],2,FALSE)</f>
        <v>43370185</v>
      </c>
      <c r="C170" s="1" t="s">
        <v>6</v>
      </c>
      <c r="D170" s="1">
        <v>1002</v>
      </c>
      <c r="E170" s="1" t="s">
        <v>1955</v>
      </c>
      <c r="F170" s="52">
        <v>45392</v>
      </c>
      <c r="G170" s="58">
        <v>0.75599537037037035</v>
      </c>
      <c r="H170" s="157" t="str">
        <f>_xlfn.CONCAT(DataTrámites[[#This Row],[
Usuario]],DataTrámites[[#This Row],[Código]],DataTrámites[[#This Row],[Fecha]])</f>
        <v>43370185100245392</v>
      </c>
    </row>
    <row r="171" spans="1:8" x14ac:dyDescent="0.25">
      <c r="A171" s="1" t="s">
        <v>656</v>
      </c>
      <c r="B171" s="2">
        <f>VLOOKUP(DataTrámites[[#This Row],[
Cliente]],Registros[],2,FALSE)</f>
        <v>43370185</v>
      </c>
      <c r="C171" s="1" t="s">
        <v>6</v>
      </c>
      <c r="D171" s="1">
        <v>1006</v>
      </c>
      <c r="E171" s="1" t="s">
        <v>1954</v>
      </c>
      <c r="F171" s="52">
        <v>45392</v>
      </c>
      <c r="G171" s="58">
        <v>0.76201388888888888</v>
      </c>
      <c r="H171" s="157" t="str">
        <f>_xlfn.CONCAT(DataTrámites[[#This Row],[
Usuario]],DataTrámites[[#This Row],[Código]],DataTrámites[[#This Row],[Fecha]])</f>
        <v>43370185100645392</v>
      </c>
    </row>
    <row r="172" spans="1:8" x14ac:dyDescent="0.25">
      <c r="A172" s="1" t="s">
        <v>662</v>
      </c>
      <c r="B172" s="2">
        <f>VLOOKUP(DataTrámites[[#This Row],[
Cliente]],Registros[],2,FALSE)</f>
        <v>40753274</v>
      </c>
      <c r="C172" s="1" t="s">
        <v>6</v>
      </c>
      <c r="D172" s="1">
        <v>1006</v>
      </c>
      <c r="E172" s="1" t="s">
        <v>1954</v>
      </c>
      <c r="F172" s="52">
        <v>45392</v>
      </c>
      <c r="G172" s="58">
        <v>0.77182870370370371</v>
      </c>
      <c r="H172" s="157" t="str">
        <f>_xlfn.CONCAT(DataTrámites[[#This Row],[
Usuario]],DataTrámites[[#This Row],[Código]],DataTrámites[[#This Row],[Fecha]])</f>
        <v>40753274100645392</v>
      </c>
    </row>
    <row r="173" spans="1:8" x14ac:dyDescent="0.25">
      <c r="A173" s="1" t="s">
        <v>668</v>
      </c>
      <c r="B173" s="2">
        <f>VLOOKUP(DataTrámites[[#This Row],[
Cliente]],Registros[],2,FALSE)</f>
        <v>42371767</v>
      </c>
      <c r="C173" s="1" t="s">
        <v>6</v>
      </c>
      <c r="D173" s="1">
        <v>1006</v>
      </c>
      <c r="E173" s="1" t="s">
        <v>1954</v>
      </c>
      <c r="F173" s="52">
        <v>45392</v>
      </c>
      <c r="G173" s="58">
        <v>0.90762731481481485</v>
      </c>
      <c r="H173" s="157" t="str">
        <f>_xlfn.CONCAT(DataTrámites[[#This Row],[
Usuario]],DataTrámites[[#This Row],[Código]],DataTrámites[[#This Row],[Fecha]])</f>
        <v>42371767100645392</v>
      </c>
    </row>
    <row r="174" spans="1:8" x14ac:dyDescent="0.25">
      <c r="A174" s="1" t="s">
        <v>668</v>
      </c>
      <c r="B174" s="2">
        <f>VLOOKUP(DataTrámites[[#This Row],[
Cliente]],Registros[],2,FALSE)</f>
        <v>42371767</v>
      </c>
      <c r="C174" s="1" t="s">
        <v>6</v>
      </c>
      <c r="D174" s="1">
        <v>1004</v>
      </c>
      <c r="E174" s="1" t="s">
        <v>1957</v>
      </c>
      <c r="F174" s="52">
        <v>45392</v>
      </c>
      <c r="G174" s="58">
        <v>0.90878472222222217</v>
      </c>
      <c r="H174" s="157" t="str">
        <f>_xlfn.CONCAT(DataTrámites[[#This Row],[
Usuario]],DataTrámites[[#This Row],[Código]],DataTrámites[[#This Row],[Fecha]])</f>
        <v>42371767100445392</v>
      </c>
    </row>
    <row r="175" spans="1:8" ht="25.5" x14ac:dyDescent="0.25">
      <c r="A175" s="1" t="s">
        <v>454</v>
      </c>
      <c r="B175" s="2">
        <f>VLOOKUP(DataTrámites[[#This Row],[
Cliente]],Registros[],2,FALSE)</f>
        <v>3841043</v>
      </c>
      <c r="C175" s="1" t="s">
        <v>6</v>
      </c>
      <c r="D175" s="1">
        <v>1003</v>
      </c>
      <c r="E175" s="1" t="s">
        <v>1958</v>
      </c>
      <c r="F175" s="52">
        <v>45392</v>
      </c>
      <c r="G175" s="159">
        <v>0.92782407407407408</v>
      </c>
      <c r="H175" s="157" t="str">
        <f>_xlfn.CONCAT(DataTrámites[[#This Row],[
Usuario]],DataTrámites[[#This Row],[Código]],DataTrámites[[#This Row],[Fecha]])</f>
        <v>3841043100345392</v>
      </c>
    </row>
    <row r="176" spans="1:8" x14ac:dyDescent="0.25">
      <c r="A176" s="1" t="s">
        <v>454</v>
      </c>
      <c r="B176" s="2">
        <f>VLOOKUP(DataTrámites[[#This Row],[
Cliente]],Registros[],2,FALSE)</f>
        <v>3841043</v>
      </c>
      <c r="C176" s="1" t="s">
        <v>6</v>
      </c>
      <c r="D176" s="1">
        <v>1006</v>
      </c>
      <c r="E176" s="1" t="s">
        <v>1954</v>
      </c>
      <c r="F176" s="52">
        <v>45392</v>
      </c>
      <c r="G176" s="159">
        <v>0.92836805555555557</v>
      </c>
      <c r="H176" s="157" t="str">
        <f>_xlfn.CONCAT(DataTrámites[[#This Row],[
Usuario]],DataTrámites[[#This Row],[Código]],DataTrámites[[#This Row],[Fecha]])</f>
        <v>3841043100645392</v>
      </c>
    </row>
    <row r="177" spans="1:8" x14ac:dyDescent="0.25">
      <c r="A177" s="1" t="s">
        <v>558</v>
      </c>
      <c r="B177" s="2">
        <f>VLOOKUP(DataTrámites[[#This Row],[
Cliente]],Registros[],2,FALSE)</f>
        <v>20084894</v>
      </c>
      <c r="C177" s="1" t="s">
        <v>6</v>
      </c>
      <c r="D177" s="1">
        <v>1006</v>
      </c>
      <c r="E177" s="1" t="s">
        <v>1954</v>
      </c>
      <c r="F177" s="52">
        <v>45392</v>
      </c>
      <c r="G177" s="159">
        <v>0.99238425925925922</v>
      </c>
      <c r="H177" s="157" t="str">
        <f>_xlfn.CONCAT(DataTrámites[[#This Row],[
Usuario]],DataTrámites[[#This Row],[Código]],DataTrámites[[#This Row],[Fecha]])</f>
        <v>20084894100645392</v>
      </c>
    </row>
    <row r="178" spans="1:8" x14ac:dyDescent="0.25">
      <c r="A178" s="1" t="s">
        <v>670</v>
      </c>
      <c r="B178" s="2">
        <f>VLOOKUP(DataTrámites[[#This Row],[
Cliente]],Registros[],2,FALSE)</f>
        <v>72280693</v>
      </c>
      <c r="C178" s="1" t="s">
        <v>6</v>
      </c>
      <c r="D178" s="1">
        <v>1008</v>
      </c>
      <c r="E178" s="1" t="s">
        <v>1953</v>
      </c>
      <c r="F178" s="52">
        <v>45393</v>
      </c>
      <c r="G178" s="159">
        <v>3.5324074074074077E-2</v>
      </c>
      <c r="H178" s="157" t="str">
        <f>_xlfn.CONCAT(DataTrámites[[#This Row],[
Usuario]],DataTrámites[[#This Row],[Código]],DataTrámites[[#This Row],[Fecha]])</f>
        <v>72280693100845393</v>
      </c>
    </row>
    <row r="179" spans="1:8" x14ac:dyDescent="0.25">
      <c r="A179" s="1" t="s">
        <v>558</v>
      </c>
      <c r="B179" s="2">
        <f>VLOOKUP(DataTrámites[[#This Row],[
Cliente]],Registros[],2,FALSE)</f>
        <v>20084894</v>
      </c>
      <c r="C179" s="1" t="s">
        <v>6</v>
      </c>
      <c r="D179" s="1">
        <v>1006</v>
      </c>
      <c r="E179" s="1" t="s">
        <v>1954</v>
      </c>
      <c r="F179" s="52">
        <v>45393</v>
      </c>
      <c r="G179" s="159">
        <v>0.14010416666666667</v>
      </c>
      <c r="H179" s="157" t="str">
        <f>_xlfn.CONCAT(DataTrámites[[#This Row],[
Usuario]],DataTrámites[[#This Row],[Código]],DataTrámites[[#This Row],[Fecha]])</f>
        <v>20084894100645393</v>
      </c>
    </row>
    <row r="180" spans="1:8" x14ac:dyDescent="0.25">
      <c r="A180" s="1" t="s">
        <v>680</v>
      </c>
      <c r="B180" s="2">
        <f>VLOOKUP(DataTrámites[[#This Row],[
Cliente]],Registros[],2,FALSE)</f>
        <v>20102286</v>
      </c>
      <c r="C180" s="1" t="s">
        <v>6</v>
      </c>
      <c r="D180" s="1">
        <v>1006</v>
      </c>
      <c r="E180" s="1" t="s">
        <v>1954</v>
      </c>
      <c r="F180" s="52">
        <v>45393</v>
      </c>
      <c r="G180" s="159">
        <v>0.38909722222222221</v>
      </c>
      <c r="H180" s="157" t="str">
        <f>_xlfn.CONCAT(DataTrámites[[#This Row],[
Usuario]],DataTrámites[[#This Row],[Código]],DataTrámites[[#This Row],[Fecha]])</f>
        <v>20102286100645393</v>
      </c>
    </row>
    <row r="181" spans="1:8" x14ac:dyDescent="0.25">
      <c r="A181" s="1" t="s">
        <v>558</v>
      </c>
      <c r="B181" s="2">
        <f>VLOOKUP(DataTrámites[[#This Row],[
Cliente]],Registros[],2,FALSE)</f>
        <v>20084894</v>
      </c>
      <c r="C181" s="1" t="s">
        <v>6</v>
      </c>
      <c r="D181" s="1">
        <v>1007</v>
      </c>
      <c r="E181" s="1" t="s">
        <v>1956</v>
      </c>
      <c r="F181" s="52">
        <v>45393</v>
      </c>
      <c r="G181" s="159">
        <v>0.42929398148148146</v>
      </c>
      <c r="H181" s="157" t="str">
        <f>_xlfn.CONCAT(DataTrámites[[#This Row],[
Usuario]],DataTrámites[[#This Row],[Código]],DataTrámites[[#This Row],[Fecha]])</f>
        <v>20084894100745393</v>
      </c>
    </row>
    <row r="182" spans="1:8" x14ac:dyDescent="0.25">
      <c r="A182" s="1" t="s">
        <v>558</v>
      </c>
      <c r="B182" s="2">
        <f>VLOOKUP(DataTrámites[[#This Row],[
Cliente]],Registros[],2,FALSE)</f>
        <v>20084894</v>
      </c>
      <c r="C182" s="1" t="s">
        <v>6</v>
      </c>
      <c r="D182" s="1">
        <v>1008</v>
      </c>
      <c r="E182" s="1" t="s">
        <v>1953</v>
      </c>
      <c r="F182" s="52">
        <v>45393</v>
      </c>
      <c r="G182" s="159">
        <v>0.43290509259259258</v>
      </c>
      <c r="H182" s="157" t="str">
        <f>_xlfn.CONCAT(DataTrámites[[#This Row],[
Usuario]],DataTrámites[[#This Row],[Código]],DataTrámites[[#This Row],[Fecha]])</f>
        <v>20084894100845393</v>
      </c>
    </row>
    <row r="183" spans="1:8" x14ac:dyDescent="0.25">
      <c r="A183" s="1" t="s">
        <v>684</v>
      </c>
      <c r="B183" s="2">
        <f>VLOOKUP(DataTrámites[[#This Row],[
Cliente]],Registros[],2,FALSE)</f>
        <v>19939362</v>
      </c>
      <c r="C183" s="1" t="s">
        <v>6</v>
      </c>
      <c r="D183" s="1">
        <v>1008</v>
      </c>
      <c r="E183" s="1" t="s">
        <v>1953</v>
      </c>
      <c r="F183" s="52">
        <v>45393</v>
      </c>
      <c r="G183" s="159">
        <v>0.44740740740740742</v>
      </c>
      <c r="H183" s="157" t="str">
        <f>_xlfn.CONCAT(DataTrámites[[#This Row],[
Usuario]],DataTrámites[[#This Row],[Código]],DataTrámites[[#This Row],[Fecha]])</f>
        <v>19939362100845393</v>
      </c>
    </row>
    <row r="184" spans="1:8" x14ac:dyDescent="0.25">
      <c r="A184" s="1" t="s">
        <v>684</v>
      </c>
      <c r="B184" s="2">
        <f>VLOOKUP(DataTrámites[[#This Row],[
Cliente]],Registros[],2,FALSE)</f>
        <v>19939362</v>
      </c>
      <c r="C184" s="1" t="s">
        <v>6</v>
      </c>
      <c r="D184" s="1">
        <v>1006</v>
      </c>
      <c r="E184" s="1" t="s">
        <v>1954</v>
      </c>
      <c r="F184" s="52">
        <v>45393</v>
      </c>
      <c r="G184" s="159">
        <v>0.44965277777777779</v>
      </c>
      <c r="H184" s="157" t="str">
        <f>_xlfn.CONCAT(DataTrámites[[#This Row],[
Usuario]],DataTrámites[[#This Row],[Código]],DataTrámites[[#This Row],[Fecha]])</f>
        <v>19939362100645393</v>
      </c>
    </row>
    <row r="185" spans="1:8" x14ac:dyDescent="0.25">
      <c r="A185" s="1" t="s">
        <v>694</v>
      </c>
      <c r="B185" s="2">
        <f>VLOOKUP(DataTrámites[[#This Row],[
Cliente]],Registros[],2,FALSE)</f>
        <v>20023294</v>
      </c>
      <c r="C185" s="1" t="s">
        <v>6</v>
      </c>
      <c r="D185" s="1">
        <v>1006</v>
      </c>
      <c r="E185" s="1" t="s">
        <v>1954</v>
      </c>
      <c r="F185" s="52">
        <v>45393</v>
      </c>
      <c r="G185" s="159">
        <v>0.45622685185185186</v>
      </c>
      <c r="H185" s="157" t="str">
        <f>_xlfn.CONCAT(DataTrámites[[#This Row],[
Usuario]],DataTrámites[[#This Row],[Código]],DataTrámites[[#This Row],[Fecha]])</f>
        <v>20023294100645393</v>
      </c>
    </row>
    <row r="186" spans="1:8" x14ac:dyDescent="0.25">
      <c r="A186" s="1" t="s">
        <v>686</v>
      </c>
      <c r="B186" s="2">
        <f>VLOOKUP(DataTrámites[[#This Row],[
Cliente]],Registros[],2,FALSE)</f>
        <v>73571324</v>
      </c>
      <c r="C186" s="1" t="s">
        <v>6</v>
      </c>
      <c r="D186" s="1">
        <v>1007</v>
      </c>
      <c r="E186" s="1" t="s">
        <v>1956</v>
      </c>
      <c r="F186" s="52">
        <v>45393</v>
      </c>
      <c r="G186" s="159">
        <v>0.45624999999999999</v>
      </c>
      <c r="H186" s="157" t="str">
        <f>_xlfn.CONCAT(DataTrámites[[#This Row],[
Usuario]],DataTrámites[[#This Row],[Código]],DataTrámites[[#This Row],[Fecha]])</f>
        <v>73571324100745393</v>
      </c>
    </row>
    <row r="187" spans="1:8" x14ac:dyDescent="0.25">
      <c r="A187" s="1" t="s">
        <v>698</v>
      </c>
      <c r="B187" s="2">
        <f>VLOOKUP(DataTrámites[[#This Row],[
Cliente]],Registros[],2,FALSE)</f>
        <v>20088255</v>
      </c>
      <c r="C187" s="1" t="s">
        <v>6</v>
      </c>
      <c r="D187" s="1">
        <v>1008</v>
      </c>
      <c r="E187" s="1" t="s">
        <v>1953</v>
      </c>
      <c r="F187" s="52">
        <v>45393</v>
      </c>
      <c r="G187" s="159">
        <v>0.46186342592592594</v>
      </c>
      <c r="H187" s="157" t="str">
        <f>_xlfn.CONCAT(DataTrámites[[#This Row],[
Usuario]],DataTrámites[[#This Row],[Código]],DataTrámites[[#This Row],[Fecha]])</f>
        <v>20088255100845393</v>
      </c>
    </row>
    <row r="188" spans="1:8" x14ac:dyDescent="0.25">
      <c r="A188" s="1" t="s">
        <v>696</v>
      </c>
      <c r="B188" s="2">
        <f>VLOOKUP(DataTrámites[[#This Row],[
Cliente]],Registros[],2,FALSE)</f>
        <v>41717476</v>
      </c>
      <c r="C188" s="1" t="s">
        <v>6</v>
      </c>
      <c r="D188" s="1">
        <v>1006</v>
      </c>
      <c r="E188" s="1" t="s">
        <v>1954</v>
      </c>
      <c r="F188" s="52">
        <v>45393</v>
      </c>
      <c r="G188" s="159">
        <v>0.46554398148148146</v>
      </c>
      <c r="H188" s="157" t="str">
        <f>_xlfn.CONCAT(DataTrámites[[#This Row],[
Usuario]],DataTrámites[[#This Row],[Código]],DataTrámites[[#This Row],[Fecha]])</f>
        <v>41717476100645393</v>
      </c>
    </row>
    <row r="189" spans="1:8" x14ac:dyDescent="0.25">
      <c r="A189" s="1" t="s">
        <v>700</v>
      </c>
      <c r="B189" s="2">
        <f>VLOOKUP(DataTrámites[[#This Row],[
Cliente]],Registros[],2,FALSE)</f>
        <v>16446533</v>
      </c>
      <c r="C189" s="1" t="s">
        <v>6</v>
      </c>
      <c r="D189" s="1">
        <v>1006</v>
      </c>
      <c r="E189" s="1" t="s">
        <v>1954</v>
      </c>
      <c r="F189" s="52">
        <v>45393</v>
      </c>
      <c r="G189" s="159">
        <v>0.46590277777777778</v>
      </c>
      <c r="H189" s="157" t="str">
        <f>_xlfn.CONCAT(DataTrámites[[#This Row],[
Usuario]],DataTrámites[[#This Row],[Código]],DataTrámites[[#This Row],[Fecha]])</f>
        <v>16446533100645393</v>
      </c>
    </row>
    <row r="190" spans="1:8" x14ac:dyDescent="0.25">
      <c r="A190" s="1" t="s">
        <v>706</v>
      </c>
      <c r="B190" s="2">
        <f>VLOOKUP(DataTrámites[[#This Row],[
Cliente]],Registros[],2,FALSE)</f>
        <v>19965673</v>
      </c>
      <c r="C190" s="1" t="s">
        <v>6</v>
      </c>
      <c r="D190" s="1">
        <v>1008</v>
      </c>
      <c r="E190" s="1" t="s">
        <v>1953</v>
      </c>
      <c r="F190" s="52">
        <v>45393</v>
      </c>
      <c r="G190" s="159">
        <v>0.47402777777777777</v>
      </c>
      <c r="H190" s="157" t="str">
        <f>_xlfn.CONCAT(DataTrámites[[#This Row],[
Usuario]],DataTrámites[[#This Row],[Código]],DataTrámites[[#This Row],[Fecha]])</f>
        <v>19965673100845393</v>
      </c>
    </row>
    <row r="191" spans="1:8" x14ac:dyDescent="0.25">
      <c r="A191" s="1" t="s">
        <v>702</v>
      </c>
      <c r="B191" s="2">
        <f>VLOOKUP(DataTrámites[[#This Row],[
Cliente]],Registros[],2,FALSE)</f>
        <v>23979296</v>
      </c>
      <c r="C191" s="1" t="s">
        <v>6</v>
      </c>
      <c r="D191" s="1">
        <v>1002</v>
      </c>
      <c r="E191" s="1" t="s">
        <v>1955</v>
      </c>
      <c r="F191" s="52">
        <v>45393</v>
      </c>
      <c r="G191" s="159">
        <v>0.48706018518518518</v>
      </c>
      <c r="H191" s="157" t="str">
        <f>_xlfn.CONCAT(DataTrámites[[#This Row],[
Usuario]],DataTrámites[[#This Row],[Código]],DataTrámites[[#This Row],[Fecha]])</f>
        <v>23979296100245393</v>
      </c>
    </row>
    <row r="192" spans="1:8" ht="25.5" x14ac:dyDescent="0.25">
      <c r="A192" s="1" t="s">
        <v>702</v>
      </c>
      <c r="B192" s="2">
        <f>VLOOKUP(DataTrámites[[#This Row],[
Cliente]],Registros[],2,FALSE)</f>
        <v>23979296</v>
      </c>
      <c r="C192" s="1" t="s">
        <v>6</v>
      </c>
      <c r="D192" s="1">
        <v>1003</v>
      </c>
      <c r="E192" s="1" t="s">
        <v>1958</v>
      </c>
      <c r="F192" s="52">
        <v>45393</v>
      </c>
      <c r="G192" s="159">
        <v>0.48788194444444444</v>
      </c>
      <c r="H192" s="157" t="str">
        <f>_xlfn.CONCAT(DataTrámites[[#This Row],[
Usuario]],DataTrámites[[#This Row],[Código]],DataTrámites[[#This Row],[Fecha]])</f>
        <v>23979296100345393</v>
      </c>
    </row>
    <row r="193" spans="1:8" x14ac:dyDescent="0.25">
      <c r="A193" s="1" t="s">
        <v>702</v>
      </c>
      <c r="B193" s="2">
        <f>VLOOKUP(DataTrámites[[#This Row],[
Cliente]],Registros[],2,FALSE)</f>
        <v>23979296</v>
      </c>
      <c r="C193" s="1" t="s">
        <v>6</v>
      </c>
      <c r="D193" s="1">
        <v>1006</v>
      </c>
      <c r="E193" s="1" t="s">
        <v>1954</v>
      </c>
      <c r="F193" s="52">
        <v>45393</v>
      </c>
      <c r="G193" s="159">
        <v>0.48875000000000002</v>
      </c>
      <c r="H193" s="157" t="str">
        <f>_xlfn.CONCAT(DataTrámites[[#This Row],[
Usuario]],DataTrámites[[#This Row],[Código]],DataTrámites[[#This Row],[Fecha]])</f>
        <v>23979296100645393</v>
      </c>
    </row>
    <row r="194" spans="1:8" x14ac:dyDescent="0.25">
      <c r="A194" s="1" t="s">
        <v>702</v>
      </c>
      <c r="B194" s="2">
        <f>VLOOKUP(DataTrámites[[#This Row],[
Cliente]],Registros[],2,FALSE)</f>
        <v>23979296</v>
      </c>
      <c r="C194" s="1" t="s">
        <v>6</v>
      </c>
      <c r="D194" s="1">
        <v>1004</v>
      </c>
      <c r="E194" s="1" t="s">
        <v>1957</v>
      </c>
      <c r="F194" s="52">
        <v>45393</v>
      </c>
      <c r="G194" s="159">
        <v>0.48998842592592595</v>
      </c>
      <c r="H194" s="157" t="str">
        <f>_xlfn.CONCAT(DataTrámites[[#This Row],[
Usuario]],DataTrámites[[#This Row],[Código]],DataTrámites[[#This Row],[Fecha]])</f>
        <v>23979296100445393</v>
      </c>
    </row>
    <row r="195" spans="1:8" x14ac:dyDescent="0.25">
      <c r="A195" s="1" t="s">
        <v>714</v>
      </c>
      <c r="B195" s="2">
        <f>VLOOKUP(DataTrámites[[#This Row],[
Cliente]],Registros[],2,FALSE)</f>
        <v>43963104</v>
      </c>
      <c r="C195" s="1" t="s">
        <v>6</v>
      </c>
      <c r="D195" s="1">
        <v>1002</v>
      </c>
      <c r="E195" s="1" t="s">
        <v>1955</v>
      </c>
      <c r="F195" s="52">
        <v>45393</v>
      </c>
      <c r="G195" s="159">
        <v>0.49540509259259258</v>
      </c>
      <c r="H195" s="157" t="str">
        <f>_xlfn.CONCAT(DataTrámites[[#This Row],[
Usuario]],DataTrámites[[#This Row],[Código]],DataTrámites[[#This Row],[Fecha]])</f>
        <v>43963104100245393</v>
      </c>
    </row>
    <row r="196" spans="1:8" x14ac:dyDescent="0.25">
      <c r="A196" s="1" t="s">
        <v>714</v>
      </c>
      <c r="B196" s="2">
        <f>VLOOKUP(DataTrámites[[#This Row],[
Cliente]],Registros[],2,FALSE)</f>
        <v>43963104</v>
      </c>
      <c r="C196" s="1" t="s">
        <v>6</v>
      </c>
      <c r="D196" s="1">
        <v>1006</v>
      </c>
      <c r="E196" s="1" t="s">
        <v>1954</v>
      </c>
      <c r="F196" s="52">
        <v>45393</v>
      </c>
      <c r="G196" s="159">
        <v>0.49645833333333333</v>
      </c>
      <c r="H196" s="157" t="str">
        <f>_xlfn.CONCAT(DataTrámites[[#This Row],[
Usuario]],DataTrámites[[#This Row],[Código]],DataTrámites[[#This Row],[Fecha]])</f>
        <v>43963104100645393</v>
      </c>
    </row>
    <row r="197" spans="1:8" x14ac:dyDescent="0.25">
      <c r="A197" s="1" t="s">
        <v>714</v>
      </c>
      <c r="B197" s="2">
        <f>VLOOKUP(DataTrámites[[#This Row],[
Cliente]],Registros[],2,FALSE)</f>
        <v>43963104</v>
      </c>
      <c r="C197" s="1" t="s">
        <v>6</v>
      </c>
      <c r="D197" s="1">
        <v>1007</v>
      </c>
      <c r="E197" s="1" t="s">
        <v>1956</v>
      </c>
      <c r="F197" s="52">
        <v>45393</v>
      </c>
      <c r="G197" s="159">
        <v>0.50153935185185183</v>
      </c>
      <c r="H197" s="157" t="str">
        <f>_xlfn.CONCAT(DataTrámites[[#This Row],[
Usuario]],DataTrámites[[#This Row],[Código]],DataTrámites[[#This Row],[Fecha]])</f>
        <v>43963104100745393</v>
      </c>
    </row>
    <row r="198" spans="1:8" x14ac:dyDescent="0.25">
      <c r="A198" s="1" t="s">
        <v>714</v>
      </c>
      <c r="B198" s="2">
        <f>VLOOKUP(DataTrámites[[#This Row],[
Cliente]],Registros[],2,FALSE)</f>
        <v>43963104</v>
      </c>
      <c r="C198" s="1" t="s">
        <v>6</v>
      </c>
      <c r="D198" s="1">
        <v>1008</v>
      </c>
      <c r="E198" s="1" t="s">
        <v>1953</v>
      </c>
      <c r="F198" s="52">
        <v>45393</v>
      </c>
      <c r="G198" s="159">
        <v>0.50270833333333331</v>
      </c>
      <c r="H198" s="157" t="str">
        <f>_xlfn.CONCAT(DataTrámites[[#This Row],[
Usuario]],DataTrámites[[#This Row],[Código]],DataTrámites[[#This Row],[Fecha]])</f>
        <v>43963104100845393</v>
      </c>
    </row>
    <row r="199" spans="1:8" x14ac:dyDescent="0.25">
      <c r="A199" s="1" t="s">
        <v>718</v>
      </c>
      <c r="B199" s="2">
        <f>VLOOKUP(DataTrámites[[#This Row],[
Cliente]],Registros[],2,FALSE)</f>
        <v>80535336</v>
      </c>
      <c r="C199" s="1" t="s">
        <v>6</v>
      </c>
      <c r="D199" s="1">
        <v>1006</v>
      </c>
      <c r="E199" s="1" t="s">
        <v>1954</v>
      </c>
      <c r="F199" s="52">
        <v>45393</v>
      </c>
      <c r="G199" s="159">
        <v>0.50834490740740745</v>
      </c>
      <c r="H199" s="157" t="str">
        <f>_xlfn.CONCAT(DataTrámites[[#This Row],[
Usuario]],DataTrámites[[#This Row],[Código]],DataTrámites[[#This Row],[Fecha]])</f>
        <v>80535336100645393</v>
      </c>
    </row>
    <row r="200" spans="1:8" x14ac:dyDescent="0.25">
      <c r="A200" s="1" t="s">
        <v>734</v>
      </c>
      <c r="B200" s="2">
        <f>VLOOKUP(DataTrámites[[#This Row],[
Cliente]],Registros[],2,FALSE)</f>
        <v>20032790</v>
      </c>
      <c r="C200" s="1" t="s">
        <v>6</v>
      </c>
      <c r="D200" s="1">
        <v>1002</v>
      </c>
      <c r="E200" s="1" t="s">
        <v>1955</v>
      </c>
      <c r="F200" s="52">
        <v>45393</v>
      </c>
      <c r="G200" s="159">
        <v>0.57677083333333334</v>
      </c>
      <c r="H200" s="157" t="str">
        <f>_xlfn.CONCAT(DataTrámites[[#This Row],[
Usuario]],DataTrámites[[#This Row],[Código]],DataTrámites[[#This Row],[Fecha]])</f>
        <v>20032790100245393</v>
      </c>
    </row>
    <row r="201" spans="1:8" ht="25.5" x14ac:dyDescent="0.25">
      <c r="A201" s="1" t="s">
        <v>736</v>
      </c>
      <c r="B201" s="2">
        <f>VLOOKUP(DataTrámites[[#This Row],[
Cliente]],Registros[],2,FALSE)</f>
        <v>42189335</v>
      </c>
      <c r="C201" s="1" t="s">
        <v>6</v>
      </c>
      <c r="D201" s="1">
        <v>1003</v>
      </c>
      <c r="E201" s="1" t="s">
        <v>1958</v>
      </c>
      <c r="F201" s="52">
        <v>45393</v>
      </c>
      <c r="G201" s="159">
        <v>0.57817129629629627</v>
      </c>
      <c r="H201" s="157" t="str">
        <f>_xlfn.CONCAT(DataTrámites[[#This Row],[
Usuario]],DataTrámites[[#This Row],[Código]],DataTrámites[[#This Row],[Fecha]])</f>
        <v>42189335100345393</v>
      </c>
    </row>
    <row r="202" spans="1:8" x14ac:dyDescent="0.25">
      <c r="A202" s="1" t="s">
        <v>736</v>
      </c>
      <c r="B202" s="2">
        <f>VLOOKUP(DataTrámites[[#This Row],[
Cliente]],Registros[],2,FALSE)</f>
        <v>42189335</v>
      </c>
      <c r="C202" s="1" t="s">
        <v>6</v>
      </c>
      <c r="D202" s="1">
        <v>1006</v>
      </c>
      <c r="E202" s="1" t="s">
        <v>1954</v>
      </c>
      <c r="F202" s="52">
        <v>45393</v>
      </c>
      <c r="G202" s="159">
        <v>0.57819444444444446</v>
      </c>
      <c r="H202" s="157" t="str">
        <f>_xlfn.CONCAT(DataTrámites[[#This Row],[
Usuario]],DataTrámites[[#This Row],[Código]],DataTrámites[[#This Row],[Fecha]])</f>
        <v>42189335100645393</v>
      </c>
    </row>
    <row r="203" spans="1:8" x14ac:dyDescent="0.25">
      <c r="A203" s="1" t="s">
        <v>738</v>
      </c>
      <c r="B203" s="2">
        <f>VLOOKUP(DataTrámites[[#This Row],[
Cliente]],Registros[],2,FALSE)</f>
        <v>46902318</v>
      </c>
      <c r="C203" s="1" t="s">
        <v>6</v>
      </c>
      <c r="D203" s="1">
        <v>1002</v>
      </c>
      <c r="E203" s="1" t="s">
        <v>1955</v>
      </c>
      <c r="F203" s="52">
        <v>45393</v>
      </c>
      <c r="G203" s="159">
        <v>0.58283564814814814</v>
      </c>
      <c r="H203" s="157" t="str">
        <f>_xlfn.CONCAT(DataTrámites[[#This Row],[
Usuario]],DataTrámites[[#This Row],[Código]],DataTrámites[[#This Row],[Fecha]])</f>
        <v>46902318100245393</v>
      </c>
    </row>
    <row r="204" spans="1:8" x14ac:dyDescent="0.25">
      <c r="A204" s="1" t="s">
        <v>738</v>
      </c>
      <c r="B204" s="2">
        <f>VLOOKUP(DataTrámites[[#This Row],[
Cliente]],Registros[],2,FALSE)</f>
        <v>46902318</v>
      </c>
      <c r="C204" s="1" t="s">
        <v>6</v>
      </c>
      <c r="D204" s="1">
        <v>1006</v>
      </c>
      <c r="E204" s="1" t="s">
        <v>1954</v>
      </c>
      <c r="F204" s="52">
        <v>45393</v>
      </c>
      <c r="G204" s="159">
        <v>0.58553240740740742</v>
      </c>
      <c r="H204" s="157" t="str">
        <f>_xlfn.CONCAT(DataTrámites[[#This Row],[
Usuario]],DataTrámites[[#This Row],[Código]],DataTrámites[[#This Row],[Fecha]])</f>
        <v>46902318100645393</v>
      </c>
    </row>
    <row r="205" spans="1:8" x14ac:dyDescent="0.25">
      <c r="A205" s="1" t="s">
        <v>746</v>
      </c>
      <c r="B205" s="2">
        <f>VLOOKUP(DataTrámites[[#This Row],[
Cliente]],Registros[],2,FALSE)</f>
        <v>47704650</v>
      </c>
      <c r="C205" s="1" t="s">
        <v>6</v>
      </c>
      <c r="D205" s="1">
        <v>1004</v>
      </c>
      <c r="E205" s="1" t="s">
        <v>1957</v>
      </c>
      <c r="F205" s="52">
        <v>45393</v>
      </c>
      <c r="G205" s="159">
        <v>0.62115740740740744</v>
      </c>
      <c r="H205" s="157" t="str">
        <f>_xlfn.CONCAT(DataTrámites[[#This Row],[
Usuario]],DataTrámites[[#This Row],[Código]],DataTrámites[[#This Row],[Fecha]])</f>
        <v>47704650100445393</v>
      </c>
    </row>
    <row r="206" spans="1:8" x14ac:dyDescent="0.25">
      <c r="A206" s="1" t="s">
        <v>746</v>
      </c>
      <c r="B206" s="2">
        <f>VLOOKUP(DataTrámites[[#This Row],[
Cliente]],Registros[],2,FALSE)</f>
        <v>47704650</v>
      </c>
      <c r="C206" s="1" t="s">
        <v>6</v>
      </c>
      <c r="D206" s="1">
        <v>1006</v>
      </c>
      <c r="E206" s="1" t="s">
        <v>1954</v>
      </c>
      <c r="F206" s="52">
        <v>45393</v>
      </c>
      <c r="G206" s="159">
        <v>0.6216666666666667</v>
      </c>
      <c r="H206" s="157" t="str">
        <f>_xlfn.CONCAT(DataTrámites[[#This Row],[
Usuario]],DataTrámites[[#This Row],[Código]],DataTrámites[[#This Row],[Fecha]])</f>
        <v>47704650100645393</v>
      </c>
    </row>
    <row r="207" spans="1:8" x14ac:dyDescent="0.25">
      <c r="A207" s="1" t="s">
        <v>750</v>
      </c>
      <c r="B207" s="2">
        <f>VLOOKUP(DataTrámites[[#This Row],[
Cliente]],Registros[],2,FALSE)</f>
        <v>40770714</v>
      </c>
      <c r="C207" s="1" t="s">
        <v>6</v>
      </c>
      <c r="D207" s="1">
        <v>1004</v>
      </c>
      <c r="E207" s="1" t="s">
        <v>1957</v>
      </c>
      <c r="F207" s="52">
        <v>45393</v>
      </c>
      <c r="G207" s="159">
        <v>0.63686342592592593</v>
      </c>
      <c r="H207" s="157" t="str">
        <f>_xlfn.CONCAT(DataTrámites[[#This Row],[
Usuario]],DataTrámites[[#This Row],[Código]],DataTrámites[[#This Row],[Fecha]])</f>
        <v>40770714100445393</v>
      </c>
    </row>
    <row r="208" spans="1:8" x14ac:dyDescent="0.25">
      <c r="A208" s="1" t="s">
        <v>47</v>
      </c>
      <c r="B208" s="2">
        <f>VLOOKUP(DataTrámites[[#This Row],[
Cliente]],Registros[],2,FALSE)</f>
        <v>15423640</v>
      </c>
      <c r="C208" s="1" t="s">
        <v>6</v>
      </c>
      <c r="D208" s="1">
        <v>1004</v>
      </c>
      <c r="E208" s="1" t="s">
        <v>1957</v>
      </c>
      <c r="F208" s="52">
        <v>45393</v>
      </c>
      <c r="G208" s="159">
        <v>0.65327546296296302</v>
      </c>
      <c r="H208" s="157" t="str">
        <f>_xlfn.CONCAT(DataTrámites[[#This Row],[
Usuario]],DataTrámites[[#This Row],[Código]],DataTrámites[[#This Row],[Fecha]])</f>
        <v>15423640100445393</v>
      </c>
    </row>
    <row r="209" spans="1:8" x14ac:dyDescent="0.25">
      <c r="A209" s="1" t="s">
        <v>754</v>
      </c>
      <c r="B209" s="2">
        <f>VLOOKUP(DataTrámites[[#This Row],[
Cliente]],Registros[],2,FALSE)</f>
        <v>19873113</v>
      </c>
      <c r="C209" s="1" t="s">
        <v>6</v>
      </c>
      <c r="D209" s="1">
        <v>1006</v>
      </c>
      <c r="E209" s="1" t="s">
        <v>1954</v>
      </c>
      <c r="F209" s="52">
        <v>45393</v>
      </c>
      <c r="G209" s="159">
        <v>0.66519675925925925</v>
      </c>
      <c r="H209" s="157" t="str">
        <f>_xlfn.CONCAT(DataTrámites[[#This Row],[
Usuario]],DataTrámites[[#This Row],[Código]],DataTrámites[[#This Row],[Fecha]])</f>
        <v>19873113100645393</v>
      </c>
    </row>
    <row r="210" spans="1:8" ht="25.5" x14ac:dyDescent="0.25">
      <c r="A210" s="1" t="s">
        <v>243</v>
      </c>
      <c r="B210" s="2">
        <f>VLOOKUP(DataTrámites[[#This Row],[
Cliente]],Registros[],2,FALSE)</f>
        <v>19939806</v>
      </c>
      <c r="C210" s="1" t="s">
        <v>6</v>
      </c>
      <c r="D210" s="1">
        <v>1003</v>
      </c>
      <c r="E210" s="1" t="s">
        <v>1958</v>
      </c>
      <c r="F210" s="52">
        <v>45393</v>
      </c>
      <c r="G210" s="159">
        <v>0.66881944444444441</v>
      </c>
      <c r="H210" s="157" t="str">
        <f>_xlfn.CONCAT(DataTrámites[[#This Row],[
Usuario]],DataTrámites[[#This Row],[Código]],DataTrámites[[#This Row],[Fecha]])</f>
        <v>19939806100345393</v>
      </c>
    </row>
    <row r="211" spans="1:8" x14ac:dyDescent="0.25">
      <c r="A211" s="1" t="s">
        <v>243</v>
      </c>
      <c r="B211" s="2">
        <f>VLOOKUP(DataTrámites[[#This Row],[
Cliente]],Registros[],2,FALSE)</f>
        <v>19939806</v>
      </c>
      <c r="C211" s="1" t="s">
        <v>6</v>
      </c>
      <c r="D211" s="1">
        <v>1006</v>
      </c>
      <c r="E211" s="1" t="s">
        <v>1954</v>
      </c>
      <c r="F211" s="52">
        <v>45393</v>
      </c>
      <c r="G211" s="159">
        <v>0.6698263888888889</v>
      </c>
      <c r="H211" s="157" t="str">
        <f>_xlfn.CONCAT(DataTrámites[[#This Row],[
Usuario]],DataTrámites[[#This Row],[Código]],DataTrámites[[#This Row],[Fecha]])</f>
        <v>19939806100645393</v>
      </c>
    </row>
    <row r="212" spans="1:8" x14ac:dyDescent="0.25">
      <c r="A212" s="1" t="s">
        <v>756</v>
      </c>
      <c r="B212" s="2">
        <f>VLOOKUP(DataTrámites[[#This Row],[
Cliente]],Registros[],2,FALSE)</f>
        <v>46897116</v>
      </c>
      <c r="C212" s="1" t="s">
        <v>6</v>
      </c>
      <c r="D212" s="1">
        <v>1006</v>
      </c>
      <c r="E212" s="1" t="s">
        <v>1954</v>
      </c>
      <c r="F212" s="52">
        <v>45393</v>
      </c>
      <c r="G212" s="159">
        <v>0.67100694444444442</v>
      </c>
      <c r="H212" s="157" t="str">
        <f>_xlfn.CONCAT(DataTrámites[[#This Row],[
Usuario]],DataTrámites[[#This Row],[Código]],DataTrámites[[#This Row],[Fecha]])</f>
        <v>46897116100645393</v>
      </c>
    </row>
    <row r="213" spans="1:8" x14ac:dyDescent="0.25">
      <c r="A213" s="1" t="s">
        <v>35</v>
      </c>
      <c r="B213" s="2">
        <f>VLOOKUP(DataTrámites[[#This Row],[
Cliente]],Registros[],2,FALSE)</f>
        <v>46605839</v>
      </c>
      <c r="C213" s="1" t="s">
        <v>6</v>
      </c>
      <c r="D213" s="1">
        <v>1008</v>
      </c>
      <c r="E213" s="1" t="s">
        <v>1953</v>
      </c>
      <c r="F213" s="52">
        <v>45393</v>
      </c>
      <c r="G213" s="159">
        <v>0.67910879629629628</v>
      </c>
      <c r="H213" s="157" t="str">
        <f>_xlfn.CONCAT(DataTrámites[[#This Row],[
Usuario]],DataTrámites[[#This Row],[Código]],DataTrámites[[#This Row],[Fecha]])</f>
        <v>46605839100845393</v>
      </c>
    </row>
    <row r="214" spans="1:8" ht="25.5" x14ac:dyDescent="0.25">
      <c r="A214" s="1" t="s">
        <v>47</v>
      </c>
      <c r="B214" s="2">
        <f>VLOOKUP(DataTrámites[[#This Row],[
Cliente]],Registros[],2,FALSE)</f>
        <v>15423640</v>
      </c>
      <c r="C214" s="1" t="s">
        <v>6</v>
      </c>
      <c r="D214" s="1">
        <v>1003</v>
      </c>
      <c r="E214" s="1" t="s">
        <v>1958</v>
      </c>
      <c r="F214" s="52">
        <v>45393</v>
      </c>
      <c r="G214" s="159">
        <v>0.68846064814814811</v>
      </c>
      <c r="H214" s="157" t="str">
        <f>_xlfn.CONCAT(DataTrámites[[#This Row],[
Usuario]],DataTrámites[[#This Row],[Código]],DataTrámites[[#This Row],[Fecha]])</f>
        <v>15423640100345393</v>
      </c>
    </row>
    <row r="215" spans="1:8" x14ac:dyDescent="0.25">
      <c r="A215" s="1" t="s">
        <v>766</v>
      </c>
      <c r="B215" s="2">
        <f>VLOOKUP(DataTrámites[[#This Row],[
Cliente]],Registros[],2,FALSE)</f>
        <v>23942406</v>
      </c>
      <c r="C215" s="1" t="s">
        <v>6</v>
      </c>
      <c r="D215" s="1">
        <v>1006</v>
      </c>
      <c r="E215" s="1" t="s">
        <v>1954</v>
      </c>
      <c r="F215" s="52">
        <v>45393</v>
      </c>
      <c r="G215" s="159">
        <v>0.82335648148148144</v>
      </c>
      <c r="H215" s="157" t="str">
        <f>_xlfn.CONCAT(DataTrámites[[#This Row],[
Usuario]],DataTrámites[[#This Row],[Código]],DataTrámites[[#This Row],[Fecha]])</f>
        <v>23942406100645393</v>
      </c>
    </row>
    <row r="216" spans="1:8" x14ac:dyDescent="0.25">
      <c r="A216" s="1" t="s">
        <v>766</v>
      </c>
      <c r="B216" s="2">
        <f>VLOOKUP(DataTrámites[[#This Row],[
Cliente]],Registros[],2,FALSE)</f>
        <v>23942406</v>
      </c>
      <c r="C216" s="1" t="s">
        <v>6</v>
      </c>
      <c r="D216" s="1">
        <v>1004</v>
      </c>
      <c r="E216" s="1" t="s">
        <v>1957</v>
      </c>
      <c r="F216" s="52">
        <v>45393</v>
      </c>
      <c r="G216" s="159">
        <v>0.82478009259259255</v>
      </c>
      <c r="H216" s="157" t="str">
        <f>_xlfn.CONCAT(DataTrámites[[#This Row],[
Usuario]],DataTrámites[[#This Row],[Código]],DataTrámites[[#This Row],[Fecha]])</f>
        <v>23942406100445393</v>
      </c>
    </row>
    <row r="217" spans="1:8" x14ac:dyDescent="0.25">
      <c r="A217" s="1" t="s">
        <v>774</v>
      </c>
      <c r="B217" s="2">
        <f>VLOOKUP(DataTrámites[[#This Row],[
Cliente]],Registros[],2,FALSE)</f>
        <v>23989937</v>
      </c>
      <c r="C217" s="1" t="s">
        <v>6</v>
      </c>
      <c r="D217" s="1">
        <v>1007</v>
      </c>
      <c r="E217" s="1" t="s">
        <v>1956</v>
      </c>
      <c r="F217" s="52">
        <v>45393</v>
      </c>
      <c r="G217" s="159">
        <v>0.9440277777777778</v>
      </c>
      <c r="H217" s="157" t="str">
        <f>_xlfn.CONCAT(DataTrámites[[#This Row],[
Usuario]],DataTrámites[[#This Row],[Código]],DataTrámites[[#This Row],[Fecha]])</f>
        <v>23989937100745393</v>
      </c>
    </row>
    <row r="218" spans="1:8" x14ac:dyDescent="0.25">
      <c r="A218" s="1" t="s">
        <v>1070</v>
      </c>
      <c r="B218" s="2">
        <f>VLOOKUP(DataTrámites[[#This Row],[
Cliente]],Registros[],2,FALSE)</f>
        <v>42700010</v>
      </c>
      <c r="C218" s="1" t="s">
        <v>6</v>
      </c>
      <c r="D218" s="1">
        <v>1002</v>
      </c>
      <c r="E218" s="1" t="s">
        <v>1955</v>
      </c>
      <c r="F218" s="52">
        <v>45394</v>
      </c>
      <c r="G218" s="159">
        <v>0.22268518518518518</v>
      </c>
      <c r="H218" s="157" t="str">
        <f>_xlfn.CONCAT(DataTrámites[[#This Row],[
Usuario]],DataTrámites[[#This Row],[Código]],DataTrámites[[#This Row],[Fecha]])</f>
        <v>42700010100245394</v>
      </c>
    </row>
    <row r="219" spans="1:8" x14ac:dyDescent="0.25">
      <c r="A219" s="1" t="s">
        <v>1074</v>
      </c>
      <c r="B219" s="2">
        <f>VLOOKUP(DataTrámites[[#This Row],[
Cliente]],Registros[],2,FALSE)</f>
        <v>40279066</v>
      </c>
      <c r="C219" s="1" t="s">
        <v>6</v>
      </c>
      <c r="D219" s="1">
        <v>1004</v>
      </c>
      <c r="E219" s="1" t="s">
        <v>1957</v>
      </c>
      <c r="F219" s="52">
        <v>45394</v>
      </c>
      <c r="G219" s="159">
        <v>0.30267361111111113</v>
      </c>
      <c r="H219" s="157" t="str">
        <f>_xlfn.CONCAT(DataTrámites[[#This Row],[
Usuario]],DataTrámites[[#This Row],[Código]],DataTrámites[[#This Row],[Fecha]])</f>
        <v>40279066100445394</v>
      </c>
    </row>
    <row r="220" spans="1:8" x14ac:dyDescent="0.25">
      <c r="A220" s="1" t="s">
        <v>1083</v>
      </c>
      <c r="B220" s="2">
        <f>VLOOKUP(DataTrámites[[#This Row],[
Cliente]],Registros[],2,FALSE)</f>
        <v>23933913</v>
      </c>
      <c r="C220" s="1" t="s">
        <v>6</v>
      </c>
      <c r="D220" s="1">
        <v>1006</v>
      </c>
      <c r="E220" s="1" t="s">
        <v>1954</v>
      </c>
      <c r="F220" s="52">
        <v>45394</v>
      </c>
      <c r="G220" s="159">
        <v>0.42193287037037036</v>
      </c>
      <c r="H220" s="157" t="str">
        <f>_xlfn.CONCAT(DataTrámites[[#This Row],[
Usuario]],DataTrámites[[#This Row],[Código]],DataTrámites[[#This Row],[Fecha]])</f>
        <v>23933913100645394</v>
      </c>
    </row>
    <row r="221" spans="1:8" x14ac:dyDescent="0.25">
      <c r="A221" s="1" t="s">
        <v>1083</v>
      </c>
      <c r="B221" s="2">
        <f>VLOOKUP(DataTrámites[[#This Row],[
Cliente]],Registros[],2,FALSE)</f>
        <v>23933913</v>
      </c>
      <c r="C221" s="1" t="s">
        <v>6</v>
      </c>
      <c r="D221" s="1">
        <v>1007</v>
      </c>
      <c r="E221" s="1" t="s">
        <v>1956</v>
      </c>
      <c r="F221" s="52">
        <v>45394</v>
      </c>
      <c r="G221" s="159">
        <v>0.44086805555555558</v>
      </c>
      <c r="H221" s="157" t="str">
        <f>_xlfn.CONCAT(DataTrámites[[#This Row],[
Usuario]],DataTrámites[[#This Row],[Código]],DataTrámites[[#This Row],[Fecha]])</f>
        <v>23933913100745394</v>
      </c>
    </row>
    <row r="222" spans="1:8" ht="25.5" x14ac:dyDescent="0.25">
      <c r="A222" s="1" t="s">
        <v>1092</v>
      </c>
      <c r="B222" s="2">
        <f>VLOOKUP(DataTrámites[[#This Row],[
Cliente]],Registros[],2,FALSE)</f>
        <v>76230989</v>
      </c>
      <c r="C222" s="1" t="s">
        <v>6</v>
      </c>
      <c r="D222" s="1">
        <v>1003</v>
      </c>
      <c r="E222" s="1" t="s">
        <v>1958</v>
      </c>
      <c r="F222" s="52">
        <v>45394</v>
      </c>
      <c r="G222" s="159">
        <v>0.4662384259259259</v>
      </c>
      <c r="H222" s="157" t="str">
        <f>_xlfn.CONCAT(DataTrámites[[#This Row],[
Usuario]],DataTrámites[[#This Row],[Código]],DataTrámites[[#This Row],[Fecha]])</f>
        <v>76230989100345394</v>
      </c>
    </row>
    <row r="223" spans="1:8" x14ac:dyDescent="0.25">
      <c r="A223" s="1" t="s">
        <v>1092</v>
      </c>
      <c r="B223" s="2">
        <f>VLOOKUP(DataTrámites[[#This Row],[
Cliente]],Registros[],2,FALSE)</f>
        <v>76230989</v>
      </c>
      <c r="C223" s="1" t="s">
        <v>6</v>
      </c>
      <c r="D223" s="1">
        <v>1004</v>
      </c>
      <c r="E223" s="1" t="s">
        <v>1957</v>
      </c>
      <c r="F223" s="52">
        <v>45394</v>
      </c>
      <c r="G223" s="159">
        <v>0.46666666666666667</v>
      </c>
      <c r="H223" s="157" t="str">
        <f>_xlfn.CONCAT(DataTrámites[[#This Row],[
Usuario]],DataTrámites[[#This Row],[Código]],DataTrámites[[#This Row],[Fecha]])</f>
        <v>76230989100445394</v>
      </c>
    </row>
    <row r="224" spans="1:8" x14ac:dyDescent="0.25">
      <c r="A224" s="1" t="s">
        <v>1092</v>
      </c>
      <c r="B224" s="2">
        <f>VLOOKUP(DataTrámites[[#This Row],[
Cliente]],Registros[],2,FALSE)</f>
        <v>76230989</v>
      </c>
      <c r="C224" s="1" t="s">
        <v>6</v>
      </c>
      <c r="D224" s="1">
        <v>1007</v>
      </c>
      <c r="E224" s="1" t="s">
        <v>1956</v>
      </c>
      <c r="F224" s="52">
        <v>45394</v>
      </c>
      <c r="G224" s="159">
        <v>0.46806712962962965</v>
      </c>
      <c r="H224" s="157" t="str">
        <f>_xlfn.CONCAT(DataTrámites[[#This Row],[
Usuario]],DataTrámites[[#This Row],[Código]],DataTrámites[[#This Row],[Fecha]])</f>
        <v>76230989100745394</v>
      </c>
    </row>
    <row r="225" spans="1:8" x14ac:dyDescent="0.25">
      <c r="A225" s="1" t="s">
        <v>1092</v>
      </c>
      <c r="B225" s="2">
        <f>VLOOKUP(DataTrámites[[#This Row],[
Cliente]],Registros[],2,FALSE)</f>
        <v>76230989</v>
      </c>
      <c r="C225" s="1" t="s">
        <v>6</v>
      </c>
      <c r="D225" s="1">
        <v>1006</v>
      </c>
      <c r="E225" s="1" t="s">
        <v>1954</v>
      </c>
      <c r="F225" s="52">
        <v>45394</v>
      </c>
      <c r="G225" s="159">
        <v>0.47134259259259259</v>
      </c>
      <c r="H225" s="157" t="str">
        <f>_xlfn.CONCAT(DataTrámites[[#This Row],[
Usuario]],DataTrámites[[#This Row],[Código]],DataTrámites[[#This Row],[Fecha]])</f>
        <v>76230989100645394</v>
      </c>
    </row>
    <row r="226" spans="1:8" x14ac:dyDescent="0.25">
      <c r="A226" s="1" t="s">
        <v>1097</v>
      </c>
      <c r="B226" s="2">
        <f>VLOOKUP(DataTrámites[[#This Row],[
Cliente]],Registros[],2,FALSE)</f>
        <v>20048698</v>
      </c>
      <c r="C226" s="1" t="s">
        <v>6</v>
      </c>
      <c r="D226" s="1">
        <v>1004</v>
      </c>
      <c r="E226" s="1" t="s">
        <v>1957</v>
      </c>
      <c r="F226" s="52">
        <v>45394</v>
      </c>
      <c r="G226" s="159">
        <v>0.47371527777777778</v>
      </c>
      <c r="H226" s="157" t="str">
        <f>_xlfn.CONCAT(DataTrámites[[#This Row],[
Usuario]],DataTrámites[[#This Row],[Código]],DataTrámites[[#This Row],[Fecha]])</f>
        <v>20048698100445394</v>
      </c>
    </row>
    <row r="227" spans="1:8" x14ac:dyDescent="0.25">
      <c r="A227" s="1" t="s">
        <v>1094</v>
      </c>
      <c r="B227" s="2">
        <f>VLOOKUP(DataTrámites[[#This Row],[
Cliente]],Registros[],2,FALSE)</f>
        <v>24003652</v>
      </c>
      <c r="C227" s="1" t="s">
        <v>6</v>
      </c>
      <c r="D227" s="1">
        <v>1006</v>
      </c>
      <c r="E227" s="1" t="s">
        <v>1954</v>
      </c>
      <c r="F227" s="52">
        <v>45394</v>
      </c>
      <c r="G227" s="159">
        <v>0.48833333333333334</v>
      </c>
      <c r="H227" s="157" t="str">
        <f>_xlfn.CONCAT(DataTrámites[[#This Row],[
Usuario]],DataTrámites[[#This Row],[Código]],DataTrámites[[#This Row],[Fecha]])</f>
        <v>24003652100645394</v>
      </c>
    </row>
    <row r="228" spans="1:8" x14ac:dyDescent="0.25">
      <c r="A228" s="1" t="s">
        <v>1094</v>
      </c>
      <c r="B228" s="2">
        <f>VLOOKUP(DataTrámites[[#This Row],[
Cliente]],Registros[],2,FALSE)</f>
        <v>24003652</v>
      </c>
      <c r="C228" s="1" t="s">
        <v>6</v>
      </c>
      <c r="D228" s="1">
        <v>1004</v>
      </c>
      <c r="E228" s="1" t="s">
        <v>1957</v>
      </c>
      <c r="F228" s="52">
        <v>45394</v>
      </c>
      <c r="G228" s="159">
        <v>0.49254629629629632</v>
      </c>
      <c r="H228" s="157" t="str">
        <f>_xlfn.CONCAT(DataTrámites[[#This Row],[
Usuario]],DataTrámites[[#This Row],[Código]],DataTrámites[[#This Row],[Fecha]])</f>
        <v>24003652100445394</v>
      </c>
    </row>
    <row r="229" spans="1:8" x14ac:dyDescent="0.25">
      <c r="A229" s="1" t="s">
        <v>1101</v>
      </c>
      <c r="B229" s="2">
        <f>VLOOKUP(DataTrámites[[#This Row],[
Cliente]],Registros[],2,FALSE)</f>
        <v>44910167</v>
      </c>
      <c r="C229" s="1" t="s">
        <v>6</v>
      </c>
      <c r="D229" s="1">
        <v>1002</v>
      </c>
      <c r="E229" s="1" t="s">
        <v>1955</v>
      </c>
      <c r="F229" s="52">
        <v>45394</v>
      </c>
      <c r="G229" s="159">
        <v>0.53326388888888887</v>
      </c>
      <c r="H229" s="157" t="str">
        <f>_xlfn.CONCAT(DataTrámites[[#This Row],[
Usuario]],DataTrámites[[#This Row],[Código]],DataTrámites[[#This Row],[Fecha]])</f>
        <v>44910167100245394</v>
      </c>
    </row>
    <row r="230" spans="1:8" x14ac:dyDescent="0.25">
      <c r="A230" s="1" t="s">
        <v>1101</v>
      </c>
      <c r="B230" s="2">
        <f>VLOOKUP(DataTrámites[[#This Row],[
Cliente]],Registros[],2,FALSE)</f>
        <v>44910167</v>
      </c>
      <c r="C230" s="1" t="s">
        <v>6</v>
      </c>
      <c r="D230" s="1">
        <v>1008</v>
      </c>
      <c r="E230" s="1" t="s">
        <v>1953</v>
      </c>
      <c r="F230" s="52">
        <v>45394</v>
      </c>
      <c r="G230" s="159">
        <v>0.55386574074074069</v>
      </c>
      <c r="H230" s="157" t="str">
        <f>_xlfn.CONCAT(DataTrámites[[#This Row],[
Usuario]],DataTrámites[[#This Row],[Código]],DataTrámites[[#This Row],[Fecha]])</f>
        <v>44910167100845394</v>
      </c>
    </row>
    <row r="231" spans="1:8" x14ac:dyDescent="0.25">
      <c r="A231" s="1" t="s">
        <v>1101</v>
      </c>
      <c r="B231" s="2">
        <f>VLOOKUP(DataTrámites[[#This Row],[
Cliente]],Registros[],2,FALSE)</f>
        <v>44910167</v>
      </c>
      <c r="C231" s="1" t="s">
        <v>6</v>
      </c>
      <c r="D231" s="1">
        <v>1004</v>
      </c>
      <c r="E231" s="1" t="s">
        <v>1957</v>
      </c>
      <c r="F231" s="52">
        <v>45394</v>
      </c>
      <c r="G231" s="159">
        <v>0.5687268518518519</v>
      </c>
      <c r="H231" s="157" t="str">
        <f>_xlfn.CONCAT(DataTrámites[[#This Row],[
Usuario]],DataTrámites[[#This Row],[Código]],DataTrámites[[#This Row],[Fecha]])</f>
        <v>44910167100445394</v>
      </c>
    </row>
    <row r="232" spans="1:8" x14ac:dyDescent="0.25">
      <c r="A232" s="1" t="s">
        <v>1101</v>
      </c>
      <c r="B232" s="2">
        <f>VLOOKUP(DataTrámites[[#This Row],[
Cliente]],Registros[],2,FALSE)</f>
        <v>44910167</v>
      </c>
      <c r="C232" s="1" t="s">
        <v>6</v>
      </c>
      <c r="D232" s="1">
        <v>1006</v>
      </c>
      <c r="E232" s="1" t="s">
        <v>1954</v>
      </c>
      <c r="F232" s="52">
        <v>45394</v>
      </c>
      <c r="G232" s="159">
        <v>0.56920138888888894</v>
      </c>
      <c r="H232" s="157" t="str">
        <f>_xlfn.CONCAT(DataTrámites[[#This Row],[
Usuario]],DataTrámites[[#This Row],[Código]],DataTrámites[[#This Row],[Fecha]])</f>
        <v>44910167100645394</v>
      </c>
    </row>
    <row r="233" spans="1:8" x14ac:dyDescent="0.25">
      <c r="A233" s="1" t="s">
        <v>1108</v>
      </c>
      <c r="B233" s="2">
        <f>VLOOKUP(DataTrámites[[#This Row],[
Cliente]],Registros[],2,FALSE)</f>
        <v>19878317</v>
      </c>
      <c r="C233" s="1" t="s">
        <v>6</v>
      </c>
      <c r="D233" s="1">
        <v>1006</v>
      </c>
      <c r="E233" s="1" t="s">
        <v>1954</v>
      </c>
      <c r="F233" s="52">
        <v>45394</v>
      </c>
      <c r="G233" s="159">
        <v>0.62394675925925924</v>
      </c>
      <c r="H233" s="157" t="str">
        <f>_xlfn.CONCAT(DataTrámites[[#This Row],[
Usuario]],DataTrámites[[#This Row],[Código]],DataTrámites[[#This Row],[Fecha]])</f>
        <v>19878317100645394</v>
      </c>
    </row>
    <row r="234" spans="1:8" x14ac:dyDescent="0.25">
      <c r="A234" s="1" t="s">
        <v>1113</v>
      </c>
      <c r="B234" s="2">
        <f>VLOOKUP(DataTrámites[[#This Row],[
Cliente]],Registros[],2,FALSE)</f>
        <v>46556631</v>
      </c>
      <c r="C234" s="1" t="s">
        <v>6</v>
      </c>
      <c r="D234" s="1">
        <v>1006</v>
      </c>
      <c r="E234" s="1" t="s">
        <v>1954</v>
      </c>
      <c r="F234" s="52">
        <v>45394</v>
      </c>
      <c r="G234" s="159">
        <v>0.65277777777777779</v>
      </c>
      <c r="H234" s="157" t="str">
        <f>_xlfn.CONCAT(DataTrámites[[#This Row],[
Usuario]],DataTrámites[[#This Row],[Código]],DataTrámites[[#This Row],[Fecha]])</f>
        <v>46556631100645394</v>
      </c>
    </row>
    <row r="235" spans="1:8" ht="25.5" x14ac:dyDescent="0.25">
      <c r="A235" s="1" t="s">
        <v>243</v>
      </c>
      <c r="B235" s="2">
        <f>VLOOKUP(DataTrámites[[#This Row],[
Cliente]],Registros[],2,FALSE)</f>
        <v>19939806</v>
      </c>
      <c r="C235" s="1" t="s">
        <v>6</v>
      </c>
      <c r="D235" s="1">
        <v>1003</v>
      </c>
      <c r="E235" s="1" t="s">
        <v>1958</v>
      </c>
      <c r="F235" s="52">
        <v>45394</v>
      </c>
      <c r="G235" s="159">
        <v>0.6647453703703704</v>
      </c>
      <c r="H235" s="157" t="str">
        <f>_xlfn.CONCAT(DataTrámites[[#This Row],[
Usuario]],DataTrámites[[#This Row],[Código]],DataTrámites[[#This Row],[Fecha]])</f>
        <v>19939806100345394</v>
      </c>
    </row>
    <row r="236" spans="1:8" x14ac:dyDescent="0.25">
      <c r="A236" s="1" t="s">
        <v>1116</v>
      </c>
      <c r="B236" s="2">
        <f>VLOOKUP(DataTrámites[[#This Row],[
Cliente]],Registros[],2,FALSE)</f>
        <v>10368737</v>
      </c>
      <c r="C236" s="1" t="s">
        <v>6</v>
      </c>
      <c r="D236" s="1">
        <v>1006</v>
      </c>
      <c r="E236" s="1" t="s">
        <v>1954</v>
      </c>
      <c r="F236" s="52">
        <v>45394</v>
      </c>
      <c r="G236" s="159">
        <v>0.76777777777777778</v>
      </c>
      <c r="H236" s="157" t="str">
        <f>_xlfn.CONCAT(DataTrámites[[#This Row],[
Usuario]],DataTrámites[[#This Row],[Código]],DataTrámites[[#This Row],[Fecha]])</f>
        <v>10368737100645394</v>
      </c>
    </row>
    <row r="237" spans="1:8" x14ac:dyDescent="0.25">
      <c r="A237" s="1" t="s">
        <v>1116</v>
      </c>
      <c r="B237" s="2">
        <f>VLOOKUP(DataTrámites[[#This Row],[
Cliente]],Registros[],2,FALSE)</f>
        <v>10368737</v>
      </c>
      <c r="C237" s="1" t="s">
        <v>6</v>
      </c>
      <c r="D237" s="1">
        <v>1008</v>
      </c>
      <c r="E237" s="1" t="s">
        <v>1953</v>
      </c>
      <c r="F237" s="52">
        <v>45394</v>
      </c>
      <c r="G237" s="159">
        <v>0.77054398148148151</v>
      </c>
      <c r="H237" s="157" t="str">
        <f>_xlfn.CONCAT(DataTrámites[[#This Row],[
Usuario]],DataTrámites[[#This Row],[Código]],DataTrámites[[#This Row],[Fecha]])</f>
        <v>10368737100845394</v>
      </c>
    </row>
    <row r="238" spans="1:8" x14ac:dyDescent="0.25">
      <c r="A238" s="1" t="s">
        <v>274</v>
      </c>
      <c r="B238" s="2">
        <f>VLOOKUP(DataTrámites[[#This Row],[
Cliente]],Registros[],2,FALSE)</f>
        <v>20055270</v>
      </c>
      <c r="C238" s="1" t="s">
        <v>6</v>
      </c>
      <c r="D238" s="1">
        <v>1007</v>
      </c>
      <c r="E238" s="1" t="s">
        <v>1956</v>
      </c>
      <c r="F238" s="52">
        <v>45394</v>
      </c>
      <c r="G238" s="159">
        <v>0.87913194444444442</v>
      </c>
      <c r="H238" s="157" t="str">
        <f>_xlfn.CONCAT(DataTrámites[[#This Row],[
Usuario]],DataTrámites[[#This Row],[Código]],DataTrámites[[#This Row],[Fecha]])</f>
        <v>20055270100745394</v>
      </c>
    </row>
    <row r="239" spans="1:8" x14ac:dyDescent="0.25">
      <c r="A239" s="1" t="s">
        <v>558</v>
      </c>
      <c r="B239" s="2">
        <f>VLOOKUP(DataTrámites[[#This Row],[
Cliente]],Registros[],2,FALSE)</f>
        <v>20084894</v>
      </c>
      <c r="C239" s="1" t="s">
        <v>6</v>
      </c>
      <c r="D239" s="1">
        <v>1007</v>
      </c>
      <c r="E239" s="1" t="s">
        <v>1956</v>
      </c>
      <c r="F239" s="52">
        <v>45395</v>
      </c>
      <c r="G239" s="159">
        <v>0.49832175925925926</v>
      </c>
      <c r="H239" s="157" t="str">
        <f>_xlfn.CONCAT(DataTrámites[[#This Row],[
Usuario]],DataTrámites[[#This Row],[Código]],DataTrámites[[#This Row],[Fecha]])</f>
        <v>20084894100745395</v>
      </c>
    </row>
    <row r="240" spans="1:8" x14ac:dyDescent="0.25">
      <c r="A240" s="1" t="s">
        <v>1090</v>
      </c>
      <c r="B240" s="2">
        <f>VLOOKUP(DataTrámites[[#This Row],[
Cliente]],Registros[],2,FALSE)</f>
        <v>20070220</v>
      </c>
      <c r="C240" s="1" t="s">
        <v>6</v>
      </c>
      <c r="D240" s="1">
        <v>1006</v>
      </c>
      <c r="E240" s="1" t="s">
        <v>1954</v>
      </c>
      <c r="F240" s="52">
        <v>45395</v>
      </c>
      <c r="G240" s="159">
        <v>0.7276273148148148</v>
      </c>
      <c r="H240" s="157" t="str">
        <f>_xlfn.CONCAT(DataTrámites[[#This Row],[
Usuario]],DataTrámites[[#This Row],[Código]],DataTrámites[[#This Row],[Fecha]])</f>
        <v>20070220100645395</v>
      </c>
    </row>
    <row r="241" spans="1:8" x14ac:dyDescent="0.25">
      <c r="A241" s="1" t="s">
        <v>586</v>
      </c>
      <c r="B241" s="2">
        <f>VLOOKUP(DataTrámites[[#This Row],[
Cliente]],Registros[],2,FALSE)</f>
        <v>44888960</v>
      </c>
      <c r="C241" s="1" t="s">
        <v>6</v>
      </c>
      <c r="D241" s="1">
        <v>1006</v>
      </c>
      <c r="E241" s="1" t="s">
        <v>1954</v>
      </c>
      <c r="F241" s="52">
        <v>45396</v>
      </c>
      <c r="G241" s="159">
        <v>4.925925925925926E-2</v>
      </c>
      <c r="H241" s="157" t="str">
        <f>_xlfn.CONCAT(DataTrámites[[#This Row],[
Usuario]],DataTrámites[[#This Row],[Código]],DataTrámites[[#This Row],[Fecha]])</f>
        <v>44888960100645396</v>
      </c>
    </row>
    <row r="242" spans="1:8" x14ac:dyDescent="0.25">
      <c r="A242" s="1" t="s">
        <v>760</v>
      </c>
      <c r="B242" s="2">
        <f>VLOOKUP(DataTrámites[[#This Row],[
Cliente]],Registros[],2,FALSE)</f>
        <v>77537280</v>
      </c>
      <c r="C242" s="1" t="s">
        <v>6</v>
      </c>
      <c r="D242" s="1">
        <v>1006</v>
      </c>
      <c r="E242" s="1" t="s">
        <v>1954</v>
      </c>
      <c r="F242" s="52">
        <v>45397</v>
      </c>
      <c r="G242" s="159">
        <v>0.43125000000000002</v>
      </c>
      <c r="H242" s="157" t="str">
        <f>_xlfn.CONCAT(DataTrámites[[#This Row],[
Usuario]],DataTrámites[[#This Row],[Código]],DataTrámites[[#This Row],[Fecha]])</f>
        <v>77537280100645397</v>
      </c>
    </row>
    <row r="243" spans="1:8" x14ac:dyDescent="0.25">
      <c r="A243" s="1" t="s">
        <v>1122</v>
      </c>
      <c r="B243" s="2">
        <f>VLOOKUP(DataTrámites[[#This Row],[
Cliente]],Registros[],2,FALSE)</f>
        <v>44164922</v>
      </c>
      <c r="C243" s="1" t="s">
        <v>6</v>
      </c>
      <c r="D243" s="1">
        <v>1006</v>
      </c>
      <c r="E243" s="1" t="s">
        <v>1954</v>
      </c>
      <c r="F243" s="52">
        <v>45397</v>
      </c>
      <c r="G243" s="159">
        <v>0.4518402777777778</v>
      </c>
      <c r="H243" s="157" t="str">
        <f>_xlfn.CONCAT(DataTrámites[[#This Row],[
Usuario]],DataTrámites[[#This Row],[Código]],DataTrámites[[#This Row],[Fecha]])</f>
        <v>44164922100645397</v>
      </c>
    </row>
    <row r="244" spans="1:8" ht="25.5" x14ac:dyDescent="0.25">
      <c r="A244" s="1" t="s">
        <v>1134</v>
      </c>
      <c r="B244" s="2">
        <f>VLOOKUP(DataTrámites[[#This Row],[
Cliente]],Registros[],2,FALSE)</f>
        <v>9162428</v>
      </c>
      <c r="C244" s="1" t="s">
        <v>6</v>
      </c>
      <c r="D244" s="1">
        <v>1003</v>
      </c>
      <c r="E244" s="1" t="s">
        <v>1958</v>
      </c>
      <c r="F244" s="52">
        <v>45397</v>
      </c>
      <c r="G244" s="159">
        <v>0.70494212962962965</v>
      </c>
      <c r="H244" s="157" t="str">
        <f>_xlfn.CONCAT(DataTrámites[[#This Row],[
Usuario]],DataTrámites[[#This Row],[Código]],DataTrámites[[#This Row],[Fecha]])</f>
        <v>9162428100345397</v>
      </c>
    </row>
    <row r="245" spans="1:8" x14ac:dyDescent="0.25">
      <c r="A245" s="1" t="s">
        <v>1137</v>
      </c>
      <c r="B245" s="2">
        <f>VLOOKUP(DataTrámites[[#This Row],[
Cliente]],Registros[],2,FALSE)</f>
        <v>22313562</v>
      </c>
      <c r="C245" s="1" t="s">
        <v>6</v>
      </c>
      <c r="D245" s="1">
        <v>1008</v>
      </c>
      <c r="E245" s="1" t="s">
        <v>1953</v>
      </c>
      <c r="F245" s="52">
        <v>45397</v>
      </c>
      <c r="G245" s="159">
        <v>0.71974537037037034</v>
      </c>
      <c r="H245" s="157" t="str">
        <f>_xlfn.CONCAT(DataTrámites[[#This Row],[
Usuario]],DataTrámites[[#This Row],[Código]],DataTrámites[[#This Row],[Fecha]])</f>
        <v>22313562100845397</v>
      </c>
    </row>
    <row r="246" spans="1:8" x14ac:dyDescent="0.25">
      <c r="A246" s="1" t="s">
        <v>1137</v>
      </c>
      <c r="B246" s="2">
        <f>VLOOKUP(DataTrámites[[#This Row],[
Cliente]],Registros[],2,FALSE)</f>
        <v>22313562</v>
      </c>
      <c r="C246" s="1" t="s">
        <v>6</v>
      </c>
      <c r="D246" s="1">
        <v>1006</v>
      </c>
      <c r="E246" s="1" t="s">
        <v>1954</v>
      </c>
      <c r="F246" s="52">
        <v>45397</v>
      </c>
      <c r="G246" s="159">
        <v>0.72050925925925924</v>
      </c>
      <c r="H246" s="157" t="str">
        <f>_xlfn.CONCAT(DataTrámites[[#This Row],[
Usuario]],DataTrámites[[#This Row],[Código]],DataTrámites[[#This Row],[Fecha]])</f>
        <v>22313562100645397</v>
      </c>
    </row>
    <row r="247" spans="1:8" x14ac:dyDescent="0.25">
      <c r="A247" s="1" t="s">
        <v>1144</v>
      </c>
      <c r="B247" s="2">
        <f>VLOOKUP(DataTrámites[[#This Row],[
Cliente]],Registros[],2,FALSE)</f>
        <v>43387908</v>
      </c>
      <c r="C247" s="1" t="s">
        <v>6</v>
      </c>
      <c r="D247" s="1">
        <v>1008</v>
      </c>
      <c r="E247" s="1" t="s">
        <v>1953</v>
      </c>
      <c r="F247" s="52">
        <v>45397</v>
      </c>
      <c r="G247" s="159">
        <v>0.8087847222222222</v>
      </c>
      <c r="H247" s="157" t="str">
        <f>_xlfn.CONCAT(DataTrámites[[#This Row],[
Usuario]],DataTrámites[[#This Row],[Código]],DataTrámites[[#This Row],[Fecha]])</f>
        <v>43387908100845397</v>
      </c>
    </row>
    <row r="248" spans="1:8" x14ac:dyDescent="0.25">
      <c r="A248" s="1" t="s">
        <v>1154</v>
      </c>
      <c r="B248" s="2">
        <f>VLOOKUP(DataTrámites[[#This Row],[
Cliente]],Registros[],2,FALSE)</f>
        <v>45748875</v>
      </c>
      <c r="C248" s="1" t="s">
        <v>6</v>
      </c>
      <c r="D248" s="1">
        <v>1007</v>
      </c>
      <c r="E248" s="1" t="s">
        <v>1956</v>
      </c>
      <c r="F248" s="52">
        <v>45398</v>
      </c>
      <c r="G248" s="159">
        <v>0.43738425925925928</v>
      </c>
      <c r="H248" s="157" t="str">
        <f>_xlfn.CONCAT(DataTrámites[[#This Row],[
Usuario]],DataTrámites[[#This Row],[Código]],DataTrámites[[#This Row],[Fecha]])</f>
        <v>45748875100745398</v>
      </c>
    </row>
    <row r="249" spans="1:8" ht="25.5" x14ac:dyDescent="0.25">
      <c r="A249" s="1" t="s">
        <v>1134</v>
      </c>
      <c r="B249" s="2">
        <f>VLOOKUP(DataTrámites[[#This Row],[
Cliente]],Registros[],2,FALSE)</f>
        <v>9162428</v>
      </c>
      <c r="C249" s="1" t="s">
        <v>6</v>
      </c>
      <c r="D249" s="1">
        <v>1003</v>
      </c>
      <c r="E249" s="1" t="s">
        <v>1958</v>
      </c>
      <c r="F249" s="52">
        <v>45398</v>
      </c>
      <c r="G249" s="159">
        <v>0.49146990740740742</v>
      </c>
      <c r="H249" s="157" t="str">
        <f>_xlfn.CONCAT(DataTrámites[[#This Row],[
Usuario]],DataTrámites[[#This Row],[Código]],DataTrámites[[#This Row],[Fecha]])</f>
        <v>9162428100345398</v>
      </c>
    </row>
    <row r="250" spans="1:8" x14ac:dyDescent="0.25">
      <c r="A250" s="1" t="s">
        <v>1157</v>
      </c>
      <c r="B250" s="2">
        <f>VLOOKUP(DataTrámites[[#This Row],[
Cliente]],Registros[],2,FALSE)</f>
        <v>71451714</v>
      </c>
      <c r="C250" s="1" t="s">
        <v>6</v>
      </c>
      <c r="D250" s="1">
        <v>1008</v>
      </c>
      <c r="E250" s="1" t="s">
        <v>1953</v>
      </c>
      <c r="F250" s="52">
        <v>45398</v>
      </c>
      <c r="G250" s="159">
        <v>0.50458333333333338</v>
      </c>
      <c r="H250" s="157" t="str">
        <f>_xlfn.CONCAT(DataTrámites[[#This Row],[
Usuario]],DataTrámites[[#This Row],[Código]],DataTrámites[[#This Row],[Fecha]])</f>
        <v>71451714100845398</v>
      </c>
    </row>
    <row r="251" spans="1:8" x14ac:dyDescent="0.25">
      <c r="A251" s="1" t="s">
        <v>1159</v>
      </c>
      <c r="B251" s="2">
        <f>VLOOKUP(DataTrámites[[#This Row],[
Cliente]],Registros[],2,FALSE)</f>
        <v>15766206</v>
      </c>
      <c r="C251" s="1" t="s">
        <v>6</v>
      </c>
      <c r="D251" s="1">
        <v>1006</v>
      </c>
      <c r="E251" s="1" t="s">
        <v>1954</v>
      </c>
      <c r="F251" s="52">
        <v>45398</v>
      </c>
      <c r="G251" s="159">
        <v>0.50748842592592591</v>
      </c>
      <c r="H251" s="157" t="str">
        <f>_xlfn.CONCAT(DataTrámites[[#This Row],[
Usuario]],DataTrámites[[#This Row],[Código]],DataTrámites[[#This Row],[Fecha]])</f>
        <v>15766206100645398</v>
      </c>
    </row>
    <row r="252" spans="1:8" x14ac:dyDescent="0.25">
      <c r="A252" s="1" t="s">
        <v>1162</v>
      </c>
      <c r="B252" s="2">
        <f>VLOOKUP(DataTrámites[[#This Row],[
Cliente]],Registros[],2,FALSE)</f>
        <v>40262517</v>
      </c>
      <c r="C252" s="1" t="s">
        <v>6</v>
      </c>
      <c r="D252" s="1">
        <v>1002</v>
      </c>
      <c r="E252" s="1" t="s">
        <v>1955</v>
      </c>
      <c r="F252" s="52">
        <v>45398</v>
      </c>
      <c r="G252" s="159">
        <v>0.63107638888888884</v>
      </c>
      <c r="H252" s="157" t="str">
        <f>_xlfn.CONCAT(DataTrámites[[#This Row],[
Usuario]],DataTrámites[[#This Row],[Código]],DataTrámites[[#This Row],[Fecha]])</f>
        <v>40262517100245398</v>
      </c>
    </row>
    <row r="253" spans="1:8" x14ac:dyDescent="0.25">
      <c r="A253" s="1" t="s">
        <v>27</v>
      </c>
      <c r="B253" s="2">
        <f>VLOOKUP(DataTrámites[[#This Row],[
Cliente]],Registros[],2,FALSE)</f>
        <v>24942399</v>
      </c>
      <c r="C253" s="1" t="s">
        <v>6</v>
      </c>
      <c r="D253" s="1">
        <v>1007</v>
      </c>
      <c r="E253" s="1" t="s">
        <v>1956</v>
      </c>
      <c r="F253" s="52">
        <v>45398</v>
      </c>
      <c r="G253" s="159">
        <v>0.70605324074074072</v>
      </c>
      <c r="H253" s="157" t="str">
        <f>_xlfn.CONCAT(DataTrámites[[#This Row],[
Usuario]],DataTrámites[[#This Row],[Código]],DataTrámites[[#This Row],[Fecha]])</f>
        <v>24942399100745398</v>
      </c>
    </row>
    <row r="254" spans="1:8" x14ac:dyDescent="0.25">
      <c r="A254" s="1" t="s">
        <v>1166</v>
      </c>
      <c r="B254" s="2">
        <f>VLOOKUP(DataTrámites[[#This Row],[
Cliente]],Registros[],2,FALSE)</f>
        <v>72432692</v>
      </c>
      <c r="C254" s="1" t="s">
        <v>6</v>
      </c>
      <c r="D254" s="1">
        <v>1007</v>
      </c>
      <c r="E254" s="1" t="s">
        <v>1956</v>
      </c>
      <c r="F254" s="52">
        <v>45398</v>
      </c>
      <c r="G254" s="159">
        <v>0.74885416666666671</v>
      </c>
      <c r="H254" s="157" t="str">
        <f>_xlfn.CONCAT(DataTrámites[[#This Row],[
Usuario]],DataTrámites[[#This Row],[Código]],DataTrámites[[#This Row],[Fecha]])</f>
        <v>72432692100745398</v>
      </c>
    </row>
    <row r="255" spans="1:8" x14ac:dyDescent="0.25">
      <c r="A255" s="1" t="s">
        <v>1166</v>
      </c>
      <c r="B255" s="2">
        <f>VLOOKUP(DataTrámites[[#This Row],[
Cliente]],Registros[],2,FALSE)</f>
        <v>72432692</v>
      </c>
      <c r="C255" s="1" t="s">
        <v>6</v>
      </c>
      <c r="D255" s="1">
        <v>1008</v>
      </c>
      <c r="E255" s="1" t="s">
        <v>1953</v>
      </c>
      <c r="F255" s="52">
        <v>45398</v>
      </c>
      <c r="G255" s="159">
        <v>0.75084490740740739</v>
      </c>
      <c r="H255" s="157" t="str">
        <f>_xlfn.CONCAT(DataTrámites[[#This Row],[
Usuario]],DataTrámites[[#This Row],[Código]],DataTrámites[[#This Row],[Fecha]])</f>
        <v>72432692100845398</v>
      </c>
    </row>
    <row r="256" spans="1:8" x14ac:dyDescent="0.25">
      <c r="A256" s="1" t="s">
        <v>1169</v>
      </c>
      <c r="B256" s="2">
        <f>VLOOKUP(DataTrámites[[#This Row],[
Cliente]],Registros[],2,FALSE)</f>
        <v>15370000</v>
      </c>
      <c r="C256" s="1" t="s">
        <v>6</v>
      </c>
      <c r="D256" s="1">
        <v>1004</v>
      </c>
      <c r="E256" s="1" t="s">
        <v>1957</v>
      </c>
      <c r="F256" s="52">
        <v>45398</v>
      </c>
      <c r="G256" s="159">
        <v>0.80327546296296293</v>
      </c>
      <c r="H256" s="157" t="str">
        <f>_xlfn.CONCAT(DataTrámites[[#This Row],[
Usuario]],DataTrámites[[#This Row],[Código]],DataTrámites[[#This Row],[Fecha]])</f>
        <v>15370000100445398</v>
      </c>
    </row>
    <row r="257" spans="1:8" x14ac:dyDescent="0.25">
      <c r="A257" s="1" t="s">
        <v>1169</v>
      </c>
      <c r="B257" s="2">
        <f>VLOOKUP(DataTrámites[[#This Row],[
Cliente]],Registros[],2,FALSE)</f>
        <v>15370000</v>
      </c>
      <c r="C257" s="1" t="s">
        <v>6</v>
      </c>
      <c r="D257" s="1">
        <v>1006</v>
      </c>
      <c r="E257" s="1" t="s">
        <v>1954</v>
      </c>
      <c r="F257" s="52">
        <v>45398</v>
      </c>
      <c r="G257" s="159">
        <v>0.80475694444444446</v>
      </c>
      <c r="H257" s="157" t="str">
        <f>_xlfn.CONCAT(DataTrámites[[#This Row],[
Usuario]],DataTrámites[[#This Row],[Código]],DataTrámites[[#This Row],[Fecha]])</f>
        <v>15370000100645398</v>
      </c>
    </row>
    <row r="258" spans="1:8" x14ac:dyDescent="0.25">
      <c r="A258" s="1" t="s">
        <v>1172</v>
      </c>
      <c r="B258" s="2">
        <f>VLOOKUP(DataTrámites[[#This Row],[
Cliente]],Registros[],2,FALSE)</f>
        <v>8693831</v>
      </c>
      <c r="C258" s="1" t="s">
        <v>6</v>
      </c>
      <c r="D258" s="1">
        <v>1006</v>
      </c>
      <c r="E258" s="1" t="s">
        <v>1954</v>
      </c>
      <c r="F258" s="52">
        <v>45398</v>
      </c>
      <c r="G258" s="159">
        <v>0.81303240740740745</v>
      </c>
      <c r="H258" s="157" t="str">
        <f>_xlfn.CONCAT(DataTrámites[[#This Row],[
Usuario]],DataTrámites[[#This Row],[Código]],DataTrámites[[#This Row],[Fecha]])</f>
        <v>8693831100645398</v>
      </c>
    </row>
    <row r="259" spans="1:8" x14ac:dyDescent="0.25">
      <c r="A259" s="1" t="s">
        <v>1177</v>
      </c>
      <c r="B259" s="2">
        <f>VLOOKUP(DataTrámites[[#This Row],[
Cliente]],Registros[],2,FALSE)</f>
        <v>72471086</v>
      </c>
      <c r="C259" s="1" t="s">
        <v>6</v>
      </c>
      <c r="D259" s="1">
        <v>1007</v>
      </c>
      <c r="E259" s="1" t="s">
        <v>1956</v>
      </c>
      <c r="F259" s="52">
        <v>45398</v>
      </c>
      <c r="G259" s="159">
        <v>0.99549768518518522</v>
      </c>
      <c r="H259" s="157" t="str">
        <f>_xlfn.CONCAT(DataTrámites[[#This Row],[
Usuario]],DataTrámites[[#This Row],[Código]],DataTrámites[[#This Row],[Fecha]])</f>
        <v>72471086100745398</v>
      </c>
    </row>
    <row r="260" spans="1:8" x14ac:dyDescent="0.25">
      <c r="A260" s="1" t="s">
        <v>1177</v>
      </c>
      <c r="B260" s="2">
        <f>VLOOKUP(DataTrámites[[#This Row],[
Cliente]],Registros[],2,FALSE)</f>
        <v>72471086</v>
      </c>
      <c r="C260" s="1" t="s">
        <v>6</v>
      </c>
      <c r="D260" s="1">
        <v>1006</v>
      </c>
      <c r="E260" s="1" t="s">
        <v>1954</v>
      </c>
      <c r="F260" s="52">
        <v>45398</v>
      </c>
      <c r="G260" s="159">
        <v>0.99712962962962959</v>
      </c>
      <c r="H260" s="157" t="str">
        <f>_xlfn.CONCAT(DataTrámites[[#This Row],[
Usuario]],DataTrámites[[#This Row],[Código]],DataTrámites[[#This Row],[Fecha]])</f>
        <v>72471086100645398</v>
      </c>
    </row>
    <row r="261" spans="1:8" x14ac:dyDescent="0.25">
      <c r="A261" s="1" t="s">
        <v>1180</v>
      </c>
      <c r="B261" s="2">
        <f>VLOOKUP(DataTrámites[[#This Row],[
Cliente]],Registros[],2,FALSE)</f>
        <v>16674370</v>
      </c>
      <c r="C261" s="1" t="s">
        <v>6</v>
      </c>
      <c r="D261" s="1">
        <v>1004</v>
      </c>
      <c r="E261" s="1" t="s">
        <v>1957</v>
      </c>
      <c r="F261" s="52">
        <v>45399</v>
      </c>
      <c r="G261" s="160">
        <v>2.6967592592592594E-3</v>
      </c>
      <c r="H261" s="157" t="str">
        <f>_xlfn.CONCAT(DataTrámites[[#This Row],[
Usuario]],DataTrámites[[#This Row],[Código]],DataTrámites[[#This Row],[Fecha]])</f>
        <v>16674370100445399</v>
      </c>
    </row>
    <row r="262" spans="1:8" x14ac:dyDescent="0.25">
      <c r="A262" s="1" t="s">
        <v>1180</v>
      </c>
      <c r="B262" s="2">
        <f>VLOOKUP(DataTrámites[[#This Row],[
Cliente]],Registros[],2,FALSE)</f>
        <v>16674370</v>
      </c>
      <c r="C262" s="1" t="s">
        <v>6</v>
      </c>
      <c r="D262" s="1">
        <v>1006</v>
      </c>
      <c r="E262" s="1" t="s">
        <v>1954</v>
      </c>
      <c r="F262" s="52">
        <v>45399</v>
      </c>
      <c r="G262" s="159">
        <v>3.472222222222222E-3</v>
      </c>
      <c r="H262" s="157" t="str">
        <f>_xlfn.CONCAT(DataTrámites[[#This Row],[
Usuario]],DataTrámites[[#This Row],[Código]],DataTrámites[[#This Row],[Fecha]])</f>
        <v>16674370100645399</v>
      </c>
    </row>
    <row r="263" spans="1:8" ht="25.5" x14ac:dyDescent="0.25">
      <c r="A263" s="121" t="s">
        <v>1276</v>
      </c>
      <c r="B263" s="2">
        <f>VLOOKUP(DataTrámites[[#This Row],[
Cliente]],Registros[],2,FALSE)</f>
        <v>19928147</v>
      </c>
      <c r="C263" s="121" t="s">
        <v>6</v>
      </c>
      <c r="D263" s="121">
        <v>1003</v>
      </c>
      <c r="E263" s="121" t="s">
        <v>1958</v>
      </c>
      <c r="F263" s="154">
        <v>45399</v>
      </c>
      <c r="G263" s="159">
        <v>0.45893518518518517</v>
      </c>
      <c r="H263" s="157" t="str">
        <f>_xlfn.CONCAT(DataTrámites[[#This Row],[
Usuario]],DataTrámites[[#This Row],[Código]],DataTrámites[[#This Row],[Fecha]])</f>
        <v>19928147100345399</v>
      </c>
    </row>
    <row r="264" spans="1:8" x14ac:dyDescent="0.25">
      <c r="A264" s="121" t="s">
        <v>1276</v>
      </c>
      <c r="B264" s="2">
        <f>VLOOKUP(DataTrámites[[#This Row],[
Cliente]],Registros[],2,FALSE)</f>
        <v>19928147</v>
      </c>
      <c r="C264" s="121" t="s">
        <v>6</v>
      </c>
      <c r="D264" s="121">
        <v>1006</v>
      </c>
      <c r="E264" s="121" t="s">
        <v>1954</v>
      </c>
      <c r="F264" s="154">
        <v>45399</v>
      </c>
      <c r="G264" s="159">
        <v>0.46003472222222225</v>
      </c>
      <c r="H264" s="157" t="str">
        <f>_xlfn.CONCAT(DataTrámites[[#This Row],[
Usuario]],DataTrámites[[#This Row],[Código]],DataTrámites[[#This Row],[Fecha]])</f>
        <v>19928147100645399</v>
      </c>
    </row>
    <row r="265" spans="1:8" x14ac:dyDescent="0.25">
      <c r="A265" s="121" t="s">
        <v>1278</v>
      </c>
      <c r="B265" s="2">
        <f>VLOOKUP(DataTrámites[[#This Row],[
Cliente]],Registros[],2,FALSE)</f>
        <v>44587806</v>
      </c>
      <c r="C265" s="121" t="s">
        <v>6</v>
      </c>
      <c r="D265" s="121">
        <v>1006</v>
      </c>
      <c r="E265" s="121" t="s">
        <v>1954</v>
      </c>
      <c r="F265" s="154">
        <v>45399</v>
      </c>
      <c r="G265" s="159">
        <v>0.47129629629629627</v>
      </c>
      <c r="H265" s="157" t="str">
        <f>_xlfn.CONCAT(DataTrámites[[#This Row],[
Usuario]],DataTrámites[[#This Row],[Código]],DataTrámites[[#This Row],[Fecha]])</f>
        <v>44587806100645399</v>
      </c>
    </row>
    <row r="266" spans="1:8" x14ac:dyDescent="0.25">
      <c r="A266" s="121" t="s">
        <v>1280</v>
      </c>
      <c r="B266" s="2">
        <f>VLOOKUP(DataTrámites[[#This Row],[
Cliente]],Registros[],2,FALSE)</f>
        <v>19886901</v>
      </c>
      <c r="C266" s="121" t="s">
        <v>6</v>
      </c>
      <c r="D266" s="121">
        <v>1006</v>
      </c>
      <c r="E266" s="121" t="s">
        <v>1954</v>
      </c>
      <c r="F266" s="154">
        <v>45399</v>
      </c>
      <c r="G266" s="159">
        <v>0.54445601851851855</v>
      </c>
      <c r="H266" s="157" t="str">
        <f>_xlfn.CONCAT(DataTrámites[[#This Row],[
Usuario]],DataTrámites[[#This Row],[Código]],DataTrámites[[#This Row],[Fecha]])</f>
        <v>19886901100645399</v>
      </c>
    </row>
    <row r="267" spans="1:8" x14ac:dyDescent="0.25">
      <c r="A267" s="121" t="s">
        <v>1282</v>
      </c>
      <c r="B267" s="2">
        <f>VLOOKUP(DataTrámites[[#This Row],[
Cliente]],Registros[],2,FALSE)</f>
        <v>72945307</v>
      </c>
      <c r="C267" s="121" t="s">
        <v>6</v>
      </c>
      <c r="D267" s="121">
        <v>1002</v>
      </c>
      <c r="E267" s="121" t="s">
        <v>1955</v>
      </c>
      <c r="F267" s="154">
        <v>45399</v>
      </c>
      <c r="G267" s="159">
        <v>0.56835648148148143</v>
      </c>
      <c r="H267" s="157" t="str">
        <f>_xlfn.CONCAT(DataTrámites[[#This Row],[
Usuario]],DataTrámites[[#This Row],[Código]],DataTrámites[[#This Row],[Fecha]])</f>
        <v>72945307100245399</v>
      </c>
    </row>
    <row r="268" spans="1:8" x14ac:dyDescent="0.25">
      <c r="A268" s="121" t="s">
        <v>1150</v>
      </c>
      <c r="B268" s="2">
        <f>VLOOKUP(DataTrámites[[#This Row],[
Cliente]],Registros[],2,FALSE)</f>
        <v>42136813</v>
      </c>
      <c r="C268" s="121" t="s">
        <v>6</v>
      </c>
      <c r="D268" s="121">
        <v>1006</v>
      </c>
      <c r="E268" s="121" t="s">
        <v>1954</v>
      </c>
      <c r="F268" s="154">
        <v>45399</v>
      </c>
      <c r="G268" s="159">
        <v>0.69714120370370369</v>
      </c>
      <c r="H268" s="157" t="str">
        <f>_xlfn.CONCAT(DataTrámites[[#This Row],[
Usuario]],DataTrámites[[#This Row],[Código]],DataTrámites[[#This Row],[Fecha]])</f>
        <v>42136813100645399</v>
      </c>
    </row>
    <row r="269" spans="1:8" ht="25.5" x14ac:dyDescent="0.25">
      <c r="A269" s="121" t="s">
        <v>282</v>
      </c>
      <c r="B269" s="2">
        <f>VLOOKUP(DataTrámites[[#This Row],[
Cliente]],Registros[],2,FALSE)</f>
        <v>24713530</v>
      </c>
      <c r="C269" s="121" t="s">
        <v>6</v>
      </c>
      <c r="D269" s="121">
        <v>1003</v>
      </c>
      <c r="E269" s="121" t="s">
        <v>1958</v>
      </c>
      <c r="F269" s="154">
        <v>45399</v>
      </c>
      <c r="G269" s="159">
        <v>0.75631944444444443</v>
      </c>
      <c r="H269" s="157" t="str">
        <f>_xlfn.CONCAT(DataTrámites[[#This Row],[
Usuario]],DataTrámites[[#This Row],[Código]],DataTrámites[[#This Row],[Fecha]])</f>
        <v>24713530100345399</v>
      </c>
    </row>
    <row r="270" spans="1:8" ht="25.5" x14ac:dyDescent="0.25">
      <c r="A270" s="121" t="s">
        <v>1286</v>
      </c>
      <c r="B270" s="2">
        <f>VLOOKUP(DataTrámites[[#This Row],[
Cliente]],Registros[],2,FALSE)</f>
        <v>42235940</v>
      </c>
      <c r="C270" s="121" t="s">
        <v>6</v>
      </c>
      <c r="D270" s="121">
        <v>1003</v>
      </c>
      <c r="E270" s="121" t="s">
        <v>1958</v>
      </c>
      <c r="F270" s="154">
        <v>45399</v>
      </c>
      <c r="G270" s="159">
        <v>0.88246527777777772</v>
      </c>
      <c r="H270" s="157" t="str">
        <f>_xlfn.CONCAT(DataTrámites[[#This Row],[
Usuario]],DataTrámites[[#This Row],[Código]],DataTrámites[[#This Row],[Fecha]])</f>
        <v>42235940100345399</v>
      </c>
    </row>
    <row r="271" spans="1:8" x14ac:dyDescent="0.25">
      <c r="A271" s="121" t="s">
        <v>1287</v>
      </c>
      <c r="B271" s="2">
        <f>VLOOKUP(DataTrámites[[#This Row],[
Cliente]],Registros[],2,FALSE)</f>
        <v>75657843</v>
      </c>
      <c r="C271" s="121" t="s">
        <v>6</v>
      </c>
      <c r="D271" s="121">
        <v>1008</v>
      </c>
      <c r="E271" s="121" t="s">
        <v>1953</v>
      </c>
      <c r="F271" s="154">
        <v>45400</v>
      </c>
      <c r="G271" s="159">
        <v>0.34333333333333332</v>
      </c>
      <c r="H271" s="157" t="str">
        <f>_xlfn.CONCAT(DataTrámites[[#This Row],[
Usuario]],DataTrámites[[#This Row],[Código]],DataTrámites[[#This Row],[Fecha]])</f>
        <v>75657843100845400</v>
      </c>
    </row>
    <row r="272" spans="1:8" x14ac:dyDescent="0.25">
      <c r="A272" s="121" t="s">
        <v>1291</v>
      </c>
      <c r="B272" s="2">
        <f>VLOOKUP(DataTrámites[[#This Row],[
Cliente]],Registros[],2,FALSE)</f>
        <v>41845683</v>
      </c>
      <c r="C272" s="121" t="s">
        <v>6</v>
      </c>
      <c r="D272" s="121">
        <v>1006</v>
      </c>
      <c r="E272" s="121" t="s">
        <v>1954</v>
      </c>
      <c r="F272" s="154">
        <v>45400</v>
      </c>
      <c r="G272" s="159">
        <v>0.43611111111111112</v>
      </c>
      <c r="H272" s="157" t="str">
        <f>_xlfn.CONCAT(DataTrámites[[#This Row],[
Usuario]],DataTrámites[[#This Row],[Código]],DataTrámites[[#This Row],[Fecha]])</f>
        <v>41845683100645400</v>
      </c>
    </row>
    <row r="273" spans="1:8" x14ac:dyDescent="0.25">
      <c r="A273" s="121" t="s">
        <v>1297</v>
      </c>
      <c r="B273" s="2">
        <f>VLOOKUP(DataTrámites[[#This Row],[
Cliente]],Registros[],2,FALSE)</f>
        <v>70776957</v>
      </c>
      <c r="C273" s="121" t="s">
        <v>6</v>
      </c>
      <c r="D273" s="121">
        <v>1006</v>
      </c>
      <c r="E273" s="121" t="s">
        <v>1954</v>
      </c>
      <c r="F273" s="154">
        <v>45400</v>
      </c>
      <c r="G273" s="159">
        <v>0.52057870370370374</v>
      </c>
      <c r="H273" s="157" t="str">
        <f>_xlfn.CONCAT(DataTrámites[[#This Row],[
Usuario]],DataTrámites[[#This Row],[Código]],DataTrámites[[#This Row],[Fecha]])</f>
        <v>70776957100645400</v>
      </c>
    </row>
    <row r="274" spans="1:8" x14ac:dyDescent="0.25">
      <c r="A274" s="121" t="s">
        <v>1295</v>
      </c>
      <c r="B274" s="2">
        <f>VLOOKUP(DataTrámites[[#This Row],[
Cliente]],Registros[],2,FALSE)</f>
        <v>44830265</v>
      </c>
      <c r="C274" s="121" t="s">
        <v>6</v>
      </c>
      <c r="D274" s="121">
        <v>1008</v>
      </c>
      <c r="E274" s="121" t="s">
        <v>1953</v>
      </c>
      <c r="F274" s="154">
        <v>45400</v>
      </c>
      <c r="G274" s="159">
        <v>0.521087962962963</v>
      </c>
      <c r="H274" s="157" t="str">
        <f>_xlfn.CONCAT(DataTrámites[[#This Row],[
Usuario]],DataTrámites[[#This Row],[Código]],DataTrámites[[#This Row],[Fecha]])</f>
        <v>44830265100845400</v>
      </c>
    </row>
    <row r="275" spans="1:8" x14ac:dyDescent="0.25">
      <c r="A275" s="121" t="s">
        <v>1299</v>
      </c>
      <c r="B275" s="2">
        <f>VLOOKUP(DataTrámites[[#This Row],[
Cliente]],Registros[],2,FALSE)</f>
        <v>32939798</v>
      </c>
      <c r="C275" s="121" t="s">
        <v>6</v>
      </c>
      <c r="D275" s="121">
        <v>1008</v>
      </c>
      <c r="E275" s="121" t="s">
        <v>1953</v>
      </c>
      <c r="F275" s="154">
        <v>45400</v>
      </c>
      <c r="G275" s="159">
        <v>0.68892361111111111</v>
      </c>
      <c r="H275" s="157" t="str">
        <f>_xlfn.CONCAT(DataTrámites[[#This Row],[
Usuario]],DataTrámites[[#This Row],[Código]],DataTrámites[[#This Row],[Fecha]])</f>
        <v>32939798100845400</v>
      </c>
    </row>
    <row r="276" spans="1:8" x14ac:dyDescent="0.25">
      <c r="A276" s="121" t="s">
        <v>1299</v>
      </c>
      <c r="B276" s="2">
        <f>VLOOKUP(DataTrámites[[#This Row],[
Cliente]],Registros[],2,FALSE)</f>
        <v>32939798</v>
      </c>
      <c r="C276" s="121" t="s">
        <v>6</v>
      </c>
      <c r="D276" s="121">
        <v>1007</v>
      </c>
      <c r="E276" s="121" t="s">
        <v>1956</v>
      </c>
      <c r="F276" s="154">
        <v>45400</v>
      </c>
      <c r="G276" s="159">
        <v>0.69179398148148152</v>
      </c>
      <c r="H276" s="157" t="str">
        <f>_xlfn.CONCAT(DataTrámites[[#This Row],[
Usuario]],DataTrámites[[#This Row],[Código]],DataTrámites[[#This Row],[Fecha]])</f>
        <v>32939798100745400</v>
      </c>
    </row>
    <row r="277" spans="1:8" x14ac:dyDescent="0.25">
      <c r="A277" s="121" t="s">
        <v>1299</v>
      </c>
      <c r="B277" s="2">
        <f>VLOOKUP(DataTrámites[[#This Row],[
Cliente]],Registros[],2,FALSE)</f>
        <v>32939798</v>
      </c>
      <c r="C277" s="121" t="s">
        <v>6</v>
      </c>
      <c r="D277" s="121">
        <v>1002</v>
      </c>
      <c r="E277" s="121" t="s">
        <v>1955</v>
      </c>
      <c r="F277" s="154">
        <v>45400</v>
      </c>
      <c r="G277" s="159">
        <v>0.69348379629629631</v>
      </c>
      <c r="H277" s="157" t="str">
        <f>_xlfn.CONCAT(DataTrámites[[#This Row],[
Usuario]],DataTrámites[[#This Row],[Código]],DataTrámites[[#This Row],[Fecha]])</f>
        <v>32939798100245400</v>
      </c>
    </row>
    <row r="278" spans="1:8" x14ac:dyDescent="0.25">
      <c r="A278" s="121" t="s">
        <v>1303</v>
      </c>
      <c r="B278" s="2">
        <f>VLOOKUP(DataTrámites[[#This Row],[
Cliente]],Registros[],2,FALSE)</f>
        <v>41278807</v>
      </c>
      <c r="C278" s="121" t="s">
        <v>6</v>
      </c>
      <c r="D278" s="121">
        <v>1008</v>
      </c>
      <c r="E278" s="121" t="s">
        <v>1953</v>
      </c>
      <c r="F278" s="154">
        <v>45400</v>
      </c>
      <c r="G278" s="159">
        <v>0.83478009259259256</v>
      </c>
      <c r="H278" s="157" t="str">
        <f>_xlfn.CONCAT(DataTrámites[[#This Row],[
Usuario]],DataTrámites[[#This Row],[Código]],DataTrámites[[#This Row],[Fecha]])</f>
        <v>41278807100845400</v>
      </c>
    </row>
    <row r="279" spans="1:8" ht="25.5" x14ac:dyDescent="0.25">
      <c r="A279" s="121" t="s">
        <v>1305</v>
      </c>
      <c r="B279" s="2">
        <f>VLOOKUP(DataTrámites[[#This Row],[
Cliente]],Registros[],2,FALSE)</f>
        <v>24716813</v>
      </c>
      <c r="C279" s="121" t="s">
        <v>6</v>
      </c>
      <c r="D279" s="121">
        <v>1003</v>
      </c>
      <c r="E279" s="121" t="s">
        <v>1958</v>
      </c>
      <c r="F279" s="154">
        <v>45401</v>
      </c>
      <c r="G279" s="159">
        <v>0.45354166666666668</v>
      </c>
      <c r="H279" s="157" t="str">
        <f>_xlfn.CONCAT(DataTrámites[[#This Row],[
Usuario]],DataTrámites[[#This Row],[Código]],DataTrámites[[#This Row],[Fecha]])</f>
        <v>24716813100345401</v>
      </c>
    </row>
    <row r="280" spans="1:8" ht="25.5" x14ac:dyDescent="0.25">
      <c r="A280" s="121" t="s">
        <v>1307</v>
      </c>
      <c r="B280" s="2">
        <f>VLOOKUP(DataTrámites[[#This Row],[
Cliente]],Registros[],2,FALSE)</f>
        <v>9371678</v>
      </c>
      <c r="C280" s="121" t="s">
        <v>6</v>
      </c>
      <c r="D280" s="121">
        <v>1003</v>
      </c>
      <c r="E280" s="121" t="s">
        <v>1958</v>
      </c>
      <c r="F280" s="154">
        <v>45401</v>
      </c>
      <c r="G280" s="159">
        <v>0.5013657407407407</v>
      </c>
      <c r="H280" s="157" t="str">
        <f>_xlfn.CONCAT(DataTrámites[[#This Row],[
Usuario]],DataTrámites[[#This Row],[Código]],DataTrámites[[#This Row],[Fecha]])</f>
        <v>9371678100345401</v>
      </c>
    </row>
    <row r="281" spans="1:8" x14ac:dyDescent="0.25">
      <c r="A281" s="121" t="s">
        <v>1309</v>
      </c>
      <c r="B281" s="2">
        <f>VLOOKUP(DataTrámites[[#This Row],[
Cliente]],Registros[],2,FALSE)</f>
        <v>20061261</v>
      </c>
      <c r="C281" s="121" t="s">
        <v>6</v>
      </c>
      <c r="D281" s="121">
        <v>1006</v>
      </c>
      <c r="E281" s="121" t="s">
        <v>1954</v>
      </c>
      <c r="F281" s="154">
        <v>45401</v>
      </c>
      <c r="G281" s="159">
        <v>0.52615740740740746</v>
      </c>
      <c r="H281" s="157" t="str">
        <f>_xlfn.CONCAT(DataTrámites[[#This Row],[
Usuario]],DataTrámites[[#This Row],[Código]],DataTrámites[[#This Row],[Fecha]])</f>
        <v>20061261100645401</v>
      </c>
    </row>
    <row r="282" spans="1:8" x14ac:dyDescent="0.25">
      <c r="A282" s="121" t="s">
        <v>1311</v>
      </c>
      <c r="B282" s="2">
        <f>VLOOKUP(DataTrámites[[#This Row],[
Cliente]],Registros[],2,FALSE)</f>
        <v>32858449</v>
      </c>
      <c r="C282" s="121" t="s">
        <v>6</v>
      </c>
      <c r="D282" s="121">
        <v>1006</v>
      </c>
      <c r="E282" s="121" t="s">
        <v>1954</v>
      </c>
      <c r="F282" s="154">
        <v>45401</v>
      </c>
      <c r="G282" s="159">
        <v>0.7086689814814815</v>
      </c>
      <c r="H282" s="157" t="str">
        <f>_xlfn.CONCAT(DataTrámites[[#This Row],[
Usuario]],DataTrámites[[#This Row],[Código]],DataTrámites[[#This Row],[Fecha]])</f>
        <v>32858449100645401</v>
      </c>
    </row>
    <row r="283" spans="1:8" x14ac:dyDescent="0.25">
      <c r="A283" s="121" t="s">
        <v>1313</v>
      </c>
      <c r="B283" s="2">
        <f>VLOOKUP(DataTrámites[[#This Row],[
Cliente]],Registros[],2,FALSE)</f>
        <v>8609023</v>
      </c>
      <c r="C283" s="121" t="s">
        <v>6</v>
      </c>
      <c r="D283" s="121">
        <v>1006</v>
      </c>
      <c r="E283" s="121" t="s">
        <v>1954</v>
      </c>
      <c r="F283" s="154">
        <v>45401</v>
      </c>
      <c r="G283" s="159">
        <v>0.78034722222222219</v>
      </c>
      <c r="H283" s="157" t="str">
        <f>_xlfn.CONCAT(DataTrámites[[#This Row],[
Usuario]],DataTrámites[[#This Row],[Código]],DataTrámites[[#This Row],[Fecha]])</f>
        <v>8609023100645401</v>
      </c>
    </row>
    <row r="284" spans="1:8" x14ac:dyDescent="0.25">
      <c r="A284" s="121" t="s">
        <v>1317</v>
      </c>
      <c r="B284" s="2">
        <f>VLOOKUP(DataTrámites[[#This Row],[
Cliente]],Registros[],2,FALSE)</f>
        <v>75661407</v>
      </c>
      <c r="C284" s="121" t="s">
        <v>6</v>
      </c>
      <c r="D284" s="121">
        <v>1006</v>
      </c>
      <c r="E284" s="121" t="s">
        <v>1954</v>
      </c>
      <c r="F284" s="154">
        <v>45402</v>
      </c>
      <c r="G284" s="159">
        <v>0.19564814814814815</v>
      </c>
      <c r="H284" s="157" t="str">
        <f>_xlfn.CONCAT(DataTrámites[[#This Row],[
Usuario]],DataTrámites[[#This Row],[Código]],DataTrámites[[#This Row],[Fecha]])</f>
        <v>75661407100645402</v>
      </c>
    </row>
    <row r="285" spans="1:8" x14ac:dyDescent="0.25">
      <c r="A285" s="121" t="s">
        <v>522</v>
      </c>
      <c r="B285" s="2">
        <f>VLOOKUP(DataTrámites[[#This Row],[
Cliente]],Registros[],2,FALSE)</f>
        <v>46509906</v>
      </c>
      <c r="C285" s="121" t="s">
        <v>6</v>
      </c>
      <c r="D285" s="121">
        <v>1004</v>
      </c>
      <c r="E285" s="121" t="s">
        <v>1957</v>
      </c>
      <c r="F285" s="154">
        <v>45402</v>
      </c>
      <c r="G285" s="159">
        <v>0.35366898148148146</v>
      </c>
      <c r="H285" s="157" t="str">
        <f>_xlfn.CONCAT(DataTrámites[[#This Row],[
Usuario]],DataTrámites[[#This Row],[Código]],DataTrámites[[#This Row],[Fecha]])</f>
        <v>46509906100445402</v>
      </c>
    </row>
    <row r="286" spans="1:8" x14ac:dyDescent="0.25">
      <c r="A286" s="121" t="s">
        <v>522</v>
      </c>
      <c r="B286" s="2">
        <f>VLOOKUP(DataTrámites[[#This Row],[
Cliente]],Registros[],2,FALSE)</f>
        <v>46509906</v>
      </c>
      <c r="C286" s="121" t="s">
        <v>6</v>
      </c>
      <c r="D286" s="121">
        <v>1006</v>
      </c>
      <c r="E286" s="121" t="s">
        <v>1954</v>
      </c>
      <c r="F286" s="154">
        <v>45402</v>
      </c>
      <c r="G286" s="159">
        <v>0.3583912037037037</v>
      </c>
      <c r="H286" s="157" t="str">
        <f>_xlfn.CONCAT(DataTrámites[[#This Row],[
Usuario]],DataTrámites[[#This Row],[Código]],DataTrámites[[#This Row],[Fecha]])</f>
        <v>46509906100645402</v>
      </c>
    </row>
    <row r="287" spans="1:8" ht="25.5" x14ac:dyDescent="0.25">
      <c r="A287" s="121" t="s">
        <v>1305</v>
      </c>
      <c r="B287" s="2">
        <f>VLOOKUP(DataTrámites[[#This Row],[
Cliente]],Registros[],2,FALSE)</f>
        <v>24716813</v>
      </c>
      <c r="C287" s="121" t="s">
        <v>6</v>
      </c>
      <c r="D287" s="121">
        <v>1003</v>
      </c>
      <c r="E287" s="121" t="s">
        <v>1958</v>
      </c>
      <c r="F287" s="154">
        <v>45402</v>
      </c>
      <c r="G287" s="159">
        <v>0.42271990740740739</v>
      </c>
      <c r="H287" s="157" t="str">
        <f>_xlfn.CONCAT(DataTrámites[[#This Row],[
Usuario]],DataTrámites[[#This Row],[Código]],DataTrámites[[#This Row],[Fecha]])</f>
        <v>24716813100345402</v>
      </c>
    </row>
    <row r="288" spans="1:8" ht="25.5" x14ac:dyDescent="0.25">
      <c r="A288" s="121" t="s">
        <v>282</v>
      </c>
      <c r="B288" s="2">
        <f>VLOOKUP(DataTrámites[[#This Row],[
Cliente]],Registros[],2,FALSE)</f>
        <v>24713530</v>
      </c>
      <c r="C288" s="121" t="s">
        <v>6</v>
      </c>
      <c r="D288" s="121">
        <v>1003</v>
      </c>
      <c r="E288" s="121" t="s">
        <v>1958</v>
      </c>
      <c r="F288" s="154">
        <v>45402</v>
      </c>
      <c r="G288" s="159">
        <v>0.43636574074074075</v>
      </c>
      <c r="H288" s="157" t="str">
        <f>_xlfn.CONCAT(DataTrámites[[#This Row],[
Usuario]],DataTrámites[[#This Row],[Código]],DataTrámites[[#This Row],[Fecha]])</f>
        <v>24713530100345402</v>
      </c>
    </row>
    <row r="289" spans="1:8" ht="25.5" x14ac:dyDescent="0.25">
      <c r="A289" s="121" t="s">
        <v>1319</v>
      </c>
      <c r="B289" s="2">
        <f>VLOOKUP(DataTrámites[[#This Row],[
Cliente]],Registros[],2,FALSE)</f>
        <v>45404775</v>
      </c>
      <c r="C289" s="121" t="s">
        <v>6</v>
      </c>
      <c r="D289" s="121">
        <v>1003</v>
      </c>
      <c r="E289" s="121" t="s">
        <v>1958</v>
      </c>
      <c r="F289" s="154">
        <v>45402</v>
      </c>
      <c r="G289" s="159">
        <v>0.47745370370370371</v>
      </c>
      <c r="H289" s="157" t="str">
        <f>_xlfn.CONCAT(DataTrámites[[#This Row],[
Usuario]],DataTrámites[[#This Row],[Código]],DataTrámites[[#This Row],[Fecha]])</f>
        <v>45404775100345402</v>
      </c>
    </row>
    <row r="290" spans="1:8" x14ac:dyDescent="0.25">
      <c r="A290" s="121" t="s">
        <v>639</v>
      </c>
      <c r="B290" s="2">
        <f>VLOOKUP(DataTrámites[[#This Row],[
Cliente]],Registros[],2,FALSE)</f>
        <v>44881727</v>
      </c>
      <c r="C290" s="121" t="s">
        <v>6</v>
      </c>
      <c r="D290" s="121">
        <v>1008</v>
      </c>
      <c r="E290" s="121" t="s">
        <v>1953</v>
      </c>
      <c r="F290" s="154">
        <v>45402</v>
      </c>
      <c r="G290" s="159">
        <v>0.5213888888888889</v>
      </c>
      <c r="H290" s="157" t="str">
        <f>_xlfn.CONCAT(DataTrámites[[#This Row],[
Usuario]],DataTrámites[[#This Row],[Código]],DataTrámites[[#This Row],[Fecha]])</f>
        <v>44881727100845402</v>
      </c>
    </row>
    <row r="291" spans="1:8" ht="25.5" x14ac:dyDescent="0.25">
      <c r="A291" s="121" t="s">
        <v>1321</v>
      </c>
      <c r="B291" s="2">
        <f>VLOOKUP(DataTrámites[[#This Row],[
Cliente]],Registros[],2,FALSE)</f>
        <v>43769101</v>
      </c>
      <c r="C291" s="121" t="s">
        <v>6</v>
      </c>
      <c r="D291" s="121">
        <v>1003</v>
      </c>
      <c r="E291" s="121" t="s">
        <v>1958</v>
      </c>
      <c r="F291" s="154">
        <v>45402</v>
      </c>
      <c r="G291" s="159">
        <v>0.53822916666666665</v>
      </c>
      <c r="H291" s="157" t="str">
        <f>_xlfn.CONCAT(DataTrámites[[#This Row],[
Usuario]],DataTrámites[[#This Row],[Código]],DataTrámites[[#This Row],[Fecha]])</f>
        <v>43769101100345402</v>
      </c>
    </row>
    <row r="292" spans="1:8" x14ac:dyDescent="0.25">
      <c r="A292" s="121" t="s">
        <v>1325</v>
      </c>
      <c r="B292" s="2">
        <f>VLOOKUP(DataTrámites[[#This Row],[
Cliente]],Registros[],2,FALSE)</f>
        <v>40258334</v>
      </c>
      <c r="C292" s="121" t="s">
        <v>6</v>
      </c>
      <c r="D292" s="121">
        <v>1008</v>
      </c>
      <c r="E292" s="121" t="s">
        <v>1953</v>
      </c>
      <c r="F292" s="154">
        <v>45402</v>
      </c>
      <c r="G292" s="159">
        <v>0.71072916666666663</v>
      </c>
      <c r="H292" s="157" t="str">
        <f>_xlfn.CONCAT(DataTrámites[[#This Row],[
Usuario]],DataTrámites[[#This Row],[Código]],DataTrámites[[#This Row],[Fecha]])</f>
        <v>40258334100845402</v>
      </c>
    </row>
    <row r="293" spans="1:8" x14ac:dyDescent="0.25">
      <c r="A293" s="121" t="s">
        <v>1325</v>
      </c>
      <c r="B293" s="2">
        <f>VLOOKUP(DataTrámites[[#This Row],[
Cliente]],Registros[],2,FALSE)</f>
        <v>40258334</v>
      </c>
      <c r="C293" s="121" t="s">
        <v>6</v>
      </c>
      <c r="D293" s="121">
        <v>1007</v>
      </c>
      <c r="E293" s="121" t="s">
        <v>1956</v>
      </c>
      <c r="F293" s="154">
        <v>45402</v>
      </c>
      <c r="G293" s="159">
        <v>0.71762731481481479</v>
      </c>
      <c r="H293" s="157" t="str">
        <f>_xlfn.CONCAT(DataTrámites[[#This Row],[
Usuario]],DataTrámites[[#This Row],[Código]],DataTrámites[[#This Row],[Fecha]])</f>
        <v>40258334100745402</v>
      </c>
    </row>
    <row r="294" spans="1:8" x14ac:dyDescent="0.25">
      <c r="A294" s="121" t="s">
        <v>1325</v>
      </c>
      <c r="B294" s="2">
        <f>VLOOKUP(DataTrámites[[#This Row],[
Cliente]],Registros[],2,FALSE)</f>
        <v>40258334</v>
      </c>
      <c r="C294" s="121" t="s">
        <v>6</v>
      </c>
      <c r="D294" s="121">
        <v>1004</v>
      </c>
      <c r="E294" s="121" t="s">
        <v>1957</v>
      </c>
      <c r="F294" s="154">
        <v>45402</v>
      </c>
      <c r="G294" s="159">
        <v>0.72346064814814814</v>
      </c>
      <c r="H294" s="157" t="str">
        <f>_xlfn.CONCAT(DataTrámites[[#This Row],[
Usuario]],DataTrámites[[#This Row],[Código]],DataTrámites[[#This Row],[Fecha]])</f>
        <v>40258334100445402</v>
      </c>
    </row>
    <row r="295" spans="1:8" ht="25.5" x14ac:dyDescent="0.25">
      <c r="A295" s="121" t="s">
        <v>1325</v>
      </c>
      <c r="B295" s="2">
        <f>VLOOKUP(DataTrámites[[#This Row],[
Cliente]],Registros[],2,FALSE)</f>
        <v>40258334</v>
      </c>
      <c r="C295" s="121" t="s">
        <v>6</v>
      </c>
      <c r="D295" s="121">
        <v>1003</v>
      </c>
      <c r="E295" s="121" t="s">
        <v>1958</v>
      </c>
      <c r="F295" s="154">
        <v>45402</v>
      </c>
      <c r="G295" s="159">
        <v>0.72547453703703701</v>
      </c>
      <c r="H295" s="157" t="str">
        <f>_xlfn.CONCAT(DataTrámites[[#This Row],[
Usuario]],DataTrámites[[#This Row],[Código]],DataTrámites[[#This Row],[Fecha]])</f>
        <v>40258334100345402</v>
      </c>
    </row>
    <row r="296" spans="1:8" ht="25.5" x14ac:dyDescent="0.25">
      <c r="A296" s="121" t="s">
        <v>1329</v>
      </c>
      <c r="B296" s="2">
        <f>VLOOKUP(DataTrámites[[#This Row],[
Cliente]],Registros[],2,FALSE)</f>
        <v>23917683</v>
      </c>
      <c r="C296" s="121" t="s">
        <v>6</v>
      </c>
      <c r="D296" s="121">
        <v>1003</v>
      </c>
      <c r="E296" s="121" t="s">
        <v>1958</v>
      </c>
      <c r="F296" s="154">
        <v>45402</v>
      </c>
      <c r="G296" s="159">
        <v>0.72923611111111108</v>
      </c>
      <c r="H296" s="157" t="str">
        <f>_xlfn.CONCAT(DataTrámites[[#This Row],[
Usuario]],DataTrámites[[#This Row],[Código]],DataTrámites[[#This Row],[Fecha]])</f>
        <v>23917683100345402</v>
      </c>
    </row>
    <row r="297" spans="1:8" x14ac:dyDescent="0.25">
      <c r="A297" s="121" t="s">
        <v>1329</v>
      </c>
      <c r="B297" s="2">
        <f>VLOOKUP(DataTrámites[[#This Row],[
Cliente]],Registros[],2,FALSE)</f>
        <v>23917683</v>
      </c>
      <c r="C297" s="121" t="s">
        <v>6</v>
      </c>
      <c r="D297" s="121">
        <v>1006</v>
      </c>
      <c r="E297" s="121" t="s">
        <v>1954</v>
      </c>
      <c r="F297" s="154">
        <v>45402</v>
      </c>
      <c r="G297" s="159">
        <v>0.72953703703703698</v>
      </c>
      <c r="H297" s="157" t="str">
        <f>_xlfn.CONCAT(DataTrámites[[#This Row],[
Usuario]],DataTrámites[[#This Row],[Código]],DataTrámites[[#This Row],[Fecha]])</f>
        <v>23917683100645402</v>
      </c>
    </row>
    <row r="298" spans="1:8" x14ac:dyDescent="0.25">
      <c r="A298" s="121" t="s">
        <v>1331</v>
      </c>
      <c r="B298" s="2">
        <f>VLOOKUP(DataTrámites[[#This Row],[
Cliente]],Registros[],2,FALSE)</f>
        <v>45900587</v>
      </c>
      <c r="C298" s="121" t="s">
        <v>6</v>
      </c>
      <c r="D298" s="121">
        <v>1006</v>
      </c>
      <c r="E298" s="121" t="s">
        <v>1954</v>
      </c>
      <c r="F298" s="154">
        <v>45402</v>
      </c>
      <c r="G298" s="159">
        <v>0.86653935185185182</v>
      </c>
      <c r="H298" s="157" t="str">
        <f>_xlfn.CONCAT(DataTrámites[[#This Row],[
Usuario]],DataTrámites[[#This Row],[Código]],DataTrámites[[#This Row],[Fecha]])</f>
        <v>45900587100645402</v>
      </c>
    </row>
    <row r="299" spans="1:8" x14ac:dyDescent="0.25">
      <c r="A299" s="121" t="s">
        <v>1313</v>
      </c>
      <c r="B299" s="2">
        <f>VLOOKUP(DataTrámites[[#This Row],[
Cliente]],Registros[],2,FALSE)</f>
        <v>8609023</v>
      </c>
      <c r="C299" s="121" t="s">
        <v>6</v>
      </c>
      <c r="D299" s="121">
        <v>1004</v>
      </c>
      <c r="E299" s="121" t="s">
        <v>1957</v>
      </c>
      <c r="F299" s="154">
        <v>45402</v>
      </c>
      <c r="G299" s="159">
        <v>0.95983796296296298</v>
      </c>
      <c r="H299" s="157" t="str">
        <f>_xlfn.CONCAT(DataTrámites[[#This Row],[
Usuario]],DataTrámites[[#This Row],[Código]],DataTrámites[[#This Row],[Fecha]])</f>
        <v>8609023100445402</v>
      </c>
    </row>
    <row r="300" spans="1:8" x14ac:dyDescent="0.25">
      <c r="A300" s="121" t="s">
        <v>639</v>
      </c>
      <c r="B300" s="2">
        <f>VLOOKUP(DataTrámites[[#This Row],[
Cliente]],Registros[],2,FALSE)</f>
        <v>44881727</v>
      </c>
      <c r="C300" s="121" t="s">
        <v>6</v>
      </c>
      <c r="D300" s="121">
        <v>1008</v>
      </c>
      <c r="E300" s="121" t="s">
        <v>1953</v>
      </c>
      <c r="F300" s="154">
        <v>45403</v>
      </c>
      <c r="G300" s="159">
        <v>0.48780092592592594</v>
      </c>
      <c r="H300" s="157" t="str">
        <f>_xlfn.CONCAT(DataTrámites[[#This Row],[
Usuario]],DataTrámites[[#This Row],[Código]],DataTrámites[[#This Row],[Fecha]])</f>
        <v>44881727100845403</v>
      </c>
    </row>
    <row r="301" spans="1:8" x14ac:dyDescent="0.25">
      <c r="A301" s="121" t="s">
        <v>1335</v>
      </c>
      <c r="B301" s="2">
        <f>VLOOKUP(DataTrámites[[#This Row],[
Cliente]],Registros[],2,FALSE)</f>
        <v>72141286</v>
      </c>
      <c r="C301" s="121" t="s">
        <v>6</v>
      </c>
      <c r="D301" s="121">
        <v>1002</v>
      </c>
      <c r="E301" s="121" t="s">
        <v>1955</v>
      </c>
      <c r="F301" s="154">
        <v>45403</v>
      </c>
      <c r="G301" s="159">
        <v>0.5043981481481481</v>
      </c>
      <c r="H301" s="157" t="str">
        <f>_xlfn.CONCAT(DataTrámites[[#This Row],[
Usuario]],DataTrámites[[#This Row],[Código]],DataTrámites[[#This Row],[Fecha]])</f>
        <v>72141286100245403</v>
      </c>
    </row>
    <row r="302" spans="1:8" x14ac:dyDescent="0.25">
      <c r="A302" s="121" t="s">
        <v>1335</v>
      </c>
      <c r="B302" s="2">
        <f>VLOOKUP(DataTrámites[[#This Row],[
Cliente]],Registros[],2,FALSE)</f>
        <v>72141286</v>
      </c>
      <c r="C302" s="121" t="s">
        <v>6</v>
      </c>
      <c r="D302" s="121">
        <v>1006</v>
      </c>
      <c r="E302" s="121" t="s">
        <v>1954</v>
      </c>
      <c r="F302" s="154">
        <v>45403</v>
      </c>
      <c r="G302" s="159">
        <v>0.50501157407407404</v>
      </c>
      <c r="H302" s="157" t="str">
        <f>_xlfn.CONCAT(DataTrámites[[#This Row],[
Usuario]],DataTrámites[[#This Row],[Código]],DataTrámites[[#This Row],[Fecha]])</f>
        <v>72141286100645403</v>
      </c>
    </row>
    <row r="303" spans="1:8" x14ac:dyDescent="0.25">
      <c r="A303" s="121" t="s">
        <v>1335</v>
      </c>
      <c r="B303" s="2">
        <f>VLOOKUP(DataTrámites[[#This Row],[
Cliente]],Registros[],2,FALSE)</f>
        <v>72141286</v>
      </c>
      <c r="C303" s="121" t="s">
        <v>6</v>
      </c>
      <c r="D303" s="121">
        <v>1008</v>
      </c>
      <c r="E303" s="121" t="s">
        <v>1953</v>
      </c>
      <c r="F303" s="154">
        <v>45403</v>
      </c>
      <c r="G303" s="159">
        <v>0.50694444444444442</v>
      </c>
      <c r="H303" s="157" t="str">
        <f>_xlfn.CONCAT(DataTrámites[[#This Row],[
Usuario]],DataTrámites[[#This Row],[Código]],DataTrámites[[#This Row],[Fecha]])</f>
        <v>72141286100845403</v>
      </c>
    </row>
    <row r="304" spans="1:8" x14ac:dyDescent="0.25">
      <c r="A304" s="121" t="s">
        <v>1335</v>
      </c>
      <c r="B304" s="2">
        <f>VLOOKUP(DataTrámites[[#This Row],[
Cliente]],Registros[],2,FALSE)</f>
        <v>72141286</v>
      </c>
      <c r="C304" s="121" t="s">
        <v>6</v>
      </c>
      <c r="D304" s="121">
        <v>1007</v>
      </c>
      <c r="E304" s="121" t="s">
        <v>1956</v>
      </c>
      <c r="F304" s="154">
        <v>45403</v>
      </c>
      <c r="G304" s="159">
        <v>0.50851851851851848</v>
      </c>
      <c r="H304" s="157" t="str">
        <f>_xlfn.CONCAT(DataTrámites[[#This Row],[
Usuario]],DataTrámites[[#This Row],[Código]],DataTrámites[[#This Row],[Fecha]])</f>
        <v>72141286100745403</v>
      </c>
    </row>
    <row r="305" spans="1:8" x14ac:dyDescent="0.25">
      <c r="A305" s="121" t="s">
        <v>1343</v>
      </c>
      <c r="B305" s="2">
        <f>VLOOKUP(DataTrámites[[#This Row],[
Cliente]],Registros[],2,FALSE)</f>
        <v>44891038</v>
      </c>
      <c r="C305" s="121" t="s">
        <v>6</v>
      </c>
      <c r="D305" s="121">
        <v>1006</v>
      </c>
      <c r="E305" s="121" t="s">
        <v>1954</v>
      </c>
      <c r="F305" s="154">
        <v>45403</v>
      </c>
      <c r="G305" s="159">
        <v>0.69190972222222225</v>
      </c>
      <c r="H305" s="157" t="str">
        <f>_xlfn.CONCAT(DataTrámites[[#This Row],[
Usuario]],DataTrámites[[#This Row],[Código]],DataTrámites[[#This Row],[Fecha]])</f>
        <v>44891038100645403</v>
      </c>
    </row>
    <row r="306" spans="1:8" ht="25.5" x14ac:dyDescent="0.25">
      <c r="A306" s="121" t="s">
        <v>1343</v>
      </c>
      <c r="B306" s="2">
        <f>VLOOKUP(DataTrámites[[#This Row],[
Cliente]],Registros[],2,FALSE)</f>
        <v>44891038</v>
      </c>
      <c r="C306" s="121" t="s">
        <v>6</v>
      </c>
      <c r="D306" s="121">
        <v>1003</v>
      </c>
      <c r="E306" s="121" t="s">
        <v>1958</v>
      </c>
      <c r="F306" s="154">
        <v>45403</v>
      </c>
      <c r="G306" s="159">
        <v>0.6921180555555555</v>
      </c>
      <c r="H306" s="157" t="str">
        <f>_xlfn.CONCAT(DataTrámites[[#This Row],[
Usuario]],DataTrámites[[#This Row],[Código]],DataTrámites[[#This Row],[Fecha]])</f>
        <v>44891038100345403</v>
      </c>
    </row>
    <row r="307" spans="1:8" x14ac:dyDescent="0.25">
      <c r="A307" s="121" t="s">
        <v>1345</v>
      </c>
      <c r="B307" s="2">
        <f>VLOOKUP(DataTrámites[[#This Row],[
Cliente]],Registros[],2,FALSE)</f>
        <v>73220465</v>
      </c>
      <c r="C307" s="121" t="s">
        <v>6</v>
      </c>
      <c r="D307" s="121">
        <v>1006</v>
      </c>
      <c r="E307" s="121" t="s">
        <v>1954</v>
      </c>
      <c r="F307" s="154">
        <v>45403</v>
      </c>
      <c r="G307" s="159">
        <v>0.82057870370370367</v>
      </c>
      <c r="H307" s="157" t="str">
        <f>_xlfn.CONCAT(DataTrámites[[#This Row],[
Usuario]],DataTrámites[[#This Row],[Código]],DataTrámites[[#This Row],[Fecha]])</f>
        <v>73220465100645403</v>
      </c>
    </row>
    <row r="308" spans="1:8" x14ac:dyDescent="0.25">
      <c r="A308" s="121" t="s">
        <v>1347</v>
      </c>
      <c r="B308" s="2">
        <f>VLOOKUP(DataTrámites[[#This Row],[
Cliente]],Registros[],2,FALSE)</f>
        <v>16785153</v>
      </c>
      <c r="C308" s="121" t="s">
        <v>6</v>
      </c>
      <c r="D308" s="121">
        <v>1006</v>
      </c>
      <c r="E308" s="121" t="s">
        <v>1954</v>
      </c>
      <c r="F308" s="154">
        <v>45403</v>
      </c>
      <c r="G308" s="159">
        <v>0.83211805555555551</v>
      </c>
      <c r="H308" s="157" t="str">
        <f>_xlfn.CONCAT(DataTrámites[[#This Row],[
Usuario]],DataTrámites[[#This Row],[Código]],DataTrámites[[#This Row],[Fecha]])</f>
        <v>16785153100645403</v>
      </c>
    </row>
    <row r="309" spans="1:8" x14ac:dyDescent="0.25">
      <c r="A309" s="121" t="s">
        <v>1415</v>
      </c>
      <c r="B309" s="2">
        <f>VLOOKUP(DataTrámites[[#This Row],[
Cliente]],Registros[],2,FALSE)</f>
        <v>46713991</v>
      </c>
      <c r="C309" s="121" t="s">
        <v>6</v>
      </c>
      <c r="D309" s="121">
        <v>1006</v>
      </c>
      <c r="E309" s="121" t="s">
        <v>1954</v>
      </c>
      <c r="F309" s="154">
        <v>45404</v>
      </c>
      <c r="G309" s="159">
        <v>0.38287037037037036</v>
      </c>
      <c r="H309" s="157" t="str">
        <f>_xlfn.CONCAT(DataTrámites[[#This Row],[
Usuario]],DataTrámites[[#This Row],[Código]],DataTrámites[[#This Row],[Fecha]])</f>
        <v>46713991100645404</v>
      </c>
    </row>
    <row r="310" spans="1:8" ht="25.5" x14ac:dyDescent="0.25">
      <c r="A310" s="121" t="s">
        <v>1418</v>
      </c>
      <c r="B310" s="2">
        <f>VLOOKUP(DataTrámites[[#This Row],[
Cliente]],Registros[],2,FALSE)</f>
        <v>41355936</v>
      </c>
      <c r="C310" s="121" t="s">
        <v>6</v>
      </c>
      <c r="D310" s="121">
        <v>1003</v>
      </c>
      <c r="E310" s="121" t="s">
        <v>1958</v>
      </c>
      <c r="F310" s="154">
        <v>45404</v>
      </c>
      <c r="G310" s="159">
        <v>0.39784722222222224</v>
      </c>
      <c r="H310" s="157" t="str">
        <f>_xlfn.CONCAT(DataTrámites[[#This Row],[
Usuario]],DataTrámites[[#This Row],[Código]],DataTrámites[[#This Row],[Fecha]])</f>
        <v>41355936100345404</v>
      </c>
    </row>
    <row r="311" spans="1:8" x14ac:dyDescent="0.25">
      <c r="A311" s="121" t="s">
        <v>1421</v>
      </c>
      <c r="B311" s="2">
        <f>VLOOKUP(DataTrámites[[#This Row],[
Cliente]],Registros[],2,FALSE)</f>
        <v>43395769</v>
      </c>
      <c r="C311" s="121" t="s">
        <v>6</v>
      </c>
      <c r="D311" s="121">
        <v>1006</v>
      </c>
      <c r="E311" s="121" t="s">
        <v>1954</v>
      </c>
      <c r="F311" s="154">
        <v>45404</v>
      </c>
      <c r="G311" s="159">
        <v>0.40613425925925928</v>
      </c>
      <c r="H311" s="157" t="str">
        <f>_xlfn.CONCAT(DataTrámites[[#This Row],[
Usuario]],DataTrámites[[#This Row],[Código]],DataTrámites[[#This Row],[Fecha]])</f>
        <v>43395769100645404</v>
      </c>
    </row>
    <row r="312" spans="1:8" x14ac:dyDescent="0.25">
      <c r="A312" s="121" t="s">
        <v>766</v>
      </c>
      <c r="B312" s="2">
        <f>VLOOKUP(DataTrámites[[#This Row],[
Cliente]],Registros[],2,FALSE)</f>
        <v>23942406</v>
      </c>
      <c r="C312" s="121" t="s">
        <v>6</v>
      </c>
      <c r="D312" s="121">
        <v>1008</v>
      </c>
      <c r="E312" s="121" t="s">
        <v>1953</v>
      </c>
      <c r="F312" s="154">
        <v>45404</v>
      </c>
      <c r="G312" s="159">
        <v>0.41704861111111113</v>
      </c>
      <c r="H312" s="157" t="str">
        <f>_xlfn.CONCAT(DataTrámites[[#This Row],[
Usuario]],DataTrámites[[#This Row],[Código]],DataTrámites[[#This Row],[Fecha]])</f>
        <v>23942406100845404</v>
      </c>
    </row>
    <row r="313" spans="1:8" x14ac:dyDescent="0.25">
      <c r="A313" s="121" t="s">
        <v>406</v>
      </c>
      <c r="B313" s="2">
        <f>VLOOKUP(DataTrámites[[#This Row],[
Cliente]],Registros[],2,FALSE)</f>
        <v>48320249</v>
      </c>
      <c r="C313" s="121" t="s">
        <v>6</v>
      </c>
      <c r="D313" s="121">
        <v>1006</v>
      </c>
      <c r="E313" s="121" t="s">
        <v>1954</v>
      </c>
      <c r="F313" s="154">
        <v>45404</v>
      </c>
      <c r="G313" s="159">
        <v>0.4410648148148148</v>
      </c>
      <c r="H313" s="157" t="str">
        <f>_xlfn.CONCAT(DataTrámites[[#This Row],[
Usuario]],DataTrámites[[#This Row],[Código]],DataTrámites[[#This Row],[Fecha]])</f>
        <v>48320249100645404</v>
      </c>
    </row>
    <row r="314" spans="1:8" x14ac:dyDescent="0.25">
      <c r="A314" s="121" t="s">
        <v>1313</v>
      </c>
      <c r="B314" s="2">
        <f>VLOOKUP(DataTrámites[[#This Row],[
Cliente]],Registros[],2,FALSE)</f>
        <v>8609023</v>
      </c>
      <c r="C314" s="121" t="s">
        <v>6</v>
      </c>
      <c r="D314" s="121">
        <v>1004</v>
      </c>
      <c r="E314" s="121" t="s">
        <v>1957</v>
      </c>
      <c r="F314" s="154">
        <v>45404</v>
      </c>
      <c r="G314" s="159">
        <v>0.4926388888888889</v>
      </c>
      <c r="H314" s="157" t="str">
        <f>_xlfn.CONCAT(DataTrámites[[#This Row],[
Usuario]],DataTrámites[[#This Row],[Código]],DataTrámites[[#This Row],[Fecha]])</f>
        <v>8609023100445404</v>
      </c>
    </row>
    <row r="315" spans="1:8" x14ac:dyDescent="0.25">
      <c r="A315" s="121" t="s">
        <v>1425</v>
      </c>
      <c r="B315" s="2">
        <f>VLOOKUP(DataTrámites[[#This Row],[
Cliente]],Registros[],2,FALSE)</f>
        <v>32991246</v>
      </c>
      <c r="C315" s="121" t="s">
        <v>6</v>
      </c>
      <c r="D315" s="121">
        <v>1006</v>
      </c>
      <c r="E315" s="121" t="s">
        <v>1954</v>
      </c>
      <c r="F315" s="154">
        <v>45404</v>
      </c>
      <c r="G315" s="159">
        <v>0.54172453703703705</v>
      </c>
      <c r="H315" s="157" t="str">
        <f>_xlfn.CONCAT(DataTrámites[[#This Row],[
Usuario]],DataTrámites[[#This Row],[Código]],DataTrámites[[#This Row],[Fecha]])</f>
        <v>32991246100645404</v>
      </c>
    </row>
    <row r="316" spans="1:8" x14ac:dyDescent="0.25">
      <c r="A316" s="121" t="s">
        <v>1428</v>
      </c>
      <c r="B316" s="2">
        <f>VLOOKUP(DataTrámites[[#This Row],[
Cliente]],Registros[],2,FALSE)</f>
        <v>23986863</v>
      </c>
      <c r="C316" s="121" t="s">
        <v>6</v>
      </c>
      <c r="D316" s="121">
        <v>1002</v>
      </c>
      <c r="E316" s="121" t="s">
        <v>1955</v>
      </c>
      <c r="F316" s="154">
        <v>45404</v>
      </c>
      <c r="G316" s="159">
        <v>0.57630787037037035</v>
      </c>
      <c r="H316" s="157" t="str">
        <f>_xlfn.CONCAT(DataTrámites[[#This Row],[
Usuario]],DataTrámites[[#This Row],[Código]],DataTrámites[[#This Row],[Fecha]])</f>
        <v>23986863100245404</v>
      </c>
    </row>
    <row r="317" spans="1:8" x14ac:dyDescent="0.25">
      <c r="A317" s="121" t="s">
        <v>1428</v>
      </c>
      <c r="B317" s="2">
        <f>VLOOKUP(DataTrámites[[#This Row],[
Cliente]],Registros[],2,FALSE)</f>
        <v>23986863</v>
      </c>
      <c r="C317" s="121" t="s">
        <v>6</v>
      </c>
      <c r="D317" s="121">
        <v>1004</v>
      </c>
      <c r="E317" s="121" t="s">
        <v>1957</v>
      </c>
      <c r="F317" s="154">
        <v>45404</v>
      </c>
      <c r="G317" s="159">
        <v>0.58649305555555553</v>
      </c>
      <c r="H317" s="157" t="str">
        <f>_xlfn.CONCAT(DataTrámites[[#This Row],[
Usuario]],DataTrámites[[#This Row],[Código]],DataTrámites[[#This Row],[Fecha]])</f>
        <v>23986863100445404</v>
      </c>
    </row>
    <row r="318" spans="1:8" ht="25.5" x14ac:dyDescent="0.25">
      <c r="A318" s="121" t="s">
        <v>1431</v>
      </c>
      <c r="B318" s="2">
        <f>VLOOKUP(DataTrámites[[#This Row],[
Cliente]],Registros[],2,FALSE)</f>
        <v>23814793</v>
      </c>
      <c r="C318" s="121" t="s">
        <v>6</v>
      </c>
      <c r="D318" s="121">
        <v>1003</v>
      </c>
      <c r="E318" s="121" t="s">
        <v>1958</v>
      </c>
      <c r="F318" s="154">
        <v>45404</v>
      </c>
      <c r="G318" s="159">
        <v>0.68151620370370369</v>
      </c>
      <c r="H318" s="157" t="str">
        <f>_xlfn.CONCAT(DataTrámites[[#This Row],[
Usuario]],DataTrámites[[#This Row],[Código]],DataTrámites[[#This Row],[Fecha]])</f>
        <v>23814793100345404</v>
      </c>
    </row>
    <row r="319" spans="1:8" x14ac:dyDescent="0.25">
      <c r="A319" s="121" t="s">
        <v>1434</v>
      </c>
      <c r="B319" s="2">
        <f>VLOOKUP(DataTrámites[[#This Row],[
Cliente]],Registros[],2,FALSE)</f>
        <v>20111398</v>
      </c>
      <c r="C319" s="121" t="s">
        <v>6</v>
      </c>
      <c r="D319" s="121">
        <v>1007</v>
      </c>
      <c r="E319" s="121" t="s">
        <v>1956</v>
      </c>
      <c r="F319" s="154">
        <v>45404</v>
      </c>
      <c r="G319" s="159">
        <v>0.72611111111111115</v>
      </c>
      <c r="H319" s="157" t="str">
        <f>_xlfn.CONCAT(DataTrámites[[#This Row],[
Usuario]],DataTrámites[[#This Row],[Código]],DataTrámites[[#This Row],[Fecha]])</f>
        <v>20111398100745404</v>
      </c>
    </row>
    <row r="320" spans="1:8" x14ac:dyDescent="0.25">
      <c r="A320" s="121" t="s">
        <v>750</v>
      </c>
      <c r="B320" s="2">
        <f>VLOOKUP(DataTrámites[[#This Row],[
Cliente]],Registros[],2,FALSE)</f>
        <v>40770714</v>
      </c>
      <c r="C320" s="121" t="s">
        <v>6</v>
      </c>
      <c r="D320" s="121">
        <v>1004</v>
      </c>
      <c r="E320" s="121" t="s">
        <v>1957</v>
      </c>
      <c r="F320" s="154">
        <v>45404</v>
      </c>
      <c r="G320" s="159">
        <v>0.92356481481481478</v>
      </c>
      <c r="H320" s="157" t="str">
        <f>_xlfn.CONCAT(DataTrámites[[#This Row],[
Usuario]],DataTrámites[[#This Row],[Código]],DataTrámites[[#This Row],[Fecha]])</f>
        <v>40770714100445404</v>
      </c>
    </row>
    <row r="321" spans="1:8" ht="25.5" x14ac:dyDescent="0.25">
      <c r="A321" s="121" t="s">
        <v>750</v>
      </c>
      <c r="B321" s="2">
        <f>VLOOKUP(DataTrámites[[#This Row],[
Cliente]],Registros[],2,FALSE)</f>
        <v>40770714</v>
      </c>
      <c r="C321" s="121" t="s">
        <v>6</v>
      </c>
      <c r="D321" s="121">
        <v>1003</v>
      </c>
      <c r="E321" s="121" t="s">
        <v>1958</v>
      </c>
      <c r="F321" s="154">
        <v>45404</v>
      </c>
      <c r="G321" s="159">
        <v>0.92472222222222222</v>
      </c>
      <c r="H321" s="157" t="str">
        <f>_xlfn.CONCAT(DataTrámites[[#This Row],[
Usuario]],DataTrámites[[#This Row],[Código]],DataTrámites[[#This Row],[Fecha]])</f>
        <v>40770714100345404</v>
      </c>
    </row>
    <row r="322" spans="1:8" x14ac:dyDescent="0.25">
      <c r="A322" s="121" t="s">
        <v>750</v>
      </c>
      <c r="B322" s="2">
        <f>VLOOKUP(DataTrámites[[#This Row],[
Cliente]],Registros[],2,FALSE)</f>
        <v>40770714</v>
      </c>
      <c r="C322" s="121" t="s">
        <v>6</v>
      </c>
      <c r="D322" s="121">
        <v>1006</v>
      </c>
      <c r="E322" s="121" t="s">
        <v>1954</v>
      </c>
      <c r="F322" s="154">
        <v>45404</v>
      </c>
      <c r="G322" s="159">
        <v>0.92532407407407402</v>
      </c>
      <c r="H322" s="157" t="str">
        <f>_xlfn.CONCAT(DataTrámites[[#This Row],[
Usuario]],DataTrámites[[#This Row],[Código]],DataTrámites[[#This Row],[Fecha]])</f>
        <v>40770714100645404</v>
      </c>
    </row>
    <row r="323" spans="1:8" x14ac:dyDescent="0.25">
      <c r="A323" s="121" t="s">
        <v>1443</v>
      </c>
      <c r="B323" s="2">
        <f>VLOOKUP(DataTrámites[[#This Row],[
Cliente]],Registros[],2,FALSE)</f>
        <v>15373855</v>
      </c>
      <c r="C323" s="121" t="s">
        <v>6</v>
      </c>
      <c r="D323" s="121">
        <v>1006</v>
      </c>
      <c r="E323" s="121" t="s">
        <v>1954</v>
      </c>
      <c r="F323" s="154">
        <v>45405</v>
      </c>
      <c r="G323" s="159">
        <v>0.69287037037037036</v>
      </c>
      <c r="H323" s="157" t="str">
        <f>_xlfn.CONCAT(DataTrámites[[#This Row],[
Usuario]],DataTrámites[[#This Row],[Código]],DataTrámites[[#This Row],[Fecha]])</f>
        <v>15373855100645405</v>
      </c>
    </row>
    <row r="324" spans="1:8" x14ac:dyDescent="0.25">
      <c r="A324" s="121" t="s">
        <v>1443</v>
      </c>
      <c r="B324" s="2">
        <f>VLOOKUP(DataTrámites[[#This Row],[
Cliente]],Registros[],2,FALSE)</f>
        <v>15373855</v>
      </c>
      <c r="C324" s="121" t="s">
        <v>6</v>
      </c>
      <c r="D324" s="121">
        <v>1007</v>
      </c>
      <c r="E324" s="121" t="s">
        <v>1956</v>
      </c>
      <c r="F324" s="154">
        <v>45405</v>
      </c>
      <c r="G324" s="159">
        <v>0.71070601851851856</v>
      </c>
      <c r="H324" s="157" t="str">
        <f>_xlfn.CONCAT(DataTrámites[[#This Row],[
Usuario]],DataTrámites[[#This Row],[Código]],DataTrámites[[#This Row],[Fecha]])</f>
        <v>15373855100745405</v>
      </c>
    </row>
    <row r="325" spans="1:8" x14ac:dyDescent="0.25">
      <c r="A325" s="121" t="s">
        <v>1446</v>
      </c>
      <c r="B325" s="2">
        <f>VLOOKUP(DataTrámites[[#This Row],[
Cliente]],Registros[],2,FALSE)</f>
        <v>16487793</v>
      </c>
      <c r="C325" s="121" t="s">
        <v>6</v>
      </c>
      <c r="D325" s="121">
        <v>1006</v>
      </c>
      <c r="E325" s="121" t="s">
        <v>1954</v>
      </c>
      <c r="F325" s="154">
        <v>45406</v>
      </c>
      <c r="G325" s="159">
        <v>0.43547453703703703</v>
      </c>
      <c r="H325" s="157" t="str">
        <f>_xlfn.CONCAT(DataTrámites[[#This Row],[
Usuario]],DataTrámites[[#This Row],[Código]],DataTrámites[[#This Row],[Fecha]])</f>
        <v>16487793100645406</v>
      </c>
    </row>
    <row r="326" spans="1:8" x14ac:dyDescent="0.25">
      <c r="A326" s="121" t="s">
        <v>1455</v>
      </c>
      <c r="B326" s="2">
        <f>VLOOKUP(DataTrámites[[#This Row],[
Cliente]],Registros[],2,FALSE)</f>
        <v>19837605</v>
      </c>
      <c r="C326" s="121" t="s">
        <v>6</v>
      </c>
      <c r="D326" s="121">
        <v>1007</v>
      </c>
      <c r="E326" s="121" t="s">
        <v>1956</v>
      </c>
      <c r="F326" s="154">
        <v>45406</v>
      </c>
      <c r="G326" s="159">
        <v>0.51262731481481483</v>
      </c>
      <c r="H326" s="157" t="str">
        <f>_xlfn.CONCAT(DataTrámites[[#This Row],[
Usuario]],DataTrámites[[#This Row],[Código]],DataTrámites[[#This Row],[Fecha]])</f>
        <v>19837605100745406</v>
      </c>
    </row>
    <row r="327" spans="1:8" x14ac:dyDescent="0.25">
      <c r="A327" s="121" t="s">
        <v>1455</v>
      </c>
      <c r="B327" s="2">
        <f>VLOOKUP(DataTrámites[[#This Row],[
Cliente]],Registros[],2,FALSE)</f>
        <v>19837605</v>
      </c>
      <c r="C327" s="121" t="s">
        <v>6</v>
      </c>
      <c r="D327" s="121">
        <v>1006</v>
      </c>
      <c r="E327" s="121" t="s">
        <v>1954</v>
      </c>
      <c r="F327" s="154">
        <v>45406</v>
      </c>
      <c r="G327" s="159">
        <v>0.52599537037037036</v>
      </c>
      <c r="H327" s="157" t="str">
        <f>_xlfn.CONCAT(DataTrámites[[#This Row],[
Usuario]],DataTrámites[[#This Row],[Código]],DataTrámites[[#This Row],[Fecha]])</f>
        <v>19837605100645406</v>
      </c>
    </row>
    <row r="328" spans="1:8" x14ac:dyDescent="0.25">
      <c r="A328" s="121" t="s">
        <v>1458</v>
      </c>
      <c r="B328" s="2">
        <f>VLOOKUP(DataTrámites[[#This Row],[
Cliente]],Registros[],2,FALSE)</f>
        <v>71914145</v>
      </c>
      <c r="C328" s="121" t="s">
        <v>6</v>
      </c>
      <c r="D328" s="121">
        <v>1006</v>
      </c>
      <c r="E328" s="121" t="s">
        <v>1954</v>
      </c>
      <c r="F328" s="154">
        <v>45406</v>
      </c>
      <c r="G328" s="159">
        <v>0.52822916666666664</v>
      </c>
      <c r="H328" s="157" t="str">
        <f>_xlfn.CONCAT(DataTrámites[[#This Row],[
Usuario]],DataTrámites[[#This Row],[Código]],DataTrámites[[#This Row],[Fecha]])</f>
        <v>71914145100645406</v>
      </c>
    </row>
    <row r="329" spans="1:8" x14ac:dyDescent="0.25">
      <c r="A329" s="121" t="s">
        <v>1461</v>
      </c>
      <c r="B329" s="2">
        <f>VLOOKUP(DataTrámites[[#This Row],[
Cliente]],Registros[],2,FALSE)</f>
        <v>41666088</v>
      </c>
      <c r="C329" s="121" t="s">
        <v>6</v>
      </c>
      <c r="D329" s="121">
        <v>1008</v>
      </c>
      <c r="E329" s="121" t="s">
        <v>1953</v>
      </c>
      <c r="F329" s="154">
        <v>45406</v>
      </c>
      <c r="G329" s="159">
        <v>0.64246527777777773</v>
      </c>
      <c r="H329" s="157" t="str">
        <f>_xlfn.CONCAT(DataTrámites[[#This Row],[
Usuario]],DataTrámites[[#This Row],[Código]],DataTrámites[[#This Row],[Fecha]])</f>
        <v>41666088100845406</v>
      </c>
    </row>
    <row r="330" spans="1:8" x14ac:dyDescent="0.25">
      <c r="A330" s="121" t="s">
        <v>1443</v>
      </c>
      <c r="B330" s="2">
        <f>VLOOKUP(DataTrámites[[#This Row],[
Cliente]],Registros[],2,FALSE)</f>
        <v>15373855</v>
      </c>
      <c r="C330" s="121" t="s">
        <v>6</v>
      </c>
      <c r="D330" s="121">
        <v>1006</v>
      </c>
      <c r="E330" s="121" t="s">
        <v>1954</v>
      </c>
      <c r="F330" s="154">
        <v>45406</v>
      </c>
      <c r="G330" s="159">
        <v>0.73628472222222219</v>
      </c>
      <c r="H330" s="157" t="str">
        <f>_xlfn.CONCAT(DataTrámites[[#This Row],[
Usuario]],DataTrámites[[#This Row],[Código]],DataTrámites[[#This Row],[Fecha]])</f>
        <v>15373855100645406</v>
      </c>
    </row>
    <row r="331" spans="1:8" x14ac:dyDescent="0.25">
      <c r="A331" s="121" t="s">
        <v>1443</v>
      </c>
      <c r="B331" s="2">
        <f>VLOOKUP(DataTrámites[[#This Row],[
Cliente]],Registros[],2,FALSE)</f>
        <v>15373855</v>
      </c>
      <c r="C331" s="121" t="s">
        <v>6</v>
      </c>
      <c r="D331" s="121">
        <v>1007</v>
      </c>
      <c r="E331" s="121" t="s">
        <v>1956</v>
      </c>
      <c r="F331" s="154">
        <v>45406</v>
      </c>
      <c r="G331" s="159">
        <v>0.73781249999999998</v>
      </c>
      <c r="H331" s="157" t="str">
        <f>_xlfn.CONCAT(DataTrámites[[#This Row],[
Usuario]],DataTrámites[[#This Row],[Código]],DataTrámites[[#This Row],[Fecha]])</f>
        <v>15373855100745406</v>
      </c>
    </row>
    <row r="332" spans="1:8" x14ac:dyDescent="0.25">
      <c r="A332" s="121" t="s">
        <v>1461</v>
      </c>
      <c r="B332" s="2">
        <f>VLOOKUP(DataTrámites[[#This Row],[
Cliente]],Registros[],2,FALSE)</f>
        <v>41666088</v>
      </c>
      <c r="C332" s="121" t="s">
        <v>6</v>
      </c>
      <c r="D332" s="121">
        <v>1006</v>
      </c>
      <c r="E332" s="121" t="s">
        <v>1954</v>
      </c>
      <c r="F332" s="154">
        <v>45406</v>
      </c>
      <c r="G332" s="159">
        <v>0.87577546296296294</v>
      </c>
      <c r="H332" s="157" t="str">
        <f>_xlfn.CONCAT(DataTrámites[[#This Row],[
Usuario]],DataTrámites[[#This Row],[Código]],DataTrámites[[#This Row],[Fecha]])</f>
        <v>41666088100645406</v>
      </c>
    </row>
    <row r="333" spans="1:8" ht="25.5" x14ac:dyDescent="0.25">
      <c r="A333" s="121" t="s">
        <v>1466</v>
      </c>
      <c r="B333" s="2">
        <f>VLOOKUP(DataTrámites[[#This Row],[
Cliente]],Registros[],2,FALSE)</f>
        <v>22760422</v>
      </c>
      <c r="C333" s="121" t="s">
        <v>6</v>
      </c>
      <c r="D333" s="121">
        <v>1003</v>
      </c>
      <c r="E333" s="121" t="s">
        <v>1958</v>
      </c>
      <c r="F333" s="154">
        <v>45407</v>
      </c>
      <c r="G333" s="159">
        <v>0.30655092592592592</v>
      </c>
      <c r="H333" s="157" t="str">
        <f>_xlfn.CONCAT(DataTrámites[[#This Row],[
Usuario]],DataTrámites[[#This Row],[Código]],DataTrámites[[#This Row],[Fecha]])</f>
        <v>22760422100345407</v>
      </c>
    </row>
    <row r="334" spans="1:8" x14ac:dyDescent="0.25">
      <c r="A334" s="121" t="s">
        <v>1443</v>
      </c>
      <c r="B334" s="2">
        <f>VLOOKUP(DataTrámites[[#This Row],[
Cliente]],Registros[],2,FALSE)</f>
        <v>15373855</v>
      </c>
      <c r="C334" s="121" t="s">
        <v>6</v>
      </c>
      <c r="D334" s="121">
        <v>1007</v>
      </c>
      <c r="E334" s="121" t="s">
        <v>1956</v>
      </c>
      <c r="F334" s="154">
        <v>45407</v>
      </c>
      <c r="G334" s="159">
        <v>0.38989583333333333</v>
      </c>
      <c r="H334" s="157" t="str">
        <f>_xlfn.CONCAT(DataTrámites[[#This Row],[
Usuario]],DataTrámites[[#This Row],[Código]],DataTrámites[[#This Row],[Fecha]])</f>
        <v>15373855100745407</v>
      </c>
    </row>
    <row r="335" spans="1:8" x14ac:dyDescent="0.25">
      <c r="A335" s="121" t="s">
        <v>1443</v>
      </c>
      <c r="B335" s="2">
        <f>VLOOKUP(DataTrámites[[#This Row],[
Cliente]],Registros[],2,FALSE)</f>
        <v>15373855</v>
      </c>
      <c r="C335" s="121" t="s">
        <v>6</v>
      </c>
      <c r="D335" s="121">
        <v>1006</v>
      </c>
      <c r="E335" s="121" t="s">
        <v>1954</v>
      </c>
      <c r="F335" s="154">
        <v>45407</v>
      </c>
      <c r="G335" s="159">
        <v>0.39185185185185184</v>
      </c>
      <c r="H335" s="157" t="str">
        <f>_xlfn.CONCAT(DataTrámites[[#This Row],[
Usuario]],DataTrámites[[#This Row],[Código]],DataTrámites[[#This Row],[Fecha]])</f>
        <v>15373855100645407</v>
      </c>
    </row>
    <row r="336" spans="1:8" x14ac:dyDescent="0.25">
      <c r="A336" s="121" t="s">
        <v>1471</v>
      </c>
      <c r="B336" s="2">
        <f>VLOOKUP(DataTrámites[[#This Row],[
Cliente]],Registros[],2,FALSE)</f>
        <v>17521365</v>
      </c>
      <c r="C336" s="121" t="s">
        <v>6</v>
      </c>
      <c r="D336" s="121">
        <v>1006</v>
      </c>
      <c r="E336" s="121" t="s">
        <v>1954</v>
      </c>
      <c r="F336" s="154">
        <v>45407</v>
      </c>
      <c r="G336" s="159">
        <v>0.42888888888888888</v>
      </c>
      <c r="H336" s="157" t="str">
        <f>_xlfn.CONCAT(DataTrámites[[#This Row],[
Usuario]],DataTrámites[[#This Row],[Código]],DataTrámites[[#This Row],[Fecha]])</f>
        <v>17521365100645407</v>
      </c>
    </row>
    <row r="337" spans="1:8" ht="25.5" x14ac:dyDescent="0.25">
      <c r="A337" s="121" t="s">
        <v>1474</v>
      </c>
      <c r="B337" s="2">
        <f>VLOOKUP(DataTrámites[[#This Row],[
Cliente]],Registros[],2,FALSE)</f>
        <v>23950045</v>
      </c>
      <c r="C337" s="121" t="s">
        <v>6</v>
      </c>
      <c r="D337" s="121">
        <v>1003</v>
      </c>
      <c r="E337" s="121" t="s">
        <v>1958</v>
      </c>
      <c r="F337" s="154">
        <v>45407</v>
      </c>
      <c r="G337" s="159">
        <v>0.44364583333333335</v>
      </c>
      <c r="H337" s="157" t="str">
        <f>_xlfn.CONCAT(DataTrámites[[#This Row],[
Usuario]],DataTrámites[[#This Row],[Código]],DataTrámites[[#This Row],[Fecha]])</f>
        <v>23950045100345407</v>
      </c>
    </row>
    <row r="338" spans="1:8" x14ac:dyDescent="0.25">
      <c r="A338" s="121" t="s">
        <v>1474</v>
      </c>
      <c r="B338" s="2">
        <f>VLOOKUP(DataTrámites[[#This Row],[
Cliente]],Registros[],2,FALSE)</f>
        <v>23950045</v>
      </c>
      <c r="C338" s="121" t="s">
        <v>6</v>
      </c>
      <c r="D338" s="121">
        <v>1004</v>
      </c>
      <c r="E338" s="121" t="s">
        <v>1957</v>
      </c>
      <c r="F338" s="154">
        <v>45407</v>
      </c>
      <c r="G338" s="159">
        <v>0.44603009259259258</v>
      </c>
      <c r="H338" s="157" t="str">
        <f>_xlfn.CONCAT(DataTrámites[[#This Row],[
Usuario]],DataTrámites[[#This Row],[Código]],DataTrámites[[#This Row],[Fecha]])</f>
        <v>23950045100445407</v>
      </c>
    </row>
    <row r="339" spans="1:8" x14ac:dyDescent="0.25">
      <c r="A339" s="121" t="s">
        <v>688</v>
      </c>
      <c r="B339" s="2">
        <f>VLOOKUP(DataTrámites[[#This Row],[
Cliente]],Registros[],2,FALSE)</f>
        <v>72942877</v>
      </c>
      <c r="C339" s="121" t="s">
        <v>6</v>
      </c>
      <c r="D339" s="121">
        <v>1008</v>
      </c>
      <c r="E339" s="121" t="s">
        <v>1953</v>
      </c>
      <c r="F339" s="154">
        <v>45407</v>
      </c>
      <c r="G339" s="159">
        <v>0.47285879629629629</v>
      </c>
      <c r="H339" s="157" t="str">
        <f>_xlfn.CONCAT(DataTrámites[[#This Row],[
Usuario]],DataTrámites[[#This Row],[Código]],DataTrámites[[#This Row],[Fecha]])</f>
        <v>72942877100845407</v>
      </c>
    </row>
    <row r="340" spans="1:8" x14ac:dyDescent="0.25">
      <c r="A340" s="121" t="s">
        <v>688</v>
      </c>
      <c r="B340" s="2">
        <f>VLOOKUP(DataTrámites[[#This Row],[
Cliente]],Registros[],2,FALSE)</f>
        <v>72942877</v>
      </c>
      <c r="C340" s="121" t="s">
        <v>6</v>
      </c>
      <c r="D340" s="121">
        <v>1007</v>
      </c>
      <c r="E340" s="121" t="s">
        <v>1956</v>
      </c>
      <c r="F340" s="154">
        <v>45407</v>
      </c>
      <c r="G340" s="159">
        <v>0.47587962962962965</v>
      </c>
      <c r="H340" s="157" t="str">
        <f>_xlfn.CONCAT(DataTrámites[[#This Row],[
Usuario]],DataTrámites[[#This Row],[Código]],DataTrámites[[#This Row],[Fecha]])</f>
        <v>72942877100745407</v>
      </c>
    </row>
    <row r="341" spans="1:8" x14ac:dyDescent="0.25">
      <c r="A341" s="121" t="s">
        <v>536</v>
      </c>
      <c r="B341" s="2">
        <f>VLOOKUP(DataTrámites[[#This Row],[
Cliente]],Registros[],2,FALSE)</f>
        <v>19818519</v>
      </c>
      <c r="C341" s="121" t="s">
        <v>6</v>
      </c>
      <c r="D341" s="121">
        <v>1004</v>
      </c>
      <c r="E341" s="121" t="s">
        <v>1957</v>
      </c>
      <c r="F341" s="154">
        <v>45407</v>
      </c>
      <c r="G341" s="159">
        <v>0.53065972222222224</v>
      </c>
      <c r="H341" s="157" t="str">
        <f>_xlfn.CONCAT(DataTrámites[[#This Row],[
Usuario]],DataTrámites[[#This Row],[Código]],DataTrámites[[#This Row],[Fecha]])</f>
        <v>19818519100445407</v>
      </c>
    </row>
    <row r="342" spans="1:8" x14ac:dyDescent="0.25">
      <c r="A342" s="121" t="s">
        <v>1481</v>
      </c>
      <c r="B342" s="2">
        <f>VLOOKUP(DataTrámites[[#This Row],[
Cliente]],Registros[],2,FALSE)</f>
        <v>40403668</v>
      </c>
      <c r="C342" s="121" t="s">
        <v>6</v>
      </c>
      <c r="D342" s="121">
        <v>1006</v>
      </c>
      <c r="E342" s="121" t="s">
        <v>1954</v>
      </c>
      <c r="F342" s="154">
        <v>45407</v>
      </c>
      <c r="G342" s="159">
        <v>0.65317129629629633</v>
      </c>
      <c r="H342" s="157" t="str">
        <f>_xlfn.CONCAT(DataTrámites[[#This Row],[
Usuario]],DataTrámites[[#This Row],[Código]],DataTrámites[[#This Row],[Fecha]])</f>
        <v>40403668100645407</v>
      </c>
    </row>
    <row r="343" spans="1:8" x14ac:dyDescent="0.25">
      <c r="A343" s="121" t="s">
        <v>1484</v>
      </c>
      <c r="B343" s="2">
        <f>VLOOKUP(DataTrámites[[#This Row],[
Cliente]],Registros[],2,FALSE)</f>
        <v>41161713</v>
      </c>
      <c r="C343" s="121" t="s">
        <v>6</v>
      </c>
      <c r="D343" s="121">
        <v>1006</v>
      </c>
      <c r="E343" s="121" t="s">
        <v>1954</v>
      </c>
      <c r="F343" s="154">
        <v>45407</v>
      </c>
      <c r="G343" s="159">
        <v>0.66467592592592595</v>
      </c>
      <c r="H343" s="157" t="str">
        <f>_xlfn.CONCAT(DataTrámites[[#This Row],[
Usuario]],DataTrámites[[#This Row],[Código]],DataTrámites[[#This Row],[Fecha]])</f>
        <v>41161713100645407</v>
      </c>
    </row>
    <row r="344" spans="1:8" x14ac:dyDescent="0.25">
      <c r="A344" s="121" t="s">
        <v>1487</v>
      </c>
      <c r="B344" s="2">
        <f>VLOOKUP(DataTrámites[[#This Row],[
Cliente]],Registros[],2,FALSE)</f>
        <v>20020123</v>
      </c>
      <c r="C344" s="121" t="s">
        <v>6</v>
      </c>
      <c r="D344" s="121">
        <v>1006</v>
      </c>
      <c r="E344" s="121" t="s">
        <v>1954</v>
      </c>
      <c r="F344" s="154">
        <v>45407</v>
      </c>
      <c r="G344" s="159">
        <v>0.67421296296296296</v>
      </c>
      <c r="H344" s="157" t="str">
        <f>_xlfn.CONCAT(DataTrámites[[#This Row],[
Usuario]],DataTrámites[[#This Row],[Código]],DataTrámites[[#This Row],[Fecha]])</f>
        <v>20020123100645407</v>
      </c>
    </row>
    <row r="345" spans="1:8" x14ac:dyDescent="0.25">
      <c r="A345" s="121" t="s">
        <v>1487</v>
      </c>
      <c r="B345" s="2">
        <f>VLOOKUP(DataTrámites[[#This Row],[
Cliente]],Registros[],2,FALSE)</f>
        <v>20020123</v>
      </c>
      <c r="C345" s="121" t="s">
        <v>6</v>
      </c>
      <c r="D345" s="121">
        <v>1008</v>
      </c>
      <c r="E345" s="121" t="s">
        <v>1953</v>
      </c>
      <c r="F345" s="154">
        <v>45407</v>
      </c>
      <c r="G345" s="159">
        <v>0.67692129629629627</v>
      </c>
      <c r="H345" s="157" t="str">
        <f>_xlfn.CONCAT(DataTrámites[[#This Row],[
Usuario]],DataTrámites[[#This Row],[Código]],DataTrámites[[#This Row],[Fecha]])</f>
        <v>20020123100845407</v>
      </c>
    </row>
    <row r="346" spans="1:8" ht="25.5" x14ac:dyDescent="0.25">
      <c r="A346" s="121" t="s">
        <v>1287</v>
      </c>
      <c r="B346" s="2">
        <f>VLOOKUP(DataTrámites[[#This Row],[
Cliente]],Registros[],2,FALSE)</f>
        <v>75657843</v>
      </c>
      <c r="C346" s="121" t="s">
        <v>6</v>
      </c>
      <c r="D346" s="121">
        <v>1003</v>
      </c>
      <c r="E346" s="121" t="s">
        <v>1958</v>
      </c>
      <c r="F346" s="154">
        <v>45407</v>
      </c>
      <c r="G346" s="159">
        <v>0.68089120370370371</v>
      </c>
      <c r="H346" s="157" t="str">
        <f>_xlfn.CONCAT(DataTrámites[[#This Row],[
Usuario]],DataTrámites[[#This Row],[Código]],DataTrámites[[#This Row],[Fecha]])</f>
        <v>75657843100345407</v>
      </c>
    </row>
    <row r="347" spans="1:8" x14ac:dyDescent="0.25">
      <c r="A347" s="121" t="s">
        <v>1493</v>
      </c>
      <c r="B347" s="2">
        <f>VLOOKUP(DataTrámites[[#This Row],[
Cliente]],Registros[],2,FALSE)</f>
        <v>47479090</v>
      </c>
      <c r="C347" s="121" t="s">
        <v>6</v>
      </c>
      <c r="D347" s="121">
        <v>1008</v>
      </c>
      <c r="E347" s="121" t="s">
        <v>1953</v>
      </c>
      <c r="F347" s="154">
        <v>45407</v>
      </c>
      <c r="G347" s="159">
        <v>0.94086805555555553</v>
      </c>
      <c r="H347" s="157" t="str">
        <f>_xlfn.CONCAT(DataTrámites[[#This Row],[
Usuario]],DataTrámites[[#This Row],[Código]],DataTrámites[[#This Row],[Fecha]])</f>
        <v>47479090100845407</v>
      </c>
    </row>
    <row r="348" spans="1:8" x14ac:dyDescent="0.25">
      <c r="A348" s="121" t="s">
        <v>1493</v>
      </c>
      <c r="B348" s="2">
        <f>VLOOKUP(DataTrámites[[#This Row],[
Cliente]],Registros[],2,FALSE)</f>
        <v>47479090</v>
      </c>
      <c r="C348" s="121" t="s">
        <v>6</v>
      </c>
      <c r="D348" s="121">
        <v>1007</v>
      </c>
      <c r="E348" s="121" t="s">
        <v>1956</v>
      </c>
      <c r="F348" s="154">
        <v>45407</v>
      </c>
      <c r="G348" s="159">
        <v>0.94322916666666667</v>
      </c>
      <c r="H348" s="157" t="str">
        <f>_xlfn.CONCAT(DataTrámites[[#This Row],[
Usuario]],DataTrámites[[#This Row],[Código]],DataTrámites[[#This Row],[Fecha]])</f>
        <v>47479090100745407</v>
      </c>
    </row>
    <row r="349" spans="1:8" ht="25.5" x14ac:dyDescent="0.25">
      <c r="A349" s="121" t="s">
        <v>1496</v>
      </c>
      <c r="B349" s="2">
        <f>VLOOKUP(DataTrámites[[#This Row],[
Cliente]],Registros[],2,FALSE)</f>
        <v>23897050</v>
      </c>
      <c r="C349" s="121" t="s">
        <v>6</v>
      </c>
      <c r="D349" s="121">
        <v>1003</v>
      </c>
      <c r="E349" s="121" t="s">
        <v>1958</v>
      </c>
      <c r="F349" s="154">
        <v>45408</v>
      </c>
      <c r="G349" s="159">
        <v>0.40599537037037037</v>
      </c>
      <c r="H349" s="157" t="str">
        <f>_xlfn.CONCAT(DataTrámites[[#This Row],[
Usuario]],DataTrámites[[#This Row],[Código]],DataTrámites[[#This Row],[Fecha]])</f>
        <v>23897050100345408</v>
      </c>
    </row>
    <row r="350" spans="1:8" ht="25.5" x14ac:dyDescent="0.25">
      <c r="A350" s="121" t="s">
        <v>1503</v>
      </c>
      <c r="B350" s="2">
        <f>VLOOKUP(DataTrámites[[#This Row],[
Cliente]],Registros[],2,FALSE)</f>
        <v>44069016</v>
      </c>
      <c r="C350" s="121" t="s">
        <v>6</v>
      </c>
      <c r="D350" s="121">
        <v>1003</v>
      </c>
      <c r="E350" s="121" t="s">
        <v>1958</v>
      </c>
      <c r="F350" s="154">
        <v>45408</v>
      </c>
      <c r="G350" s="159">
        <v>0.59722222222222221</v>
      </c>
      <c r="H350" s="157" t="str">
        <f>_xlfn.CONCAT(DataTrámites[[#This Row],[
Usuario]],DataTrámites[[#This Row],[Código]],DataTrámites[[#This Row],[Fecha]])</f>
        <v>44069016100345408</v>
      </c>
    </row>
    <row r="351" spans="1:8" x14ac:dyDescent="0.25">
      <c r="A351" s="121" t="s">
        <v>1503</v>
      </c>
      <c r="B351" s="2">
        <f>VLOOKUP(DataTrámites[[#This Row],[
Cliente]],Registros[],2,FALSE)</f>
        <v>44069016</v>
      </c>
      <c r="C351" s="121" t="s">
        <v>6</v>
      </c>
      <c r="D351" s="121">
        <v>1006</v>
      </c>
      <c r="E351" s="121" t="s">
        <v>1954</v>
      </c>
      <c r="F351" s="154">
        <v>45408</v>
      </c>
      <c r="G351" s="159">
        <v>0.59878472222222223</v>
      </c>
      <c r="H351" s="157" t="str">
        <f>_xlfn.CONCAT(DataTrámites[[#This Row],[
Usuario]],DataTrámites[[#This Row],[Código]],DataTrámites[[#This Row],[Fecha]])</f>
        <v>44069016100645408</v>
      </c>
    </row>
    <row r="352" spans="1:8" x14ac:dyDescent="0.25">
      <c r="A352" s="121" t="s">
        <v>202</v>
      </c>
      <c r="B352" s="2">
        <f>VLOOKUP(DataTrámites[[#This Row],[
Cliente]],Registros[],2,FALSE)</f>
        <v>20123415</v>
      </c>
      <c r="C352" s="121" t="s">
        <v>6</v>
      </c>
      <c r="D352" s="121">
        <v>1006</v>
      </c>
      <c r="E352" s="121" t="s">
        <v>1954</v>
      </c>
      <c r="F352" s="154">
        <v>45408</v>
      </c>
      <c r="G352" s="159">
        <v>0.74592592592592588</v>
      </c>
      <c r="H352" s="157" t="str">
        <f>_xlfn.CONCAT(DataTrámites[[#This Row],[
Usuario]],DataTrámites[[#This Row],[Código]],DataTrámites[[#This Row],[Fecha]])</f>
        <v>20123415100645408</v>
      </c>
    </row>
    <row r="353" spans="1:8" x14ac:dyDescent="0.25">
      <c r="A353" s="121" t="s">
        <v>1510</v>
      </c>
      <c r="B353" s="2">
        <f>VLOOKUP(DataTrámites[[#This Row],[
Cliente]],Registros[],2,FALSE)</f>
        <v>74597031</v>
      </c>
      <c r="C353" s="121" t="s">
        <v>6</v>
      </c>
      <c r="D353" s="121">
        <v>1006</v>
      </c>
      <c r="E353" s="121" t="s">
        <v>1954</v>
      </c>
      <c r="F353" s="154">
        <v>45408</v>
      </c>
      <c r="G353" s="159">
        <v>0.93831018518518516</v>
      </c>
      <c r="H353" s="157" t="str">
        <f>_xlfn.CONCAT(DataTrámites[[#This Row],[
Usuario]],DataTrámites[[#This Row],[Código]],DataTrámites[[#This Row],[Fecha]])</f>
        <v>74597031100645408</v>
      </c>
    </row>
    <row r="354" spans="1:8" x14ac:dyDescent="0.25">
      <c r="A354" s="121" t="s">
        <v>1513</v>
      </c>
      <c r="B354" s="2">
        <f>VLOOKUP(DataTrámites[[#This Row],[
Cliente]],Registros[],2,FALSE)</f>
        <v>19818484</v>
      </c>
      <c r="C354" s="121" t="s">
        <v>6</v>
      </c>
      <c r="D354" s="121">
        <v>1006</v>
      </c>
      <c r="E354" s="121" t="s">
        <v>1954</v>
      </c>
      <c r="F354" s="154">
        <v>45409</v>
      </c>
      <c r="G354" s="159">
        <v>0.39402777777777775</v>
      </c>
      <c r="H354" s="157" t="str">
        <f>_xlfn.CONCAT(DataTrámites[[#This Row],[
Usuario]],DataTrámites[[#This Row],[Código]],DataTrámites[[#This Row],[Fecha]])</f>
        <v>19818484100645409</v>
      </c>
    </row>
    <row r="355" spans="1:8" x14ac:dyDescent="0.25">
      <c r="A355" s="121" t="s">
        <v>1513</v>
      </c>
      <c r="B355" s="2">
        <f>VLOOKUP(DataTrámites[[#This Row],[
Cliente]],Registros[],2,FALSE)</f>
        <v>19818484</v>
      </c>
      <c r="C355" s="121" t="s">
        <v>6</v>
      </c>
      <c r="D355" s="121">
        <v>1004</v>
      </c>
      <c r="E355" s="121" t="s">
        <v>1957</v>
      </c>
      <c r="F355" s="154">
        <v>45409</v>
      </c>
      <c r="G355" s="159">
        <v>0.39712962962962961</v>
      </c>
      <c r="H355" s="157" t="str">
        <f>_xlfn.CONCAT(DataTrámites[[#This Row],[
Usuario]],DataTrámites[[#This Row],[Código]],DataTrámites[[#This Row],[Fecha]])</f>
        <v>19818484100445409</v>
      </c>
    </row>
    <row r="356" spans="1:8" x14ac:dyDescent="0.25">
      <c r="A356" s="121" t="s">
        <v>1516</v>
      </c>
      <c r="B356" s="2">
        <f>VLOOKUP(DataTrámites[[#This Row],[
Cliente]],Registros[],2,FALSE)</f>
        <v>23857253</v>
      </c>
      <c r="C356" s="121" t="s">
        <v>6</v>
      </c>
      <c r="D356" s="121">
        <v>1006</v>
      </c>
      <c r="E356" s="121" t="s">
        <v>1954</v>
      </c>
      <c r="F356" s="154">
        <v>45409</v>
      </c>
      <c r="G356" s="159">
        <v>0.42297453703703702</v>
      </c>
      <c r="H356" s="157" t="str">
        <f>_xlfn.CONCAT(DataTrámites[[#This Row],[
Usuario]],DataTrámites[[#This Row],[Código]],DataTrámites[[#This Row],[Fecha]])</f>
        <v>23857253100645409</v>
      </c>
    </row>
    <row r="357" spans="1:8" ht="25.5" x14ac:dyDescent="0.25">
      <c r="A357" s="121" t="s">
        <v>1525</v>
      </c>
      <c r="B357" s="2">
        <f>VLOOKUP(DataTrámites[[#This Row],[
Cliente]],Registros[],2,FALSE)</f>
        <v>20055510</v>
      </c>
      <c r="C357" s="121" t="s">
        <v>6</v>
      </c>
      <c r="D357" s="121">
        <v>1003</v>
      </c>
      <c r="E357" s="121" t="s">
        <v>1958</v>
      </c>
      <c r="F357" s="154">
        <v>45409</v>
      </c>
      <c r="G357" s="159">
        <v>0.54937499999999995</v>
      </c>
      <c r="H357" s="157" t="str">
        <f>_xlfn.CONCAT(DataTrámites[[#This Row],[
Usuario]],DataTrámites[[#This Row],[Código]],DataTrámites[[#This Row],[Fecha]])</f>
        <v>20055510100345409</v>
      </c>
    </row>
    <row r="358" spans="1:8" x14ac:dyDescent="0.25">
      <c r="A358" s="121" t="s">
        <v>1530</v>
      </c>
      <c r="B358" s="2">
        <f>VLOOKUP(DataTrámites[[#This Row],[
Cliente]],Registros[],2,FALSE)</f>
        <v>9788531</v>
      </c>
      <c r="C358" s="121" t="s">
        <v>6</v>
      </c>
      <c r="D358" s="121">
        <v>1006</v>
      </c>
      <c r="E358" s="121" t="s">
        <v>1954</v>
      </c>
      <c r="F358" s="154">
        <v>45409</v>
      </c>
      <c r="G358" s="159">
        <v>0.61114583333333339</v>
      </c>
      <c r="H358" s="157" t="str">
        <f>_xlfn.CONCAT(DataTrámites[[#This Row],[
Usuario]],DataTrámites[[#This Row],[Código]],DataTrámites[[#This Row],[Fecha]])</f>
        <v>9788531100645409</v>
      </c>
    </row>
    <row r="359" spans="1:8" x14ac:dyDescent="0.25">
      <c r="A359" s="121" t="s">
        <v>1533</v>
      </c>
      <c r="B359" s="2">
        <f>VLOOKUP(DataTrámites[[#This Row],[
Cliente]],Registros[],2,FALSE)</f>
        <v>17540611</v>
      </c>
      <c r="C359" s="121" t="s">
        <v>6</v>
      </c>
      <c r="D359" s="121">
        <v>1004</v>
      </c>
      <c r="E359" s="121" t="s">
        <v>1957</v>
      </c>
      <c r="F359" s="154">
        <v>45409</v>
      </c>
      <c r="G359" s="159">
        <v>0.6486574074074074</v>
      </c>
      <c r="H359" s="157" t="str">
        <f>_xlfn.CONCAT(DataTrámites[[#This Row],[
Usuario]],DataTrámites[[#This Row],[Código]],DataTrámites[[#This Row],[Fecha]])</f>
        <v>17540611100445409</v>
      </c>
    </row>
    <row r="360" spans="1:8" ht="25.5" x14ac:dyDescent="0.25">
      <c r="A360" s="121" t="s">
        <v>1533</v>
      </c>
      <c r="B360" s="2">
        <f>VLOOKUP(DataTrámites[[#This Row],[
Cliente]],Registros[],2,FALSE)</f>
        <v>17540611</v>
      </c>
      <c r="C360" s="121" t="s">
        <v>6</v>
      </c>
      <c r="D360" s="121">
        <v>1003</v>
      </c>
      <c r="E360" s="121" t="s">
        <v>1958</v>
      </c>
      <c r="F360" s="154">
        <v>45409</v>
      </c>
      <c r="G360" s="159">
        <v>0.65513888888888894</v>
      </c>
      <c r="H360" s="157" t="str">
        <f>_xlfn.CONCAT(DataTrámites[[#This Row],[
Usuario]],DataTrámites[[#This Row],[Código]],DataTrámites[[#This Row],[Fecha]])</f>
        <v>17540611100345409</v>
      </c>
    </row>
    <row r="361" spans="1:8" ht="25.5" x14ac:dyDescent="0.25">
      <c r="A361" s="121" t="s">
        <v>1536</v>
      </c>
      <c r="B361" s="2">
        <f>VLOOKUP(DataTrámites[[#This Row],[
Cliente]],Registros[],2,FALSE)</f>
        <v>43400216</v>
      </c>
      <c r="C361" s="121" t="s">
        <v>6</v>
      </c>
      <c r="D361" s="121">
        <v>1003</v>
      </c>
      <c r="E361" s="121" t="s">
        <v>1958</v>
      </c>
      <c r="F361" s="154">
        <v>45409</v>
      </c>
      <c r="G361" s="159">
        <v>0.73957175925925922</v>
      </c>
      <c r="H361" s="157" t="str">
        <f>_xlfn.CONCAT(DataTrámites[[#This Row],[
Usuario]],DataTrámites[[#This Row],[Código]],DataTrámites[[#This Row],[Fecha]])</f>
        <v>43400216100345409</v>
      </c>
    </row>
    <row r="362" spans="1:8" x14ac:dyDescent="0.25">
      <c r="A362" s="121" t="s">
        <v>1536</v>
      </c>
      <c r="B362" s="2">
        <f>VLOOKUP(DataTrámites[[#This Row],[
Cliente]],Registros[],2,FALSE)</f>
        <v>43400216</v>
      </c>
      <c r="C362" s="121" t="s">
        <v>6</v>
      </c>
      <c r="D362" s="121">
        <v>1006</v>
      </c>
      <c r="E362" s="121" t="s">
        <v>1954</v>
      </c>
      <c r="F362" s="154">
        <v>45409</v>
      </c>
      <c r="G362" s="159">
        <v>0.73964120370370368</v>
      </c>
      <c r="H362" s="157" t="str">
        <f>_xlfn.CONCAT(DataTrámites[[#This Row],[
Usuario]],DataTrámites[[#This Row],[Código]],DataTrámites[[#This Row],[Fecha]])</f>
        <v>43400216100645409</v>
      </c>
    </row>
    <row r="363" spans="1:8" x14ac:dyDescent="0.25">
      <c r="A363" s="121" t="s">
        <v>1536</v>
      </c>
      <c r="B363" s="2">
        <f>VLOOKUP(DataTrámites[[#This Row],[
Cliente]],Registros[],2,FALSE)</f>
        <v>43400216</v>
      </c>
      <c r="C363" s="121" t="s">
        <v>6</v>
      </c>
      <c r="D363" s="121">
        <v>1007</v>
      </c>
      <c r="E363" s="121" t="s">
        <v>1956</v>
      </c>
      <c r="F363" s="154">
        <v>45409</v>
      </c>
      <c r="G363" s="159">
        <v>0.74407407407407411</v>
      </c>
      <c r="H363" s="157" t="str">
        <f>_xlfn.CONCAT(DataTrámites[[#This Row],[
Usuario]],DataTrámites[[#This Row],[Código]],DataTrámites[[#This Row],[Fecha]])</f>
        <v>43400216100745409</v>
      </c>
    </row>
    <row r="364" spans="1:8" x14ac:dyDescent="0.25">
      <c r="A364" s="121" t="s">
        <v>1541</v>
      </c>
      <c r="B364" s="2">
        <f>VLOOKUP(DataTrámites[[#This Row],[
Cliente]],Registros[],2,FALSE)</f>
        <v>47716095</v>
      </c>
      <c r="C364" s="121" t="s">
        <v>6</v>
      </c>
      <c r="D364" s="121">
        <v>1006</v>
      </c>
      <c r="E364" s="121" t="s">
        <v>1954</v>
      </c>
      <c r="F364" s="154">
        <v>45410</v>
      </c>
      <c r="G364" s="159">
        <v>0.46214120370370371</v>
      </c>
      <c r="H364" s="157" t="str">
        <f>_xlfn.CONCAT(DataTrámites[[#This Row],[
Usuario]],DataTrámites[[#This Row],[Código]],DataTrámites[[#This Row],[Fecha]])</f>
        <v>47716095100645410</v>
      </c>
    </row>
    <row r="365" spans="1:8" x14ac:dyDescent="0.25">
      <c r="A365" s="121" t="s">
        <v>1541</v>
      </c>
      <c r="B365" s="2">
        <f>VLOOKUP(DataTrámites[[#This Row],[
Cliente]],Registros[],2,FALSE)</f>
        <v>47716095</v>
      </c>
      <c r="C365" s="121" t="s">
        <v>6</v>
      </c>
      <c r="D365" s="121">
        <v>1008</v>
      </c>
      <c r="E365" s="121" t="s">
        <v>1953</v>
      </c>
      <c r="F365" s="154">
        <v>45410</v>
      </c>
      <c r="G365" s="159">
        <v>0.47771990740740738</v>
      </c>
      <c r="H365" s="157" t="str">
        <f>_xlfn.CONCAT(DataTrámites[[#This Row],[
Usuario]],DataTrámites[[#This Row],[Código]],DataTrámites[[#This Row],[Fecha]])</f>
        <v>47716095100845410</v>
      </c>
    </row>
    <row r="366" spans="1:8" x14ac:dyDescent="0.25">
      <c r="A366" s="121" t="s">
        <v>1544</v>
      </c>
      <c r="B366" s="2">
        <f>VLOOKUP(DataTrámites[[#This Row],[
Cliente]],Registros[],2,FALSE)</f>
        <v>21277594</v>
      </c>
      <c r="C366" s="121" t="s">
        <v>6</v>
      </c>
      <c r="D366" s="121">
        <v>1008</v>
      </c>
      <c r="E366" s="121" t="s">
        <v>1953</v>
      </c>
      <c r="F366" s="154">
        <v>45410</v>
      </c>
      <c r="G366" s="159">
        <v>0.81416666666666671</v>
      </c>
      <c r="H366" s="157" t="str">
        <f>_xlfn.CONCAT(DataTrámites[[#This Row],[
Usuario]],DataTrámites[[#This Row],[Código]],DataTrámites[[#This Row],[Fecha]])</f>
        <v>21277594100845410</v>
      </c>
    </row>
    <row r="367" spans="1:8" x14ac:dyDescent="0.25">
      <c r="A367" s="121" t="s">
        <v>202</v>
      </c>
      <c r="B367" s="2">
        <f>VLOOKUP(DataTrámites[[#This Row],[
Cliente]],Registros[],2,FALSE)</f>
        <v>20123415</v>
      </c>
      <c r="C367" s="121" t="s">
        <v>6</v>
      </c>
      <c r="D367" s="121">
        <v>1006</v>
      </c>
      <c r="E367" s="121" t="s">
        <v>1954</v>
      </c>
      <c r="F367" s="154">
        <v>45411</v>
      </c>
      <c r="G367" s="159">
        <v>0.40945601851851854</v>
      </c>
      <c r="H367" s="157" t="str">
        <f>_xlfn.CONCAT(DataTrámites[[#This Row],[
Usuario]],DataTrámites[[#This Row],[Código]],DataTrámites[[#This Row],[Fecha]])</f>
        <v>20123415100645411</v>
      </c>
    </row>
    <row r="368" spans="1:8" x14ac:dyDescent="0.25">
      <c r="A368" s="121" t="s">
        <v>1552</v>
      </c>
      <c r="B368" s="2">
        <f>VLOOKUP(DataTrámites[[#This Row],[
Cliente]],Registros[],2,FALSE)</f>
        <v>70138807</v>
      </c>
      <c r="C368" s="121" t="s">
        <v>6</v>
      </c>
      <c r="D368" s="121">
        <v>1008</v>
      </c>
      <c r="E368" s="121" t="s">
        <v>1953</v>
      </c>
      <c r="F368" s="154">
        <v>45411</v>
      </c>
      <c r="G368" s="159">
        <v>0.4788310185185185</v>
      </c>
      <c r="H368" s="157" t="str">
        <f>_xlfn.CONCAT(DataTrámites[[#This Row],[
Usuario]],DataTrámites[[#This Row],[Código]],DataTrámites[[#This Row],[Fecha]])</f>
        <v>70138807100845411</v>
      </c>
    </row>
    <row r="369" spans="1:8" x14ac:dyDescent="0.25">
      <c r="A369" s="121" t="s">
        <v>1550</v>
      </c>
      <c r="B369" s="2">
        <f>VLOOKUP(DataTrámites[[#This Row],[
Cliente]],Registros[],2,FALSE)</f>
        <v>19816332</v>
      </c>
      <c r="C369" s="121" t="s">
        <v>6</v>
      </c>
      <c r="D369" s="121">
        <v>1006</v>
      </c>
      <c r="E369" s="121" t="s">
        <v>1954</v>
      </c>
      <c r="F369" s="154">
        <v>45411</v>
      </c>
      <c r="G369" s="159">
        <v>0.49430555555555555</v>
      </c>
      <c r="H369" s="157" t="str">
        <f>_xlfn.CONCAT(DataTrámites[[#This Row],[
Usuario]],DataTrámites[[#This Row],[Código]],DataTrámites[[#This Row],[Fecha]])</f>
        <v>19816332100645411</v>
      </c>
    </row>
    <row r="370" spans="1:8" ht="25.5" x14ac:dyDescent="0.25">
      <c r="A370" s="121" t="s">
        <v>1555</v>
      </c>
      <c r="B370" s="2">
        <f>VLOOKUP(DataTrámites[[#This Row],[
Cliente]],Registros[],2,FALSE)</f>
        <v>46050239</v>
      </c>
      <c r="C370" s="121" t="s">
        <v>6</v>
      </c>
      <c r="D370" s="121">
        <v>1003</v>
      </c>
      <c r="E370" s="121" t="s">
        <v>1958</v>
      </c>
      <c r="F370" s="154">
        <v>45411</v>
      </c>
      <c r="G370" s="159">
        <v>0.66284722222222225</v>
      </c>
      <c r="H370" s="157" t="str">
        <f>_xlfn.CONCAT(DataTrámites[[#This Row],[
Usuario]],DataTrámites[[#This Row],[Código]],DataTrámites[[#This Row],[Fecha]])</f>
        <v>46050239100345411</v>
      </c>
    </row>
    <row r="371" spans="1:8" x14ac:dyDescent="0.25">
      <c r="A371" s="121" t="s">
        <v>1555</v>
      </c>
      <c r="B371" s="2">
        <f>VLOOKUP(DataTrámites[[#This Row],[
Cliente]],Registros[],2,FALSE)</f>
        <v>46050239</v>
      </c>
      <c r="C371" s="121" t="s">
        <v>6</v>
      </c>
      <c r="D371" s="121">
        <v>1007</v>
      </c>
      <c r="E371" s="121" t="s">
        <v>1956</v>
      </c>
      <c r="F371" s="154">
        <v>45411</v>
      </c>
      <c r="G371" s="159">
        <v>0.66767361111111112</v>
      </c>
      <c r="H371" s="157" t="str">
        <f>_xlfn.CONCAT(DataTrámites[[#This Row],[
Usuario]],DataTrámites[[#This Row],[Código]],DataTrámites[[#This Row],[Fecha]])</f>
        <v>46050239100745411</v>
      </c>
    </row>
    <row r="372" spans="1:8" x14ac:dyDescent="0.25">
      <c r="A372" s="121" t="s">
        <v>1555</v>
      </c>
      <c r="B372" s="2">
        <f>VLOOKUP(DataTrámites[[#This Row],[
Cliente]],Registros[],2,FALSE)</f>
        <v>46050239</v>
      </c>
      <c r="C372" s="121" t="s">
        <v>6</v>
      </c>
      <c r="D372" s="121">
        <v>1006</v>
      </c>
      <c r="E372" s="121" t="s">
        <v>1954</v>
      </c>
      <c r="F372" s="154">
        <v>45411</v>
      </c>
      <c r="G372" s="159">
        <v>0.66900462962962959</v>
      </c>
      <c r="H372" s="157" t="str">
        <f>_xlfn.CONCAT(DataTrámites[[#This Row],[
Usuario]],DataTrámites[[#This Row],[Código]],DataTrámites[[#This Row],[Fecha]])</f>
        <v>46050239100645411</v>
      </c>
    </row>
    <row r="373" spans="1:8" x14ac:dyDescent="0.25">
      <c r="A373" s="121" t="s">
        <v>1443</v>
      </c>
      <c r="B373" s="2">
        <f>VLOOKUP(DataTrámites[[#This Row],[
Cliente]],Registros[],2,FALSE)</f>
        <v>15373855</v>
      </c>
      <c r="C373" s="121" t="s">
        <v>6</v>
      </c>
      <c r="D373" s="121">
        <v>1007</v>
      </c>
      <c r="E373" s="121" t="s">
        <v>1956</v>
      </c>
      <c r="F373" s="154">
        <v>45411</v>
      </c>
      <c r="G373" s="159">
        <v>0.67266203703703709</v>
      </c>
      <c r="H373" s="157" t="str">
        <f>_xlfn.CONCAT(DataTrámites[[#This Row],[
Usuario]],DataTrámites[[#This Row],[Código]],DataTrámites[[#This Row],[Fecha]])</f>
        <v>15373855100745411</v>
      </c>
    </row>
    <row r="374" spans="1:8" ht="25.5" x14ac:dyDescent="0.25">
      <c r="A374" s="121" t="s">
        <v>1164</v>
      </c>
      <c r="B374" s="2">
        <f>VLOOKUP(DataTrámites[[#This Row],[
Cliente]],Registros[],2,FALSE)</f>
        <v>23903188</v>
      </c>
      <c r="C374" s="121" t="s">
        <v>6</v>
      </c>
      <c r="D374" s="121">
        <v>1003</v>
      </c>
      <c r="E374" s="121" t="s">
        <v>1958</v>
      </c>
      <c r="F374" s="154">
        <v>45411</v>
      </c>
      <c r="G374" s="159">
        <v>0.67578703703703702</v>
      </c>
      <c r="H374" s="157" t="str">
        <f>_xlfn.CONCAT(DataTrámites[[#This Row],[
Usuario]],DataTrámites[[#This Row],[Código]],DataTrámites[[#This Row],[Fecha]])</f>
        <v>23903188100345411</v>
      </c>
    </row>
    <row r="375" spans="1:8" x14ac:dyDescent="0.25">
      <c r="A375" s="121" t="s">
        <v>1559</v>
      </c>
      <c r="B375" s="2">
        <f>VLOOKUP(DataTrámites[[#This Row],[
Cliente]],Registros[],2,FALSE)</f>
        <v>22283575</v>
      </c>
      <c r="C375" s="121" t="s">
        <v>6</v>
      </c>
      <c r="D375" s="121">
        <v>1006</v>
      </c>
      <c r="E375" s="121" t="s">
        <v>1954</v>
      </c>
      <c r="F375" s="154">
        <v>45411</v>
      </c>
      <c r="G375" s="159">
        <v>0.72012731481481485</v>
      </c>
      <c r="H375" s="157" t="str">
        <f>_xlfn.CONCAT(DataTrámites[[#This Row],[
Usuario]],DataTrámites[[#This Row],[Código]],DataTrámites[[#This Row],[Fecha]])</f>
        <v>22283575100645411</v>
      </c>
    </row>
    <row r="376" spans="1:8" ht="25.5" x14ac:dyDescent="0.25">
      <c r="A376" s="121" t="s">
        <v>1562</v>
      </c>
      <c r="B376" s="2">
        <f>VLOOKUP(DataTrámites[[#This Row],[
Cliente]],Registros[],2,FALSE)</f>
        <v>16731338</v>
      </c>
      <c r="C376" s="121" t="s">
        <v>6</v>
      </c>
      <c r="D376" s="121">
        <v>1003</v>
      </c>
      <c r="E376" s="121" t="s">
        <v>1958</v>
      </c>
      <c r="F376" s="154">
        <v>45411</v>
      </c>
      <c r="G376" s="159">
        <v>0.72356481481481483</v>
      </c>
      <c r="H376" s="157" t="str">
        <f>_xlfn.CONCAT(DataTrámites[[#This Row],[
Usuario]],DataTrámites[[#This Row],[Código]],DataTrámites[[#This Row],[Fecha]])</f>
        <v>16731338100345411</v>
      </c>
    </row>
    <row r="377" spans="1:8" x14ac:dyDescent="0.25">
      <c r="A377" s="121" t="s">
        <v>1562</v>
      </c>
      <c r="B377" s="2">
        <f>VLOOKUP(DataTrámites[[#This Row],[
Cliente]],Registros[],2,FALSE)</f>
        <v>16731338</v>
      </c>
      <c r="C377" s="121" t="s">
        <v>6</v>
      </c>
      <c r="D377" s="121">
        <v>1006</v>
      </c>
      <c r="E377" s="121" t="s">
        <v>1954</v>
      </c>
      <c r="F377" s="154">
        <v>45411</v>
      </c>
      <c r="G377" s="159">
        <v>0.72406250000000005</v>
      </c>
      <c r="H377" s="157" t="str">
        <f>_xlfn.CONCAT(DataTrámites[[#This Row],[
Usuario]],DataTrámites[[#This Row],[Código]],DataTrámites[[#This Row],[Fecha]])</f>
        <v>16731338100645411</v>
      </c>
    </row>
    <row r="378" spans="1:8" x14ac:dyDescent="0.25">
      <c r="A378" s="121" t="s">
        <v>1569</v>
      </c>
      <c r="B378" s="2">
        <f>VLOOKUP(DataTrámites[[#This Row],[
Cliente]],Registros[],2,FALSE)</f>
        <v>45309161</v>
      </c>
      <c r="C378" s="121" t="s">
        <v>6</v>
      </c>
      <c r="D378" s="121">
        <v>1007</v>
      </c>
      <c r="E378" s="121" t="s">
        <v>1956</v>
      </c>
      <c r="F378" s="154">
        <v>45411</v>
      </c>
      <c r="G378" s="159">
        <v>0.89476851851851846</v>
      </c>
      <c r="H378" s="157" t="str">
        <f>_xlfn.CONCAT(DataTrámites[[#This Row],[
Usuario]],DataTrámites[[#This Row],[Código]],DataTrámites[[#This Row],[Fecha]])</f>
        <v>45309161100745411</v>
      </c>
    </row>
    <row r="379" spans="1:8" ht="25.5" x14ac:dyDescent="0.25">
      <c r="A379" s="121" t="s">
        <v>1569</v>
      </c>
      <c r="B379" s="2">
        <f>VLOOKUP(DataTrámites[[#This Row],[
Cliente]],Registros[],2,FALSE)</f>
        <v>45309161</v>
      </c>
      <c r="C379" s="121" t="s">
        <v>6</v>
      </c>
      <c r="D379" s="121">
        <v>1003</v>
      </c>
      <c r="E379" s="121" t="s">
        <v>1958</v>
      </c>
      <c r="F379" s="154">
        <v>45411</v>
      </c>
      <c r="G379" s="159">
        <v>0.89598379629629632</v>
      </c>
      <c r="H379" s="157" t="str">
        <f>_xlfn.CONCAT(DataTrámites[[#This Row],[
Usuario]],DataTrámites[[#This Row],[Código]],DataTrámites[[#This Row],[Fecha]])</f>
        <v>45309161100345411</v>
      </c>
    </row>
    <row r="380" spans="1:8" ht="25.5" x14ac:dyDescent="0.25">
      <c r="A380" s="121" t="s">
        <v>754</v>
      </c>
      <c r="B380" s="2">
        <f>VLOOKUP(DataTrámites[[#This Row],[
Cliente]],Registros[],2,FALSE)</f>
        <v>19873113</v>
      </c>
      <c r="C380" s="121" t="s">
        <v>6</v>
      </c>
      <c r="D380" s="121">
        <v>1003</v>
      </c>
      <c r="E380" s="121" t="s">
        <v>1958</v>
      </c>
      <c r="F380" s="154">
        <v>45411</v>
      </c>
      <c r="G380" s="159">
        <v>0.935150462962963</v>
      </c>
      <c r="H380" s="157" t="str">
        <f>_xlfn.CONCAT(DataTrámites[[#This Row],[
Usuario]],DataTrámites[[#This Row],[Código]],DataTrámites[[#This Row],[Fecha]])</f>
        <v>19873113100345411</v>
      </c>
    </row>
    <row r="381" spans="1:8" x14ac:dyDescent="0.25">
      <c r="A381" s="121" t="s">
        <v>754</v>
      </c>
      <c r="B381" s="2">
        <f>VLOOKUP(DataTrámites[[#This Row],[
Cliente]],Registros[],2,FALSE)</f>
        <v>19873113</v>
      </c>
      <c r="C381" s="121" t="s">
        <v>6</v>
      </c>
      <c r="D381" s="121">
        <v>1006</v>
      </c>
      <c r="E381" s="121" t="s">
        <v>1954</v>
      </c>
      <c r="F381" s="154">
        <v>45411</v>
      </c>
      <c r="G381" s="159">
        <v>0.93672453703703706</v>
      </c>
      <c r="H381" s="157" t="str">
        <f>_xlfn.CONCAT(DataTrámites[[#This Row],[
Usuario]],DataTrámites[[#This Row],[Código]],DataTrámites[[#This Row],[Fecha]])</f>
        <v>19873113100645411</v>
      </c>
    </row>
    <row r="382" spans="1:8" x14ac:dyDescent="0.25">
      <c r="A382" s="121" t="s">
        <v>1572</v>
      </c>
      <c r="B382" s="2">
        <f>VLOOKUP(DataTrámites[[#This Row],[
Cliente]],Registros[],2,FALSE)</f>
        <v>15354281</v>
      </c>
      <c r="C382" s="121" t="s">
        <v>6</v>
      </c>
      <c r="D382" s="121">
        <v>1006</v>
      </c>
      <c r="E382" s="121" t="s">
        <v>1954</v>
      </c>
      <c r="F382" s="154">
        <v>45412</v>
      </c>
      <c r="G382" s="159">
        <v>0.32694444444444443</v>
      </c>
      <c r="H382" s="157" t="str">
        <f>_xlfn.CONCAT(DataTrámites[[#This Row],[
Usuario]],DataTrámites[[#This Row],[Código]],DataTrámites[[#This Row],[Fecha]])</f>
        <v>15354281100645412</v>
      </c>
    </row>
    <row r="383" spans="1:8" x14ac:dyDescent="0.25">
      <c r="A383" s="121" t="s">
        <v>300</v>
      </c>
      <c r="B383" s="2">
        <f>VLOOKUP(DataTrámites[[#This Row],[
Cliente]],Registros[],2,FALSE)</f>
        <v>9949721</v>
      </c>
      <c r="C383" s="121" t="s">
        <v>6</v>
      </c>
      <c r="D383" s="121">
        <v>1006</v>
      </c>
      <c r="E383" s="121" t="s">
        <v>1954</v>
      </c>
      <c r="F383" s="154">
        <v>45412</v>
      </c>
      <c r="G383" s="159">
        <v>0.37003472222222222</v>
      </c>
      <c r="H383" s="157" t="str">
        <f>_xlfn.CONCAT(DataTrámites[[#This Row],[
Usuario]],DataTrámites[[#This Row],[Código]],DataTrámites[[#This Row],[Fecha]])</f>
        <v>9949721100645412</v>
      </c>
    </row>
    <row r="384" spans="1:8" x14ac:dyDescent="0.25">
      <c r="A384" s="121" t="s">
        <v>294</v>
      </c>
      <c r="B384" s="2">
        <f>VLOOKUP(DataTrámites[[#This Row],[
Cliente]],Registros[],2,FALSE)</f>
        <v>45570999</v>
      </c>
      <c r="C384" s="121" t="s">
        <v>6</v>
      </c>
      <c r="D384" s="121">
        <v>1007</v>
      </c>
      <c r="E384" s="121" t="s">
        <v>1956</v>
      </c>
      <c r="F384" s="154">
        <v>45412</v>
      </c>
      <c r="G384" s="159">
        <v>0.40547453703703706</v>
      </c>
      <c r="H384" s="157" t="str">
        <f>_xlfn.CONCAT(DataTrámites[[#This Row],[
Usuario]],DataTrámites[[#This Row],[Código]],DataTrámites[[#This Row],[Fecha]])</f>
        <v>45570999100745412</v>
      </c>
    </row>
    <row r="385" spans="1:8" ht="25.5" x14ac:dyDescent="0.25">
      <c r="A385" s="121" t="s">
        <v>1577</v>
      </c>
      <c r="B385" s="2">
        <f>VLOOKUP(DataTrámites[[#This Row],[
Cliente]],Registros[],2,FALSE)</f>
        <v>20028137</v>
      </c>
      <c r="C385" s="121" t="s">
        <v>6</v>
      </c>
      <c r="D385" s="121">
        <v>1003</v>
      </c>
      <c r="E385" s="121" t="s">
        <v>1958</v>
      </c>
      <c r="F385" s="154">
        <v>45412</v>
      </c>
      <c r="G385" s="159">
        <v>0.41917824074074073</v>
      </c>
      <c r="H385" s="157" t="str">
        <f>_xlfn.CONCAT(DataTrámites[[#This Row],[
Usuario]],DataTrámites[[#This Row],[Código]],DataTrámites[[#This Row],[Fecha]])</f>
        <v>20028137100345412</v>
      </c>
    </row>
    <row r="386" spans="1:8" ht="25.5" x14ac:dyDescent="0.25">
      <c r="A386" s="121" t="s">
        <v>1582</v>
      </c>
      <c r="B386" s="2">
        <f>VLOOKUP(DataTrámites[[#This Row],[
Cliente]],Registros[],2,FALSE)</f>
        <v>31542205</v>
      </c>
      <c r="C386" s="121" t="s">
        <v>6</v>
      </c>
      <c r="D386" s="121">
        <v>1003</v>
      </c>
      <c r="E386" s="121" t="s">
        <v>1958</v>
      </c>
      <c r="F386" s="154">
        <v>45412</v>
      </c>
      <c r="G386" s="159">
        <v>0.46557870370370369</v>
      </c>
      <c r="H386" s="157" t="str">
        <f>_xlfn.CONCAT(DataTrámites[[#This Row],[
Usuario]],DataTrámites[[#This Row],[Código]],DataTrámites[[#This Row],[Fecha]])</f>
        <v>31542205100345412</v>
      </c>
    </row>
    <row r="387" spans="1:8" x14ac:dyDescent="0.25">
      <c r="A387" s="121" t="s">
        <v>506</v>
      </c>
      <c r="B387" s="2">
        <f>VLOOKUP(DataTrámites[[#This Row],[
Cliente]],Registros[],2,FALSE)</f>
        <v>72966633</v>
      </c>
      <c r="C387" s="121" t="s">
        <v>6</v>
      </c>
      <c r="D387" s="121">
        <v>1008</v>
      </c>
      <c r="E387" s="121" t="s">
        <v>1953</v>
      </c>
      <c r="F387" s="154">
        <v>45412</v>
      </c>
      <c r="G387" s="159">
        <v>0.49861111111111112</v>
      </c>
      <c r="H387" s="157" t="str">
        <f>_xlfn.CONCAT(DataTrámites[[#This Row],[
Usuario]],DataTrámites[[#This Row],[Código]],DataTrámites[[#This Row],[Fecha]])</f>
        <v>72966633100845412</v>
      </c>
    </row>
    <row r="388" spans="1:8" x14ac:dyDescent="0.25">
      <c r="A388" s="121" t="s">
        <v>506</v>
      </c>
      <c r="B388" s="2">
        <f>VLOOKUP(DataTrámites[[#This Row],[
Cliente]],Registros[],2,FALSE)</f>
        <v>72966633</v>
      </c>
      <c r="C388" s="121" t="s">
        <v>6</v>
      </c>
      <c r="D388" s="121">
        <v>1007</v>
      </c>
      <c r="E388" s="121" t="s">
        <v>1956</v>
      </c>
      <c r="F388" s="154">
        <v>45412</v>
      </c>
      <c r="G388" s="159">
        <v>0.50280092592592596</v>
      </c>
      <c r="H388" s="157" t="str">
        <f>_xlfn.CONCAT(DataTrámites[[#This Row],[
Usuario]],DataTrámites[[#This Row],[Código]],DataTrámites[[#This Row],[Fecha]])</f>
        <v>72966633100745412</v>
      </c>
    </row>
    <row r="389" spans="1:8" x14ac:dyDescent="0.25">
      <c r="A389" s="121" t="s">
        <v>1587</v>
      </c>
      <c r="B389" s="2">
        <f>VLOOKUP(DataTrámites[[#This Row],[
Cliente]],Registros[],2,FALSE)</f>
        <v>21255896</v>
      </c>
      <c r="C389" s="121" t="s">
        <v>6</v>
      </c>
      <c r="D389" s="121">
        <v>1008</v>
      </c>
      <c r="E389" s="121" t="s">
        <v>1953</v>
      </c>
      <c r="F389" s="154">
        <v>45412</v>
      </c>
      <c r="G389" s="159">
        <v>0.57723379629629634</v>
      </c>
      <c r="H389" s="157" t="str">
        <f>_xlfn.CONCAT(DataTrámites[[#This Row],[
Usuario]],DataTrámites[[#This Row],[Código]],DataTrámites[[#This Row],[Fecha]])</f>
        <v>21255896100845412</v>
      </c>
    </row>
    <row r="390" spans="1:8" x14ac:dyDescent="0.25">
      <c r="A390" s="121" t="s">
        <v>1591</v>
      </c>
      <c r="B390" s="2">
        <f>VLOOKUP(DataTrámites[[#This Row],[
Cliente]],Registros[],2,FALSE)</f>
        <v>46694375</v>
      </c>
      <c r="C390" s="121" t="s">
        <v>6</v>
      </c>
      <c r="D390" s="121">
        <v>1008</v>
      </c>
      <c r="E390" s="121" t="s">
        <v>1953</v>
      </c>
      <c r="F390" s="154">
        <v>45412</v>
      </c>
      <c r="G390" s="159">
        <v>0.65506944444444448</v>
      </c>
      <c r="H390" s="157" t="str">
        <f>_xlfn.CONCAT(DataTrámites[[#This Row],[
Usuario]],DataTrámites[[#This Row],[Código]],DataTrámites[[#This Row],[Fecha]])</f>
        <v>46694375100845412</v>
      </c>
    </row>
    <row r="391" spans="1:8" x14ac:dyDescent="0.25">
      <c r="A391" s="121" t="s">
        <v>1591</v>
      </c>
      <c r="B391" s="2">
        <f>VLOOKUP(DataTrámites[[#This Row],[
Cliente]],Registros[],2,FALSE)</f>
        <v>46694375</v>
      </c>
      <c r="C391" s="121" t="s">
        <v>6</v>
      </c>
      <c r="D391" s="121">
        <v>1007</v>
      </c>
      <c r="E391" s="121" t="s">
        <v>1956</v>
      </c>
      <c r="F391" s="154">
        <v>45412</v>
      </c>
      <c r="G391" s="159">
        <v>0.65675925925925926</v>
      </c>
      <c r="H391" s="157" t="str">
        <f>_xlfn.CONCAT(DataTrámites[[#This Row],[
Usuario]],DataTrámites[[#This Row],[Código]],DataTrámites[[#This Row],[Fecha]])</f>
        <v>46694375100745412</v>
      </c>
    </row>
    <row r="392" spans="1:8" x14ac:dyDescent="0.25">
      <c r="A392" s="121" t="s">
        <v>1594</v>
      </c>
      <c r="B392" s="2">
        <f>VLOOKUP(DataTrámites[[#This Row],[
Cliente]],Registros[],2,FALSE)</f>
        <v>20117412</v>
      </c>
      <c r="C392" s="121" t="s">
        <v>6</v>
      </c>
      <c r="D392" s="121">
        <v>1006</v>
      </c>
      <c r="E392" s="121" t="s">
        <v>1954</v>
      </c>
      <c r="F392" s="154">
        <v>45412</v>
      </c>
      <c r="G392" s="159">
        <v>0.66819444444444442</v>
      </c>
      <c r="H392" s="157" t="str">
        <f>_xlfn.CONCAT(DataTrámites[[#This Row],[
Usuario]],DataTrámites[[#This Row],[Código]],DataTrámites[[#This Row],[Fecha]])</f>
        <v>20117412100645412</v>
      </c>
    </row>
    <row r="393" spans="1:8" x14ac:dyDescent="0.25">
      <c r="A393" s="121" t="s">
        <v>1594</v>
      </c>
      <c r="B393" s="2">
        <f>VLOOKUP(DataTrámites[[#This Row],[
Cliente]],Registros[],2,FALSE)</f>
        <v>20117412</v>
      </c>
      <c r="C393" s="121" t="s">
        <v>6</v>
      </c>
      <c r="D393" s="121">
        <v>1008</v>
      </c>
      <c r="E393" s="121" t="s">
        <v>1953</v>
      </c>
      <c r="F393" s="154">
        <v>45412</v>
      </c>
      <c r="G393" s="159">
        <v>0.68050925925925931</v>
      </c>
      <c r="H393" s="157" t="str">
        <f>_xlfn.CONCAT(DataTrámites[[#This Row],[
Usuario]],DataTrámites[[#This Row],[Código]],DataTrámites[[#This Row],[Fecha]])</f>
        <v>20117412100845412</v>
      </c>
    </row>
    <row r="394" spans="1:8" x14ac:dyDescent="0.25">
      <c r="A394" s="121" t="s">
        <v>1559</v>
      </c>
      <c r="B394" s="2">
        <f>VLOOKUP(DataTrámites[[#This Row],[
Cliente]],Registros[],2,FALSE)</f>
        <v>22283575</v>
      </c>
      <c r="C394" s="121" t="s">
        <v>6</v>
      </c>
      <c r="D394" s="121">
        <v>1006</v>
      </c>
      <c r="E394" s="121" t="s">
        <v>1954</v>
      </c>
      <c r="F394" s="154">
        <v>45412</v>
      </c>
      <c r="G394" s="159">
        <v>0.84978009259259257</v>
      </c>
      <c r="H394" s="157" t="str">
        <f>_xlfn.CONCAT(DataTrámites[[#This Row],[
Usuario]],DataTrámites[[#This Row],[Código]],DataTrámites[[#This Row],[Fecha]])</f>
        <v>22283575100645412</v>
      </c>
    </row>
    <row r="395" spans="1:8" x14ac:dyDescent="0.25">
      <c r="A395" s="121" t="s">
        <v>764</v>
      </c>
      <c r="B395" s="2">
        <f>VLOOKUP(DataTrámites[[#This Row],[
Cliente]],Registros[],2,FALSE)</f>
        <v>74956010</v>
      </c>
      <c r="C395" s="121" t="s">
        <v>6</v>
      </c>
      <c r="D395" s="121">
        <v>1006</v>
      </c>
      <c r="E395" s="121" t="s">
        <v>1954</v>
      </c>
      <c r="F395" s="154">
        <v>45412</v>
      </c>
      <c r="G395" s="159">
        <v>0.86063657407407412</v>
      </c>
      <c r="H395" s="157" t="str">
        <f>_xlfn.CONCAT(DataTrámites[[#This Row],[
Usuario]],DataTrámites[[#This Row],[Código]],DataTrámites[[#This Row],[Fecha]])</f>
        <v>74956010100645412</v>
      </c>
    </row>
    <row r="396" spans="1:8" x14ac:dyDescent="0.25">
      <c r="A396" s="121" t="s">
        <v>558</v>
      </c>
      <c r="B396" s="2">
        <f>VLOOKUP(DataTrámites[[#This Row],[
Cliente]],Registros[],2,FALSE)</f>
        <v>20084894</v>
      </c>
      <c r="C396" s="121" t="s">
        <v>6</v>
      </c>
      <c r="D396" s="121">
        <v>1006</v>
      </c>
      <c r="E396" s="121" t="s">
        <v>1954</v>
      </c>
      <c r="F396" s="154">
        <v>45412</v>
      </c>
      <c r="G396" s="159">
        <v>0.91711805555555559</v>
      </c>
      <c r="H396" s="157" t="str">
        <f>_xlfn.CONCAT(DataTrámites[[#This Row],[
Usuario]],DataTrámites[[#This Row],[Código]],DataTrámites[[#This Row],[Fecha]])</f>
        <v>20084894100645412</v>
      </c>
    </row>
    <row r="397" spans="1:8" x14ac:dyDescent="0.25">
      <c r="A397" s="121" t="s">
        <v>1587</v>
      </c>
      <c r="B397" s="2">
        <f>VLOOKUP(DataTrámites[[#This Row],[
Cliente]],Registros[],2,FALSE)</f>
        <v>21255896</v>
      </c>
      <c r="C397" s="121" t="s">
        <v>6</v>
      </c>
      <c r="D397" s="121">
        <v>1006</v>
      </c>
      <c r="E397" s="121" t="s">
        <v>1954</v>
      </c>
      <c r="F397" s="154">
        <v>45412</v>
      </c>
      <c r="G397" s="159">
        <v>0.95828703703703699</v>
      </c>
      <c r="H397" s="157" t="str">
        <f>_xlfn.CONCAT(DataTrámites[[#This Row],[
Usuario]],DataTrámites[[#This Row],[Código]],DataTrámites[[#This Row],[Fecha]])</f>
        <v>21255896100645412</v>
      </c>
    </row>
    <row r="398" spans="1:8" x14ac:dyDescent="0.25">
      <c r="A398" s="121" t="s">
        <v>1601</v>
      </c>
      <c r="B398" s="2">
        <f>VLOOKUP(DataTrámites[[#This Row],[
Cliente]],Registros[],2,FALSE)</f>
        <v>16676989</v>
      </c>
      <c r="C398" s="121" t="s">
        <v>6</v>
      </c>
      <c r="D398" s="121">
        <v>1006</v>
      </c>
      <c r="E398" s="121" t="s">
        <v>1954</v>
      </c>
      <c r="F398" s="154">
        <v>45413</v>
      </c>
      <c r="G398" s="159">
        <v>4.5023148148148149E-3</v>
      </c>
      <c r="H398" s="157" t="str">
        <f>_xlfn.CONCAT(DataTrámites[[#This Row],[
Usuario]],DataTrámites[[#This Row],[Código]],DataTrámites[[#This Row],[Fecha]])</f>
        <v>16676989100645413</v>
      </c>
    </row>
    <row r="399" spans="1:8" x14ac:dyDescent="0.25">
      <c r="A399" s="121" t="s">
        <v>696</v>
      </c>
      <c r="B399" s="2">
        <f>VLOOKUP(DataTrámites[[#This Row],[
Cliente]],Registros[],2,FALSE)</f>
        <v>41717476</v>
      </c>
      <c r="C399" s="121" t="s">
        <v>6</v>
      </c>
      <c r="D399" s="121">
        <v>1006</v>
      </c>
      <c r="E399" s="121" t="s">
        <v>1954</v>
      </c>
      <c r="F399" s="154">
        <v>45413</v>
      </c>
      <c r="G399" s="159">
        <v>0.35289351851851852</v>
      </c>
      <c r="H399" s="157" t="str">
        <f>_xlfn.CONCAT(DataTrámites[[#This Row],[
Usuario]],DataTrámites[[#This Row],[Código]],DataTrámites[[#This Row],[Fecha]])</f>
        <v>41717476100645413</v>
      </c>
    </row>
    <row r="400" spans="1:8" ht="25.5" x14ac:dyDescent="0.25">
      <c r="A400" s="121" t="s">
        <v>1582</v>
      </c>
      <c r="B400" s="2">
        <f>VLOOKUP(DataTrámites[[#This Row],[
Cliente]],Registros[],2,FALSE)</f>
        <v>31542205</v>
      </c>
      <c r="C400" s="121" t="s">
        <v>6</v>
      </c>
      <c r="D400" s="121">
        <v>1003</v>
      </c>
      <c r="E400" s="121" t="s">
        <v>1958</v>
      </c>
      <c r="F400" s="154">
        <v>45413</v>
      </c>
      <c r="G400" s="159">
        <v>0.73928240740740736</v>
      </c>
      <c r="H400" s="157" t="str">
        <f>_xlfn.CONCAT(DataTrámites[[#This Row],[
Usuario]],DataTrámites[[#This Row],[Código]],DataTrámites[[#This Row],[Fecha]])</f>
        <v>31542205100345413</v>
      </c>
    </row>
    <row r="401" spans="1:8" x14ac:dyDescent="0.25">
      <c r="A401" s="121" t="s">
        <v>1604</v>
      </c>
      <c r="B401" s="2">
        <f>VLOOKUP(DataTrámites[[#This Row],[
Cliente]],Registros[],2,FALSE)</f>
        <v>40436032</v>
      </c>
      <c r="C401" s="121" t="s">
        <v>6</v>
      </c>
      <c r="D401" s="121">
        <v>1007</v>
      </c>
      <c r="E401" s="121" t="s">
        <v>1956</v>
      </c>
      <c r="F401" s="154">
        <v>45413</v>
      </c>
      <c r="G401" s="159">
        <v>0.75418981481481484</v>
      </c>
      <c r="H401" s="157" t="str">
        <f>_xlfn.CONCAT(DataTrámites[[#This Row],[
Usuario]],DataTrámites[[#This Row],[Código]],DataTrámites[[#This Row],[Fecha]])</f>
        <v>40436032100745413</v>
      </c>
    </row>
    <row r="402" spans="1:8" x14ac:dyDescent="0.25">
      <c r="A402" s="121" t="s">
        <v>1607</v>
      </c>
      <c r="B402" s="2">
        <f>VLOOKUP(DataTrámites[[#This Row],[
Cliente]],Registros[],2,FALSE)</f>
        <v>76796791</v>
      </c>
      <c r="C402" s="121" t="s">
        <v>6</v>
      </c>
      <c r="D402" s="121">
        <v>1006</v>
      </c>
      <c r="E402" s="121" t="s">
        <v>1954</v>
      </c>
      <c r="F402" s="154">
        <v>45414</v>
      </c>
      <c r="G402" s="159">
        <v>6.9328703703703705E-3</v>
      </c>
      <c r="H402" s="157" t="str">
        <f>_xlfn.CONCAT(DataTrámites[[#This Row],[
Usuario]],DataTrámites[[#This Row],[Código]],DataTrámites[[#This Row],[Fecha]])</f>
        <v>76796791100645414</v>
      </c>
    </row>
    <row r="403" spans="1:8" x14ac:dyDescent="0.25">
      <c r="A403" s="121" t="s">
        <v>446</v>
      </c>
      <c r="B403" s="2">
        <f>VLOOKUP(DataTrámites[[#This Row],[
Cliente]],Registros[],2,FALSE)</f>
        <v>41988959</v>
      </c>
      <c r="C403" s="121" t="s">
        <v>6</v>
      </c>
      <c r="D403" s="121">
        <v>1006</v>
      </c>
      <c r="E403" s="121" t="s">
        <v>1954</v>
      </c>
      <c r="F403" s="154">
        <v>45414</v>
      </c>
      <c r="G403" s="159">
        <v>0.34962962962962962</v>
      </c>
      <c r="H403" s="157" t="str">
        <f>_xlfn.CONCAT(DataTrámites[[#This Row],[
Usuario]],DataTrámites[[#This Row],[Código]],DataTrámites[[#This Row],[Fecha]])</f>
        <v>41988959100645414</v>
      </c>
    </row>
    <row r="404" spans="1:8" x14ac:dyDescent="0.25">
      <c r="A404" s="126" t="s">
        <v>1610</v>
      </c>
      <c r="B404" s="2">
        <f>VLOOKUP(DataTrámites[[#This Row],[
Cliente]],Registros[],2,FALSE)</f>
        <v>29697275</v>
      </c>
      <c r="C404" s="126" t="s">
        <v>6</v>
      </c>
      <c r="D404" s="126">
        <v>1006</v>
      </c>
      <c r="E404" s="126" t="s">
        <v>1954</v>
      </c>
      <c r="F404" s="155">
        <v>45414</v>
      </c>
      <c r="G404" s="160">
        <v>0.37802083333333331</v>
      </c>
      <c r="H404" s="157" t="str">
        <f>_xlfn.CONCAT(DataTrámites[[#This Row],[
Usuario]],DataTrámites[[#This Row],[Código]],DataTrámites[[#This Row],[Fecha]])</f>
        <v>29697275100645414</v>
      </c>
    </row>
    <row r="405" spans="1:8" x14ac:dyDescent="0.25">
      <c r="A405" s="121" t="s">
        <v>1613</v>
      </c>
      <c r="B405" s="2">
        <f>VLOOKUP(DataTrámites[[#This Row],[
Cliente]],Registros[],2,FALSE)</f>
        <v>19910645</v>
      </c>
      <c r="C405" s="121" t="s">
        <v>6</v>
      </c>
      <c r="D405" s="121">
        <v>1004</v>
      </c>
      <c r="E405" s="121" t="s">
        <v>1957</v>
      </c>
      <c r="F405" s="154">
        <v>45414</v>
      </c>
      <c r="G405" s="159">
        <v>0.47401620370370373</v>
      </c>
      <c r="H405" s="157" t="str">
        <f>_xlfn.CONCAT(DataTrámites[[#This Row],[
Usuario]],DataTrámites[[#This Row],[Código]],DataTrámites[[#This Row],[Fecha]])</f>
        <v>19910645100445414</v>
      </c>
    </row>
    <row r="406" spans="1:8" ht="25.5" x14ac:dyDescent="0.25">
      <c r="A406" s="121" t="s">
        <v>1620</v>
      </c>
      <c r="B406" s="2">
        <f>VLOOKUP(DataTrámites[[#This Row],[
Cliente]],Registros[],2,FALSE)</f>
        <v>46367867</v>
      </c>
      <c r="C406" s="121" t="s">
        <v>6</v>
      </c>
      <c r="D406" s="121">
        <v>1003</v>
      </c>
      <c r="E406" s="121" t="s">
        <v>1958</v>
      </c>
      <c r="F406" s="154">
        <v>45414</v>
      </c>
      <c r="G406" s="159">
        <v>0.57520833333333332</v>
      </c>
      <c r="H406" s="157" t="str">
        <f>_xlfn.CONCAT(DataTrámites[[#This Row],[
Usuario]],DataTrámites[[#This Row],[Código]],DataTrámites[[#This Row],[Fecha]])</f>
        <v>46367867100345414</v>
      </c>
    </row>
    <row r="407" spans="1:8" x14ac:dyDescent="0.25">
      <c r="A407" s="121" t="s">
        <v>1604</v>
      </c>
      <c r="B407" s="2">
        <f>VLOOKUP(DataTrámites[[#This Row],[
Cliente]],Registros[],2,FALSE)</f>
        <v>40436032</v>
      </c>
      <c r="C407" s="121" t="s">
        <v>6</v>
      </c>
      <c r="D407" s="121">
        <v>1008</v>
      </c>
      <c r="E407" s="121" t="s">
        <v>1953</v>
      </c>
      <c r="F407" s="154">
        <v>45414</v>
      </c>
      <c r="G407" s="159">
        <v>0.59604166666666669</v>
      </c>
      <c r="H407" s="157" t="str">
        <f>_xlfn.CONCAT(DataTrámites[[#This Row],[
Usuario]],DataTrámites[[#This Row],[Código]],DataTrámites[[#This Row],[Fecha]])</f>
        <v>40436032100845414</v>
      </c>
    </row>
    <row r="408" spans="1:8" x14ac:dyDescent="0.25">
      <c r="A408" s="121" t="s">
        <v>1623</v>
      </c>
      <c r="B408" s="2">
        <f>VLOOKUP(DataTrámites[[#This Row],[
Cliente]],Registros[],2,FALSE)</f>
        <v>41685058</v>
      </c>
      <c r="C408" s="121" t="s">
        <v>6</v>
      </c>
      <c r="D408" s="121">
        <v>1008</v>
      </c>
      <c r="E408" s="121" t="s">
        <v>1953</v>
      </c>
      <c r="F408" s="154">
        <v>45414</v>
      </c>
      <c r="G408" s="159">
        <v>0.62009259259259264</v>
      </c>
      <c r="H408" s="157" t="str">
        <f>_xlfn.CONCAT(DataTrámites[[#This Row],[
Usuario]],DataTrámites[[#This Row],[Código]],DataTrámites[[#This Row],[Fecha]])</f>
        <v>41685058100845414</v>
      </c>
    </row>
    <row r="409" spans="1:8" x14ac:dyDescent="0.25">
      <c r="A409" s="121" t="s">
        <v>658</v>
      </c>
      <c r="B409" s="2">
        <f>VLOOKUP(DataTrámites[[#This Row],[
Cliente]],Registros[],2,FALSE)</f>
        <v>15359008</v>
      </c>
      <c r="C409" s="121" t="s">
        <v>6</v>
      </c>
      <c r="D409" s="121">
        <v>1007</v>
      </c>
      <c r="E409" s="121" t="s">
        <v>1956</v>
      </c>
      <c r="F409" s="154">
        <v>45414</v>
      </c>
      <c r="G409" s="159">
        <v>0.63906249999999998</v>
      </c>
      <c r="H409" s="157" t="str">
        <f>_xlfn.CONCAT(DataTrámites[[#This Row],[
Usuario]],DataTrámites[[#This Row],[Código]],DataTrámites[[#This Row],[Fecha]])</f>
        <v>15359008100745414</v>
      </c>
    </row>
    <row r="410" spans="1:8" x14ac:dyDescent="0.25">
      <c r="A410" s="121" t="s">
        <v>1618</v>
      </c>
      <c r="B410" s="2">
        <f>VLOOKUP(DataTrámites[[#This Row],[
Cliente]],Registros[],2,FALSE)</f>
        <v>40048854</v>
      </c>
      <c r="C410" s="121" t="s">
        <v>6</v>
      </c>
      <c r="D410" s="121">
        <v>1006</v>
      </c>
      <c r="E410" s="121" t="s">
        <v>1954</v>
      </c>
      <c r="F410" s="154">
        <v>45414</v>
      </c>
      <c r="G410" s="159">
        <v>0.66638888888888892</v>
      </c>
      <c r="H410" s="157" t="str">
        <f>_xlfn.CONCAT(DataTrámites[[#This Row],[
Usuario]],DataTrámites[[#This Row],[Código]],DataTrámites[[#This Row],[Fecha]])</f>
        <v>40048854100645414</v>
      </c>
    </row>
    <row r="411" spans="1:8" x14ac:dyDescent="0.25">
      <c r="A411" s="121" t="s">
        <v>1627</v>
      </c>
      <c r="B411" s="2">
        <f>VLOOKUP(DataTrámites[[#This Row],[
Cliente]],Registros[],2,FALSE)</f>
        <v>15405667</v>
      </c>
      <c r="C411" s="121" t="s">
        <v>6</v>
      </c>
      <c r="D411" s="121">
        <v>1006</v>
      </c>
      <c r="E411" s="121" t="s">
        <v>1954</v>
      </c>
      <c r="F411" s="154">
        <v>45414</v>
      </c>
      <c r="G411" s="159">
        <v>0.6821990740740741</v>
      </c>
      <c r="H411" s="157" t="str">
        <f>_xlfn.CONCAT(DataTrámites[[#This Row],[
Usuario]],DataTrámites[[#This Row],[Código]],DataTrámites[[#This Row],[Fecha]])</f>
        <v>15405667100645414</v>
      </c>
    </row>
    <row r="412" spans="1:8" ht="25.5" x14ac:dyDescent="0.25">
      <c r="A412" s="121" t="s">
        <v>1627</v>
      </c>
      <c r="B412" s="2">
        <f>VLOOKUP(DataTrámites[[#This Row],[
Cliente]],Registros[],2,FALSE)</f>
        <v>15405667</v>
      </c>
      <c r="C412" s="121" t="s">
        <v>6</v>
      </c>
      <c r="D412" s="121">
        <v>1003</v>
      </c>
      <c r="E412" s="121" t="s">
        <v>1958</v>
      </c>
      <c r="F412" s="154">
        <v>45414</v>
      </c>
      <c r="G412" s="159">
        <v>0.68239583333333331</v>
      </c>
      <c r="H412" s="157" t="str">
        <f>_xlfn.CONCAT(DataTrámites[[#This Row],[
Usuario]],DataTrámites[[#This Row],[Código]],DataTrámites[[#This Row],[Fecha]])</f>
        <v>15405667100345414</v>
      </c>
    </row>
    <row r="413" spans="1:8" ht="25.5" x14ac:dyDescent="0.25">
      <c r="A413" s="121" t="s">
        <v>1630</v>
      </c>
      <c r="B413" s="2">
        <f>VLOOKUP(DataTrámites[[#This Row],[
Cliente]],Registros[],2,FALSE)</f>
        <v>19801874</v>
      </c>
      <c r="C413" s="121" t="s">
        <v>6</v>
      </c>
      <c r="D413" s="121">
        <v>1003</v>
      </c>
      <c r="E413" s="121" t="s">
        <v>1958</v>
      </c>
      <c r="F413" s="154">
        <v>45414</v>
      </c>
      <c r="G413" s="159">
        <v>0.69052083333333336</v>
      </c>
      <c r="H413" s="157" t="str">
        <f>_xlfn.CONCAT(DataTrámites[[#This Row],[
Usuario]],DataTrámites[[#This Row],[Código]],DataTrámites[[#This Row],[Fecha]])</f>
        <v>19801874100345414</v>
      </c>
    </row>
    <row r="414" spans="1:8" x14ac:dyDescent="0.25">
      <c r="A414" s="121" t="s">
        <v>1633</v>
      </c>
      <c r="B414" s="2">
        <f>VLOOKUP(DataTrámites[[#This Row],[
Cliente]],Registros[],2,FALSE)</f>
        <v>41655525</v>
      </c>
      <c r="C414" s="121" t="s">
        <v>6</v>
      </c>
      <c r="D414" s="121">
        <v>1006</v>
      </c>
      <c r="E414" s="121" t="s">
        <v>1954</v>
      </c>
      <c r="F414" s="154">
        <v>45414</v>
      </c>
      <c r="G414" s="159">
        <v>0.69148148148148147</v>
      </c>
      <c r="H414" s="157" t="str">
        <f>_xlfn.CONCAT(DataTrámites[[#This Row],[
Usuario]],DataTrámites[[#This Row],[Código]],DataTrámites[[#This Row],[Fecha]])</f>
        <v>41655525100645414</v>
      </c>
    </row>
    <row r="415" spans="1:8" x14ac:dyDescent="0.25">
      <c r="A415" s="121" t="s">
        <v>1633</v>
      </c>
      <c r="B415" s="2">
        <f>VLOOKUP(DataTrámites[[#This Row],[
Cliente]],Registros[],2,FALSE)</f>
        <v>41655525</v>
      </c>
      <c r="C415" s="121" t="s">
        <v>6</v>
      </c>
      <c r="D415" s="121">
        <v>1004</v>
      </c>
      <c r="E415" s="121" t="s">
        <v>1957</v>
      </c>
      <c r="F415" s="154">
        <v>45414</v>
      </c>
      <c r="G415" s="159">
        <v>0.69248842592592597</v>
      </c>
      <c r="H415" s="157" t="str">
        <f>_xlfn.CONCAT(DataTrámites[[#This Row],[
Usuario]],DataTrámites[[#This Row],[Código]],DataTrámites[[#This Row],[Fecha]])</f>
        <v>41655525100445414</v>
      </c>
    </row>
    <row r="416" spans="1:8" x14ac:dyDescent="0.25">
      <c r="A416" s="121" t="s">
        <v>1572</v>
      </c>
      <c r="B416" s="2">
        <f>VLOOKUP(DataTrámites[[#This Row],[
Cliente]],Registros[],2,FALSE)</f>
        <v>15354281</v>
      </c>
      <c r="C416" s="121" t="s">
        <v>6</v>
      </c>
      <c r="D416" s="121">
        <v>1006</v>
      </c>
      <c r="E416" s="121" t="s">
        <v>1954</v>
      </c>
      <c r="F416" s="154">
        <v>45414</v>
      </c>
      <c r="G416" s="159">
        <v>0.75082175925925931</v>
      </c>
      <c r="H416" s="157" t="str">
        <f>_xlfn.CONCAT(DataTrámites[[#This Row],[
Usuario]],DataTrámites[[#This Row],[Código]],DataTrámites[[#This Row],[Fecha]])</f>
        <v>15354281100645414</v>
      </c>
    </row>
    <row r="417" spans="1:8" x14ac:dyDescent="0.25">
      <c r="A417" s="121" t="s">
        <v>1638</v>
      </c>
      <c r="B417" s="2">
        <f>VLOOKUP(DataTrámites[[#This Row],[
Cliente]],Registros[],2,FALSE)</f>
        <v>20054228</v>
      </c>
      <c r="C417" s="121" t="s">
        <v>6</v>
      </c>
      <c r="D417" s="121">
        <v>1007</v>
      </c>
      <c r="E417" s="121" t="s">
        <v>1956</v>
      </c>
      <c r="F417" s="154">
        <v>45414</v>
      </c>
      <c r="G417" s="159">
        <v>0.81231481481481482</v>
      </c>
      <c r="H417" s="157" t="str">
        <f>_xlfn.CONCAT(DataTrámites[[#This Row],[
Usuario]],DataTrámites[[#This Row],[Código]],DataTrámites[[#This Row],[Fecha]])</f>
        <v>20054228100745414</v>
      </c>
    </row>
    <row r="418" spans="1:8" x14ac:dyDescent="0.25">
      <c r="A418" s="121" t="s">
        <v>1638</v>
      </c>
      <c r="B418" s="2">
        <f>VLOOKUP(DataTrámites[[#This Row],[
Cliente]],Registros[],2,FALSE)</f>
        <v>20054228</v>
      </c>
      <c r="C418" s="121" t="s">
        <v>6</v>
      </c>
      <c r="D418" s="121">
        <v>1006</v>
      </c>
      <c r="E418" s="121" t="s">
        <v>1954</v>
      </c>
      <c r="F418" s="154">
        <v>45414</v>
      </c>
      <c r="G418" s="159">
        <v>0.82332175925925921</v>
      </c>
      <c r="H418" s="157" t="str">
        <f>_xlfn.CONCAT(DataTrámites[[#This Row],[
Usuario]],DataTrámites[[#This Row],[Código]],DataTrámites[[#This Row],[Fecha]])</f>
        <v>20054228100645414</v>
      </c>
    </row>
    <row r="419" spans="1:8" x14ac:dyDescent="0.25">
      <c r="A419" s="121" t="s">
        <v>1636</v>
      </c>
      <c r="B419" s="2">
        <f>VLOOKUP(DataTrámites[[#This Row],[
Cliente]],Registros[],2,FALSE)</f>
        <v>45528140</v>
      </c>
      <c r="C419" s="121" t="s">
        <v>6</v>
      </c>
      <c r="D419" s="121">
        <v>1006</v>
      </c>
      <c r="E419" s="121" t="s">
        <v>1954</v>
      </c>
      <c r="F419" s="154">
        <v>45414</v>
      </c>
      <c r="G419" s="159">
        <v>0.83888888888888891</v>
      </c>
      <c r="H419" s="157" t="str">
        <f>_xlfn.CONCAT(DataTrámites[[#This Row],[
Usuario]],DataTrámites[[#This Row],[Código]],DataTrámites[[#This Row],[Fecha]])</f>
        <v>45528140100645414</v>
      </c>
    </row>
    <row r="420" spans="1:8" ht="25.5" x14ac:dyDescent="0.25">
      <c r="A420" s="121" t="s">
        <v>1636</v>
      </c>
      <c r="B420" s="2">
        <f>VLOOKUP(DataTrámites[[#This Row],[
Cliente]],Registros[],2,FALSE)</f>
        <v>45528140</v>
      </c>
      <c r="C420" s="121" t="s">
        <v>6</v>
      </c>
      <c r="D420" s="121">
        <v>1003</v>
      </c>
      <c r="E420" s="121" t="s">
        <v>1958</v>
      </c>
      <c r="F420" s="154">
        <v>45414</v>
      </c>
      <c r="G420" s="159">
        <v>0.86081018518518515</v>
      </c>
      <c r="H420" s="157" t="str">
        <f>_xlfn.CONCAT(DataTrámites[[#This Row],[
Usuario]],DataTrámites[[#This Row],[Código]],DataTrámites[[#This Row],[Fecha]])</f>
        <v>45528140100345414</v>
      </c>
    </row>
    <row r="421" spans="1:8" x14ac:dyDescent="0.25">
      <c r="A421" s="121" t="s">
        <v>1642</v>
      </c>
      <c r="B421" s="2">
        <f>VLOOKUP(DataTrámites[[#This Row],[
Cliente]],Registros[],2,FALSE)</f>
        <v>19820062</v>
      </c>
      <c r="C421" s="121" t="s">
        <v>6</v>
      </c>
      <c r="D421" s="121">
        <v>1006</v>
      </c>
      <c r="E421" s="121" t="s">
        <v>1954</v>
      </c>
      <c r="F421" s="154">
        <v>45415</v>
      </c>
      <c r="G421" s="159">
        <v>0.33118055555555553</v>
      </c>
      <c r="H421" s="157" t="str">
        <f>_xlfn.CONCAT(DataTrámites[[#This Row],[
Usuario]],DataTrámites[[#This Row],[Código]],DataTrámites[[#This Row],[Fecha]])</f>
        <v>19820062100645415</v>
      </c>
    </row>
    <row r="422" spans="1:8" ht="25.5" x14ac:dyDescent="0.25">
      <c r="A422" s="121" t="s">
        <v>1642</v>
      </c>
      <c r="B422" s="2">
        <f>VLOOKUP(DataTrámites[[#This Row],[
Cliente]],Registros[],2,FALSE)</f>
        <v>19820062</v>
      </c>
      <c r="C422" s="121" t="s">
        <v>6</v>
      </c>
      <c r="D422" s="121">
        <v>1003</v>
      </c>
      <c r="E422" s="121" t="s">
        <v>1958</v>
      </c>
      <c r="F422" s="154">
        <v>45415</v>
      </c>
      <c r="G422" s="159">
        <v>0.33131944444444444</v>
      </c>
      <c r="H422" s="157" t="str">
        <f>_xlfn.CONCAT(DataTrámites[[#This Row],[
Usuario]],DataTrámites[[#This Row],[Código]],DataTrámites[[#This Row],[Fecha]])</f>
        <v>19820062100345415</v>
      </c>
    </row>
    <row r="423" spans="1:8" x14ac:dyDescent="0.25">
      <c r="A423" s="121" t="s">
        <v>670</v>
      </c>
      <c r="B423" s="2">
        <f>VLOOKUP(DataTrámites[[#This Row],[
Cliente]],Registros[],2,FALSE)</f>
        <v>72280693</v>
      </c>
      <c r="C423" s="121" t="s">
        <v>6</v>
      </c>
      <c r="D423" s="121">
        <v>1008</v>
      </c>
      <c r="E423" s="121" t="s">
        <v>1953</v>
      </c>
      <c r="F423" s="154">
        <v>45415</v>
      </c>
      <c r="G423" s="159">
        <v>0.39103009259259258</v>
      </c>
      <c r="H423" s="157" t="str">
        <f>_xlfn.CONCAT(DataTrámites[[#This Row],[
Usuario]],DataTrámites[[#This Row],[Código]],DataTrámites[[#This Row],[Fecha]])</f>
        <v>72280693100845415</v>
      </c>
    </row>
    <row r="424" spans="1:8" x14ac:dyDescent="0.25">
      <c r="A424" s="121" t="s">
        <v>1455</v>
      </c>
      <c r="B424" s="2">
        <f>VLOOKUP(DataTrámites[[#This Row],[
Cliente]],Registros[],2,FALSE)</f>
        <v>19837605</v>
      </c>
      <c r="C424" s="121" t="s">
        <v>6</v>
      </c>
      <c r="D424" s="121">
        <v>1006</v>
      </c>
      <c r="E424" s="121" t="s">
        <v>1954</v>
      </c>
      <c r="F424" s="154">
        <v>45415</v>
      </c>
      <c r="G424" s="159">
        <v>0.45817129629629627</v>
      </c>
      <c r="H424" s="157" t="str">
        <f>_xlfn.CONCAT(DataTrámites[[#This Row],[
Usuario]],DataTrámites[[#This Row],[Código]],DataTrámites[[#This Row],[Fecha]])</f>
        <v>19837605100645415</v>
      </c>
    </row>
    <row r="425" spans="1:8" ht="25.5" x14ac:dyDescent="0.25">
      <c r="A425" s="121" t="s">
        <v>1645</v>
      </c>
      <c r="B425" s="2">
        <f>VLOOKUP(DataTrámites[[#This Row],[
Cliente]],Registros[],2,FALSE)</f>
        <v>23815465</v>
      </c>
      <c r="C425" s="121" t="s">
        <v>6</v>
      </c>
      <c r="D425" s="121">
        <v>1003</v>
      </c>
      <c r="E425" s="121" t="s">
        <v>1958</v>
      </c>
      <c r="F425" s="154">
        <v>45415</v>
      </c>
      <c r="G425" s="159">
        <v>0.46190972222222221</v>
      </c>
      <c r="H425" s="157" t="str">
        <f>_xlfn.CONCAT(DataTrámites[[#This Row],[
Usuario]],DataTrámites[[#This Row],[Código]],DataTrámites[[#This Row],[Fecha]])</f>
        <v>23815465100345415</v>
      </c>
    </row>
    <row r="426" spans="1:8" x14ac:dyDescent="0.25">
      <c r="A426" s="121" t="s">
        <v>47</v>
      </c>
      <c r="B426" s="2">
        <f>VLOOKUP(DataTrámites[[#This Row],[
Cliente]],Registros[],2,FALSE)</f>
        <v>15423640</v>
      </c>
      <c r="C426" s="121" t="s">
        <v>6</v>
      </c>
      <c r="D426" s="121">
        <v>1004</v>
      </c>
      <c r="E426" s="121" t="s">
        <v>1957</v>
      </c>
      <c r="F426" s="154">
        <v>45415</v>
      </c>
      <c r="G426" s="159">
        <v>0.46565972222222224</v>
      </c>
      <c r="H426" s="157" t="str">
        <f>_xlfn.CONCAT(DataTrámites[[#This Row],[
Usuario]],DataTrámites[[#This Row],[Código]],DataTrámites[[#This Row],[Fecha]])</f>
        <v>15423640100445415</v>
      </c>
    </row>
    <row r="427" spans="1:8" ht="25.5" x14ac:dyDescent="0.25">
      <c r="A427" s="121" t="s">
        <v>47</v>
      </c>
      <c r="B427" s="2">
        <f>VLOOKUP(DataTrámites[[#This Row],[
Cliente]],Registros[],2,FALSE)</f>
        <v>15423640</v>
      </c>
      <c r="C427" s="121" t="s">
        <v>6</v>
      </c>
      <c r="D427" s="121">
        <v>1003</v>
      </c>
      <c r="E427" s="121" t="s">
        <v>1958</v>
      </c>
      <c r="F427" s="154">
        <v>45415</v>
      </c>
      <c r="G427" s="159">
        <v>0.46636574074074072</v>
      </c>
      <c r="H427" s="157" t="str">
        <f>_xlfn.CONCAT(DataTrámites[[#This Row],[
Usuario]],DataTrámites[[#This Row],[Código]],DataTrámites[[#This Row],[Fecha]])</f>
        <v>15423640100345415</v>
      </c>
    </row>
    <row r="428" spans="1:8" x14ac:dyDescent="0.25">
      <c r="A428" s="121" t="s">
        <v>406</v>
      </c>
      <c r="B428" s="2">
        <f>VLOOKUP(DataTrámites[[#This Row],[
Cliente]],Registros[],2,FALSE)</f>
        <v>48320249</v>
      </c>
      <c r="C428" s="121" t="s">
        <v>6</v>
      </c>
      <c r="D428" s="121">
        <v>1006</v>
      </c>
      <c r="E428" s="121" t="s">
        <v>1954</v>
      </c>
      <c r="F428" s="154">
        <v>45415</v>
      </c>
      <c r="G428" s="159">
        <v>0.49064814814814817</v>
      </c>
      <c r="H428" s="157" t="str">
        <f>_xlfn.CONCAT(DataTrámites[[#This Row],[
Usuario]],DataTrámites[[#This Row],[Código]],DataTrámites[[#This Row],[Fecha]])</f>
        <v>48320249100645415</v>
      </c>
    </row>
    <row r="429" spans="1:8" ht="25.5" x14ac:dyDescent="0.25">
      <c r="A429" s="121" t="s">
        <v>1648</v>
      </c>
      <c r="B429" s="2">
        <f>VLOOKUP(DataTrámites[[#This Row],[
Cliente]],Registros[],2,FALSE)</f>
        <v>43060062</v>
      </c>
      <c r="C429" s="121" t="s">
        <v>6</v>
      </c>
      <c r="D429" s="121">
        <v>1003</v>
      </c>
      <c r="E429" s="121" t="s">
        <v>1958</v>
      </c>
      <c r="F429" s="154">
        <v>45415</v>
      </c>
      <c r="G429" s="159">
        <v>0.50324074074074077</v>
      </c>
      <c r="H429" s="157" t="str">
        <f>_xlfn.CONCAT(DataTrámites[[#This Row],[
Usuario]],DataTrámites[[#This Row],[Código]],DataTrámites[[#This Row],[Fecha]])</f>
        <v>43060062100345415</v>
      </c>
    </row>
    <row r="430" spans="1:8" x14ac:dyDescent="0.25">
      <c r="A430" s="121" t="s">
        <v>1648</v>
      </c>
      <c r="B430" s="2">
        <f>VLOOKUP(DataTrámites[[#This Row],[
Cliente]],Registros[],2,FALSE)</f>
        <v>43060062</v>
      </c>
      <c r="C430" s="121" t="s">
        <v>6</v>
      </c>
      <c r="D430" s="121">
        <v>1006</v>
      </c>
      <c r="E430" s="121" t="s">
        <v>1954</v>
      </c>
      <c r="F430" s="154">
        <v>45415</v>
      </c>
      <c r="G430" s="159">
        <v>0.50406249999999997</v>
      </c>
      <c r="H430" s="157" t="str">
        <f>_xlfn.CONCAT(DataTrámites[[#This Row],[
Usuario]],DataTrámites[[#This Row],[Código]],DataTrámites[[#This Row],[Fecha]])</f>
        <v>43060062100645415</v>
      </c>
    </row>
    <row r="431" spans="1:8" x14ac:dyDescent="0.25">
      <c r="A431" s="121" t="s">
        <v>1651</v>
      </c>
      <c r="B431" s="2">
        <f>VLOOKUP(DataTrámites[[#This Row],[
Cliente]],Registros[],2,FALSE)</f>
        <v>27672009</v>
      </c>
      <c r="C431" s="121" t="s">
        <v>6</v>
      </c>
      <c r="D431" s="121">
        <v>1002</v>
      </c>
      <c r="E431" s="121" t="s">
        <v>1955</v>
      </c>
      <c r="F431" s="154">
        <v>45415</v>
      </c>
      <c r="G431" s="159">
        <v>0.505</v>
      </c>
      <c r="H431" s="157" t="str">
        <f>_xlfn.CONCAT(DataTrámites[[#This Row],[
Usuario]],DataTrámites[[#This Row],[Código]],DataTrámites[[#This Row],[Fecha]])</f>
        <v>27672009100245415</v>
      </c>
    </row>
    <row r="432" spans="1:8" x14ac:dyDescent="0.25">
      <c r="A432" s="121" t="s">
        <v>1653</v>
      </c>
      <c r="B432" s="2">
        <f>VLOOKUP(DataTrámites[[#This Row],[
Cliente]],Registros[],2,FALSE)</f>
        <v>19884012</v>
      </c>
      <c r="C432" s="121" t="s">
        <v>6</v>
      </c>
      <c r="D432" s="121">
        <v>1006</v>
      </c>
      <c r="E432" s="121" t="s">
        <v>1954</v>
      </c>
      <c r="F432" s="154">
        <v>45415</v>
      </c>
      <c r="G432" s="159">
        <v>0.57377314814814817</v>
      </c>
      <c r="H432" s="157" t="str">
        <f>_xlfn.CONCAT(DataTrámites[[#This Row],[
Usuario]],DataTrámites[[#This Row],[Código]],DataTrámites[[#This Row],[Fecha]])</f>
        <v>19884012100645415</v>
      </c>
    </row>
    <row r="433" spans="1:8" x14ac:dyDescent="0.25">
      <c r="A433" s="121" t="s">
        <v>1651</v>
      </c>
      <c r="B433" s="2">
        <f>VLOOKUP(DataTrámites[[#This Row],[
Cliente]],Registros[],2,FALSE)</f>
        <v>27672009</v>
      </c>
      <c r="C433" s="121" t="s">
        <v>6</v>
      </c>
      <c r="D433" s="121">
        <v>1006</v>
      </c>
      <c r="E433" s="121" t="s">
        <v>1954</v>
      </c>
      <c r="F433" s="154">
        <v>45415</v>
      </c>
      <c r="G433" s="159">
        <v>0.64023148148148146</v>
      </c>
      <c r="H433" s="157" t="str">
        <f>_xlfn.CONCAT(DataTrámites[[#This Row],[
Usuario]],DataTrámites[[#This Row],[Código]],DataTrámites[[#This Row],[Fecha]])</f>
        <v>27672009100645415</v>
      </c>
    </row>
    <row r="434" spans="1:8" ht="25.5" x14ac:dyDescent="0.25">
      <c r="A434" s="121" t="s">
        <v>1651</v>
      </c>
      <c r="B434" s="2">
        <f>VLOOKUP(DataTrámites[[#This Row],[
Cliente]],Registros[],2,FALSE)</f>
        <v>27672009</v>
      </c>
      <c r="C434" s="121" t="s">
        <v>6</v>
      </c>
      <c r="D434" s="121">
        <v>1003</v>
      </c>
      <c r="E434" s="121" t="s">
        <v>1958</v>
      </c>
      <c r="F434" s="154">
        <v>45415</v>
      </c>
      <c r="G434" s="159">
        <v>0.64027777777777772</v>
      </c>
      <c r="H434" s="157" t="str">
        <f>_xlfn.CONCAT(DataTrámites[[#This Row],[
Usuario]],DataTrámites[[#This Row],[Código]],DataTrámites[[#This Row],[Fecha]])</f>
        <v>27672009100345415</v>
      </c>
    </row>
    <row r="435" spans="1:8" x14ac:dyDescent="0.25">
      <c r="A435" s="121" t="s">
        <v>1651</v>
      </c>
      <c r="B435" s="2">
        <f>VLOOKUP(DataTrámites[[#This Row],[
Cliente]],Registros[],2,FALSE)</f>
        <v>27672009</v>
      </c>
      <c r="C435" s="121" t="s">
        <v>6</v>
      </c>
      <c r="D435" s="121">
        <v>1007</v>
      </c>
      <c r="E435" s="121" t="s">
        <v>1956</v>
      </c>
      <c r="F435" s="154">
        <v>45415</v>
      </c>
      <c r="G435" s="159">
        <v>0.64178240740740744</v>
      </c>
      <c r="H435" s="157" t="str">
        <f>_xlfn.CONCAT(DataTrámites[[#This Row],[
Usuario]],DataTrámites[[#This Row],[Código]],DataTrámites[[#This Row],[Fecha]])</f>
        <v>27672009100745415</v>
      </c>
    </row>
    <row r="436" spans="1:8" x14ac:dyDescent="0.25">
      <c r="A436" s="121" t="s">
        <v>1651</v>
      </c>
      <c r="B436" s="2">
        <f>VLOOKUP(DataTrámites[[#This Row],[
Cliente]],Registros[],2,FALSE)</f>
        <v>27672009</v>
      </c>
      <c r="C436" s="121" t="s">
        <v>6</v>
      </c>
      <c r="D436" s="121">
        <v>1004</v>
      </c>
      <c r="E436" s="121" t="s">
        <v>1957</v>
      </c>
      <c r="F436" s="154">
        <v>45415</v>
      </c>
      <c r="G436" s="159">
        <v>0.66240740740740744</v>
      </c>
      <c r="H436" s="157" t="str">
        <f>_xlfn.CONCAT(DataTrámites[[#This Row],[
Usuario]],DataTrámites[[#This Row],[Código]],DataTrámites[[#This Row],[Fecha]])</f>
        <v>27672009100445415</v>
      </c>
    </row>
    <row r="437" spans="1:8" x14ac:dyDescent="0.25">
      <c r="A437" s="9" t="s">
        <v>1787</v>
      </c>
      <c r="B437" s="2">
        <f>VLOOKUP(DataTrámites[[#This Row],[
Cliente]],Registros[],2,FALSE)</f>
        <v>70006628</v>
      </c>
      <c r="C437" s="9" t="s">
        <v>6</v>
      </c>
      <c r="D437" s="9">
        <v>1006</v>
      </c>
      <c r="E437" s="9" t="s">
        <v>1954</v>
      </c>
      <c r="F437" s="52">
        <v>45415</v>
      </c>
      <c r="G437" s="58">
        <v>0.70093749999999999</v>
      </c>
      <c r="H437" s="157" t="str">
        <f>_xlfn.CONCAT(DataTrámites[[#This Row],[
Usuario]],DataTrámites[[#This Row],[Código]],DataTrámites[[#This Row],[Fecha]])</f>
        <v>70006628100645415</v>
      </c>
    </row>
    <row r="438" spans="1:8" x14ac:dyDescent="0.25">
      <c r="A438" s="9" t="s">
        <v>1789</v>
      </c>
      <c r="B438" s="2">
        <f>VLOOKUP(DataTrámites[[#This Row],[
Cliente]],Registros[],2,FALSE)</f>
        <v>48388113</v>
      </c>
      <c r="C438" s="9" t="s">
        <v>6</v>
      </c>
      <c r="D438" s="9">
        <v>1006</v>
      </c>
      <c r="E438" s="9" t="s">
        <v>1954</v>
      </c>
      <c r="F438" s="52">
        <v>45415</v>
      </c>
      <c r="G438" s="58">
        <v>0.70528935185185182</v>
      </c>
      <c r="H438" s="157" t="str">
        <f>_xlfn.CONCAT(DataTrámites[[#This Row],[
Usuario]],DataTrámites[[#This Row],[Código]],DataTrámites[[#This Row],[Fecha]])</f>
        <v>48388113100645415</v>
      </c>
    </row>
    <row r="439" spans="1:8" x14ac:dyDescent="0.25">
      <c r="A439" s="9" t="s">
        <v>1791</v>
      </c>
      <c r="B439" s="2">
        <f>VLOOKUP(DataTrámites[[#This Row],[
Cliente]],Registros[],2,FALSE)</f>
        <v>23885556</v>
      </c>
      <c r="C439" s="9" t="s">
        <v>6</v>
      </c>
      <c r="D439" s="9">
        <v>1003</v>
      </c>
      <c r="E439" s="9" t="s">
        <v>1958</v>
      </c>
      <c r="F439" s="52">
        <v>45415</v>
      </c>
      <c r="G439" s="58">
        <v>0.73055555555555551</v>
      </c>
      <c r="H439" s="157" t="str">
        <f>_xlfn.CONCAT(DataTrámites[[#This Row],[
Usuario]],DataTrámites[[#This Row],[Código]],DataTrámites[[#This Row],[Fecha]])</f>
        <v>23885556100345415</v>
      </c>
    </row>
    <row r="440" spans="1:8" x14ac:dyDescent="0.25">
      <c r="A440" s="9" t="s">
        <v>1793</v>
      </c>
      <c r="B440" s="2">
        <f>VLOOKUP(DataTrámites[[#This Row],[
Cliente]],Registros[],2,FALSE)</f>
        <v>44141220</v>
      </c>
      <c r="C440" s="9" t="s">
        <v>6</v>
      </c>
      <c r="D440" s="9">
        <v>1006</v>
      </c>
      <c r="E440" s="9" t="s">
        <v>1954</v>
      </c>
      <c r="F440" s="52">
        <v>45415</v>
      </c>
      <c r="G440" s="58">
        <v>0.73431712962962958</v>
      </c>
      <c r="H440" s="157" t="str">
        <f>_xlfn.CONCAT(DataTrámites[[#This Row],[
Usuario]],DataTrámites[[#This Row],[Código]],DataTrámites[[#This Row],[Fecha]])</f>
        <v>44141220100645415</v>
      </c>
    </row>
    <row r="441" spans="1:8" x14ac:dyDescent="0.25">
      <c r="A441" s="9" t="s">
        <v>1793</v>
      </c>
      <c r="B441" s="2">
        <f>VLOOKUP(DataTrámites[[#This Row],[
Cliente]],Registros[],2,FALSE)</f>
        <v>44141220</v>
      </c>
      <c r="C441" s="9" t="s">
        <v>6</v>
      </c>
      <c r="D441" s="9">
        <v>1003</v>
      </c>
      <c r="E441" s="9" t="s">
        <v>1958</v>
      </c>
      <c r="F441" s="52">
        <v>45415</v>
      </c>
      <c r="G441" s="58">
        <v>0.73486111111111108</v>
      </c>
      <c r="H441" s="157" t="str">
        <f>_xlfn.CONCAT(DataTrámites[[#This Row],[
Usuario]],DataTrámites[[#This Row],[Código]],DataTrámites[[#This Row],[Fecha]])</f>
        <v>44141220100345415</v>
      </c>
    </row>
    <row r="442" spans="1:8" x14ac:dyDescent="0.25">
      <c r="A442" s="9" t="s">
        <v>1137</v>
      </c>
      <c r="B442" s="2">
        <f>VLOOKUP(DataTrámites[[#This Row],[
Cliente]],Registros[],2,FALSE)</f>
        <v>22313562</v>
      </c>
      <c r="C442" s="9" t="s">
        <v>6</v>
      </c>
      <c r="D442" s="9">
        <v>1006</v>
      </c>
      <c r="E442" s="9" t="s">
        <v>1954</v>
      </c>
      <c r="F442" s="52">
        <v>45415</v>
      </c>
      <c r="G442" s="58">
        <v>0.80458333333333332</v>
      </c>
      <c r="H442" s="157" t="str">
        <f>_xlfn.CONCAT(DataTrámites[[#This Row],[
Usuario]],DataTrámites[[#This Row],[Código]],DataTrámites[[#This Row],[Fecha]])</f>
        <v>22313562100645415</v>
      </c>
    </row>
    <row r="443" spans="1:8" x14ac:dyDescent="0.25">
      <c r="A443" s="9" t="s">
        <v>1783</v>
      </c>
      <c r="B443" s="2">
        <f>VLOOKUP(DataTrámites[[#This Row],[
Cliente]],Registros[],2,FALSE)</f>
        <v>44812620</v>
      </c>
      <c r="C443" s="9" t="s">
        <v>6</v>
      </c>
      <c r="D443" s="9">
        <v>1006</v>
      </c>
      <c r="E443" s="9" t="s">
        <v>1954</v>
      </c>
      <c r="F443" s="52">
        <v>45415</v>
      </c>
      <c r="G443" s="58">
        <v>0.88658564814814811</v>
      </c>
      <c r="H443" s="157" t="str">
        <f>_xlfn.CONCAT(DataTrámites[[#This Row],[
Usuario]],DataTrámites[[#This Row],[Código]],DataTrámites[[#This Row],[Fecha]])</f>
        <v>44812620100645415</v>
      </c>
    </row>
    <row r="444" spans="1:8" x14ac:dyDescent="0.25">
      <c r="A444" s="9" t="s">
        <v>1591</v>
      </c>
      <c r="B444" s="2">
        <f>VLOOKUP(DataTrámites[[#This Row],[
Cliente]],Registros[],2,FALSE)</f>
        <v>46694375</v>
      </c>
      <c r="C444" s="9" t="s">
        <v>6</v>
      </c>
      <c r="D444" s="9">
        <v>1008</v>
      </c>
      <c r="E444" s="9" t="s">
        <v>1953</v>
      </c>
      <c r="F444" s="52">
        <v>45415</v>
      </c>
      <c r="G444" s="58">
        <v>0.93151620370370369</v>
      </c>
      <c r="H444" s="157" t="str">
        <f>_xlfn.CONCAT(DataTrámites[[#This Row],[
Usuario]],DataTrámites[[#This Row],[Código]],DataTrámites[[#This Row],[Fecha]])</f>
        <v>46694375100845415</v>
      </c>
    </row>
    <row r="445" spans="1:8" x14ac:dyDescent="0.25">
      <c r="A445" s="9" t="s">
        <v>1783</v>
      </c>
      <c r="B445" s="2">
        <f>VLOOKUP(DataTrámites[[#This Row],[
Cliente]],Registros[],2,FALSE)</f>
        <v>44812620</v>
      </c>
      <c r="C445" s="9" t="s">
        <v>6</v>
      </c>
      <c r="D445" s="9">
        <v>1006</v>
      </c>
      <c r="E445" s="9" t="s">
        <v>1954</v>
      </c>
      <c r="F445" s="52">
        <v>45416</v>
      </c>
      <c r="G445" s="58">
        <v>0.35188657407407409</v>
      </c>
      <c r="H445" s="157" t="str">
        <f>_xlfn.CONCAT(DataTrámites[[#This Row],[
Usuario]],DataTrámites[[#This Row],[Código]],DataTrámites[[#This Row],[Fecha]])</f>
        <v>44812620100645416</v>
      </c>
    </row>
    <row r="446" spans="1:8" x14ac:dyDescent="0.25">
      <c r="A446" s="9" t="s">
        <v>436</v>
      </c>
      <c r="B446" s="2">
        <f>VLOOKUP(DataTrámites[[#This Row],[
Cliente]],Registros[],2,FALSE)</f>
        <v>43389933</v>
      </c>
      <c r="C446" s="9" t="s">
        <v>6</v>
      </c>
      <c r="D446" s="9">
        <v>1008</v>
      </c>
      <c r="E446" s="9" t="s">
        <v>1953</v>
      </c>
      <c r="F446" s="52">
        <v>45416</v>
      </c>
      <c r="G446" s="58">
        <v>0.9496296296296296</v>
      </c>
      <c r="H446" s="157" t="str">
        <f>_xlfn.CONCAT(DataTrámites[[#This Row],[
Usuario]],DataTrámites[[#This Row],[Código]],DataTrámites[[#This Row],[Fecha]])</f>
        <v>43389933100845416</v>
      </c>
    </row>
    <row r="447" spans="1:8" x14ac:dyDescent="0.25">
      <c r="A447" s="9" t="s">
        <v>1591</v>
      </c>
      <c r="B447" s="2">
        <f>VLOOKUP(DataTrámites[[#This Row],[
Cliente]],Registros[],2,FALSE)</f>
        <v>46694375</v>
      </c>
      <c r="C447" s="9" t="s">
        <v>6</v>
      </c>
      <c r="D447" s="9">
        <v>1007</v>
      </c>
      <c r="E447" s="9" t="s">
        <v>1956</v>
      </c>
      <c r="F447" s="52">
        <v>45417</v>
      </c>
      <c r="G447" s="58">
        <v>0.46041666666666664</v>
      </c>
      <c r="H447" s="157" t="str">
        <f>_xlfn.CONCAT(DataTrámites[[#This Row],[
Usuario]],DataTrámites[[#This Row],[Código]],DataTrámites[[#This Row],[Fecha]])</f>
        <v>46694375100745417</v>
      </c>
    </row>
    <row r="448" spans="1:8" x14ac:dyDescent="0.25">
      <c r="A448" s="9" t="s">
        <v>1799</v>
      </c>
      <c r="B448" s="2">
        <f>VLOOKUP(DataTrámites[[#This Row],[
Cliente]],Registros[],2,FALSE)</f>
        <v>15451266</v>
      </c>
      <c r="C448" s="9" t="s">
        <v>6</v>
      </c>
      <c r="D448" s="9">
        <v>1002</v>
      </c>
      <c r="E448" s="9" t="s">
        <v>1955</v>
      </c>
      <c r="F448" s="52">
        <v>45417</v>
      </c>
      <c r="G448" s="58">
        <v>0.5783449074074074</v>
      </c>
      <c r="H448" s="157" t="str">
        <f>_xlfn.CONCAT(DataTrámites[[#This Row],[
Usuario]],DataTrámites[[#This Row],[Código]],DataTrámites[[#This Row],[Fecha]])</f>
        <v>15451266100245417</v>
      </c>
    </row>
    <row r="449" spans="1:8" x14ac:dyDescent="0.25">
      <c r="A449" s="9" t="s">
        <v>1803</v>
      </c>
      <c r="B449" s="2">
        <f>VLOOKUP(DataTrámites[[#This Row],[
Cliente]],Registros[],2,FALSE)</f>
        <v>15440377</v>
      </c>
      <c r="C449" s="9" t="s">
        <v>6</v>
      </c>
      <c r="D449" s="9">
        <v>1006</v>
      </c>
      <c r="E449" s="9" t="s">
        <v>1954</v>
      </c>
      <c r="F449" s="52">
        <v>45417</v>
      </c>
      <c r="G449" s="58">
        <v>0.92361111111111116</v>
      </c>
      <c r="H449" s="157" t="str">
        <f>_xlfn.CONCAT(DataTrámites[[#This Row],[
Usuario]],DataTrámites[[#This Row],[Código]],DataTrámites[[#This Row],[Fecha]])</f>
        <v>15440377100645417</v>
      </c>
    </row>
    <row r="450" spans="1:8" x14ac:dyDescent="0.25">
      <c r="A450" s="9" t="s">
        <v>1803</v>
      </c>
      <c r="B450" s="2">
        <f>VLOOKUP(DataTrámites[[#This Row],[
Cliente]],Registros[],2,FALSE)</f>
        <v>15440377</v>
      </c>
      <c r="C450" s="9" t="s">
        <v>6</v>
      </c>
      <c r="D450" s="9">
        <v>1007</v>
      </c>
      <c r="E450" s="9" t="s">
        <v>1956</v>
      </c>
      <c r="F450" s="52">
        <v>45417</v>
      </c>
      <c r="G450" s="58">
        <v>0.92493055555555559</v>
      </c>
      <c r="H450" s="157" t="str">
        <f>_xlfn.CONCAT(DataTrámites[[#This Row],[
Usuario]],DataTrámites[[#This Row],[Código]],DataTrámites[[#This Row],[Fecha]])</f>
        <v>15440377100745417</v>
      </c>
    </row>
    <row r="451" spans="1:8" x14ac:dyDescent="0.25">
      <c r="A451" s="9" t="s">
        <v>1807</v>
      </c>
      <c r="B451" s="2">
        <f>VLOOKUP(DataTrámites[[#This Row],[
Cliente]],Registros[],2,FALSE)</f>
        <v>19809354</v>
      </c>
      <c r="C451" s="9" t="s">
        <v>6</v>
      </c>
      <c r="D451" s="9">
        <v>1002</v>
      </c>
      <c r="E451" s="9" t="s">
        <v>1955</v>
      </c>
      <c r="F451" s="52">
        <v>45418</v>
      </c>
      <c r="G451" s="58">
        <v>0.48502314814814818</v>
      </c>
      <c r="H451" s="157" t="str">
        <f>_xlfn.CONCAT(DataTrámites[[#This Row],[
Usuario]],DataTrámites[[#This Row],[Código]],DataTrámites[[#This Row],[Fecha]])</f>
        <v>19809354100245418</v>
      </c>
    </row>
    <row r="452" spans="1:8" x14ac:dyDescent="0.25">
      <c r="A452" s="9" t="s">
        <v>1809</v>
      </c>
      <c r="B452" s="2">
        <f>VLOOKUP(DataTrámites[[#This Row],[
Cliente]],Registros[],2,FALSE)</f>
        <v>19922294</v>
      </c>
      <c r="C452" s="9" t="s">
        <v>6</v>
      </c>
      <c r="D452" s="9">
        <v>1006</v>
      </c>
      <c r="E452" s="9" t="s">
        <v>1954</v>
      </c>
      <c r="F452" s="52">
        <v>45418</v>
      </c>
      <c r="G452" s="58">
        <v>0.62142361111111111</v>
      </c>
      <c r="H452" s="157" t="str">
        <f>_xlfn.CONCAT(DataTrámites[[#This Row],[
Usuario]],DataTrámites[[#This Row],[Código]],DataTrámites[[#This Row],[Fecha]])</f>
        <v>19922294100645418</v>
      </c>
    </row>
    <row r="453" spans="1:8" x14ac:dyDescent="0.25">
      <c r="A453" s="9" t="s">
        <v>446</v>
      </c>
      <c r="B453" s="2">
        <f>VLOOKUP(DataTrámites[[#This Row],[
Cliente]],Registros[],2,FALSE)</f>
        <v>41988959</v>
      </c>
      <c r="C453" s="9" t="s">
        <v>6</v>
      </c>
      <c r="D453" s="9">
        <v>1006</v>
      </c>
      <c r="E453" s="9" t="s">
        <v>1954</v>
      </c>
      <c r="F453" s="52">
        <v>45418</v>
      </c>
      <c r="G453" s="58">
        <v>0.75394675925925925</v>
      </c>
      <c r="H453" s="157" t="str">
        <f>_xlfn.CONCAT(DataTrámites[[#This Row],[
Usuario]],DataTrámites[[#This Row],[Código]],DataTrámites[[#This Row],[Fecha]])</f>
        <v>41988959100645418</v>
      </c>
    </row>
    <row r="454" spans="1:8" x14ac:dyDescent="0.25">
      <c r="A454" s="9" t="s">
        <v>386</v>
      </c>
      <c r="B454" s="2">
        <f>VLOOKUP(DataTrámites[[#This Row],[
Cliente]],Registros[],2,FALSE)</f>
        <v>16539609</v>
      </c>
      <c r="C454" s="9" t="s">
        <v>6</v>
      </c>
      <c r="D454" s="9">
        <v>1008</v>
      </c>
      <c r="E454" s="9" t="s">
        <v>1953</v>
      </c>
      <c r="F454" s="52">
        <v>45418</v>
      </c>
      <c r="G454" s="58">
        <v>0.77858796296296295</v>
      </c>
      <c r="H454" s="157" t="str">
        <f>_xlfn.CONCAT(DataTrámites[[#This Row],[
Usuario]],DataTrámites[[#This Row],[Código]],DataTrámites[[#This Row],[Fecha]])</f>
        <v>16539609100845418</v>
      </c>
    </row>
    <row r="455" spans="1:8" x14ac:dyDescent="0.25">
      <c r="A455" s="9" t="s">
        <v>239</v>
      </c>
      <c r="B455" s="2">
        <f>VLOOKUP(DataTrámites[[#This Row],[
Cliente]],Registros[],2,FALSE)</f>
        <v>15422696</v>
      </c>
      <c r="C455" s="9" t="s">
        <v>6</v>
      </c>
      <c r="D455" s="9">
        <v>1007</v>
      </c>
      <c r="E455" s="9" t="s">
        <v>1956</v>
      </c>
      <c r="F455" s="52">
        <v>45418</v>
      </c>
      <c r="G455" s="58">
        <v>0.80755787037037041</v>
      </c>
      <c r="H455" s="157" t="str">
        <f>_xlfn.CONCAT(DataTrámites[[#This Row],[
Usuario]],DataTrámites[[#This Row],[Código]],DataTrámites[[#This Row],[Fecha]])</f>
        <v>15422696100745418</v>
      </c>
    </row>
    <row r="456" spans="1:8" x14ac:dyDescent="0.25">
      <c r="A456" s="9" t="s">
        <v>239</v>
      </c>
      <c r="B456" s="2">
        <f>VLOOKUP(DataTrámites[[#This Row],[
Cliente]],Registros[],2,FALSE)</f>
        <v>15422696</v>
      </c>
      <c r="C456" s="9" t="s">
        <v>6</v>
      </c>
      <c r="D456" s="9">
        <v>1004</v>
      </c>
      <c r="E456" s="9" t="s">
        <v>1957</v>
      </c>
      <c r="F456" s="52">
        <v>45418</v>
      </c>
      <c r="G456" s="58">
        <v>0.80856481481481479</v>
      </c>
      <c r="H456" s="157" t="str">
        <f>_xlfn.CONCAT(DataTrámites[[#This Row],[
Usuario]],DataTrámites[[#This Row],[Código]],DataTrámites[[#This Row],[Fecha]])</f>
        <v>15422696100445418</v>
      </c>
    </row>
    <row r="457" spans="1:8" x14ac:dyDescent="0.25">
      <c r="A457" s="9" t="s">
        <v>239</v>
      </c>
      <c r="B457" s="2">
        <f>VLOOKUP(DataTrámites[[#This Row],[
Cliente]],Registros[],2,FALSE)</f>
        <v>15422696</v>
      </c>
      <c r="C457" s="9" t="s">
        <v>6</v>
      </c>
      <c r="D457" s="9">
        <v>1006</v>
      </c>
      <c r="E457" s="9" t="s">
        <v>1954</v>
      </c>
      <c r="F457" s="52">
        <v>45418</v>
      </c>
      <c r="G457" s="58">
        <v>0.80881944444444442</v>
      </c>
      <c r="H457" s="157" t="str">
        <f>_xlfn.CONCAT(DataTrámites[[#This Row],[
Usuario]],DataTrámites[[#This Row],[Código]],DataTrámites[[#This Row],[Fecha]])</f>
        <v>15422696100645418</v>
      </c>
    </row>
    <row r="458" spans="1:8" x14ac:dyDescent="0.25">
      <c r="A458" s="9" t="s">
        <v>237</v>
      </c>
      <c r="B458" s="2">
        <f>VLOOKUP(DataTrámites[[#This Row],[
Cliente]],Registros[],2,FALSE)</f>
        <v>15438269</v>
      </c>
      <c r="C458" s="9" t="s">
        <v>6</v>
      </c>
      <c r="D458" s="9">
        <v>1003</v>
      </c>
      <c r="E458" s="9" t="s">
        <v>1958</v>
      </c>
      <c r="F458" s="52">
        <v>45418</v>
      </c>
      <c r="G458" s="58">
        <v>0.80982638888888892</v>
      </c>
      <c r="H458" s="157" t="str">
        <f>_xlfn.CONCAT(DataTrámites[[#This Row],[
Usuario]],DataTrámites[[#This Row],[Código]],DataTrámites[[#This Row],[Fecha]])</f>
        <v>15438269100345418</v>
      </c>
    </row>
    <row r="459" spans="1:8" x14ac:dyDescent="0.25">
      <c r="A459" s="9" t="s">
        <v>237</v>
      </c>
      <c r="B459" s="2">
        <f>VLOOKUP(DataTrámites[[#This Row],[
Cliente]],Registros[],2,FALSE)</f>
        <v>15438269</v>
      </c>
      <c r="C459" s="9" t="s">
        <v>6</v>
      </c>
      <c r="D459" s="9">
        <v>1006</v>
      </c>
      <c r="E459" s="9" t="s">
        <v>1954</v>
      </c>
      <c r="F459" s="52">
        <v>45418</v>
      </c>
      <c r="G459" s="58">
        <v>0.80994212962962964</v>
      </c>
      <c r="H459" s="157" t="str">
        <f>_xlfn.CONCAT(DataTrámites[[#This Row],[
Usuario]],DataTrámites[[#This Row],[Código]],DataTrámites[[#This Row],[Fecha]])</f>
        <v>15438269100645418</v>
      </c>
    </row>
    <row r="460" spans="1:8" x14ac:dyDescent="0.25">
      <c r="A460" s="9" t="s">
        <v>233</v>
      </c>
      <c r="B460" s="2">
        <f>VLOOKUP(DataTrámites[[#This Row],[
Cliente]],Registros[],2,FALSE)</f>
        <v>20562207</v>
      </c>
      <c r="C460" s="9" t="s">
        <v>6</v>
      </c>
      <c r="D460" s="9">
        <v>1006</v>
      </c>
      <c r="E460" s="9" t="s">
        <v>1954</v>
      </c>
      <c r="F460" s="52">
        <v>45418</v>
      </c>
      <c r="G460" s="58">
        <v>0.81194444444444447</v>
      </c>
      <c r="H460" s="157" t="str">
        <f>_xlfn.CONCAT(DataTrámites[[#This Row],[
Usuario]],DataTrámites[[#This Row],[Código]],DataTrámites[[#This Row],[Fecha]])</f>
        <v>20562207100645418</v>
      </c>
    </row>
    <row r="461" spans="1:8" x14ac:dyDescent="0.25">
      <c r="A461" s="9" t="s">
        <v>239</v>
      </c>
      <c r="B461" s="2">
        <f>VLOOKUP(DataTrámites[[#This Row],[
Cliente]],Registros[],2,FALSE)</f>
        <v>15422696</v>
      </c>
      <c r="C461" s="9" t="s">
        <v>6</v>
      </c>
      <c r="D461" s="9">
        <v>1006</v>
      </c>
      <c r="E461" s="9" t="s">
        <v>1954</v>
      </c>
      <c r="F461" s="52">
        <v>45419</v>
      </c>
      <c r="G461" s="58">
        <v>0.50159722222222225</v>
      </c>
      <c r="H461" s="157" t="str">
        <f>_xlfn.CONCAT(DataTrámites[[#This Row],[
Usuario]],DataTrámites[[#This Row],[Código]],DataTrámites[[#This Row],[Fecha]])</f>
        <v>15422696100645419</v>
      </c>
    </row>
    <row r="462" spans="1:8" x14ac:dyDescent="0.25">
      <c r="A462" s="9" t="s">
        <v>239</v>
      </c>
      <c r="B462" s="2">
        <f>VLOOKUP(DataTrámites[[#This Row],[
Cliente]],Registros[],2,FALSE)</f>
        <v>15422696</v>
      </c>
      <c r="C462" s="9" t="s">
        <v>6</v>
      </c>
      <c r="D462" s="9">
        <v>1004</v>
      </c>
      <c r="E462" s="9" t="s">
        <v>1957</v>
      </c>
      <c r="F462" s="52">
        <v>45419</v>
      </c>
      <c r="G462" s="58">
        <v>0.50228009259259254</v>
      </c>
      <c r="H462" s="157" t="str">
        <f>_xlfn.CONCAT(DataTrámites[[#This Row],[
Usuario]],DataTrámites[[#This Row],[Código]],DataTrámites[[#This Row],[Fecha]])</f>
        <v>15422696100445419</v>
      </c>
    </row>
    <row r="463" spans="1:8" x14ac:dyDescent="0.25">
      <c r="A463" s="9" t="s">
        <v>239</v>
      </c>
      <c r="B463" s="2">
        <f>VLOOKUP(DataTrámites[[#This Row],[
Cliente]],Registros[],2,FALSE)</f>
        <v>15422696</v>
      </c>
      <c r="C463" s="9" t="s">
        <v>6</v>
      </c>
      <c r="D463" s="9">
        <v>1007</v>
      </c>
      <c r="E463" s="9" t="s">
        <v>1956</v>
      </c>
      <c r="F463" s="52">
        <v>45419</v>
      </c>
      <c r="G463" s="58">
        <v>0.50263888888888886</v>
      </c>
      <c r="H463" s="157" t="str">
        <f>_xlfn.CONCAT(DataTrámites[[#This Row],[
Usuario]],DataTrámites[[#This Row],[Código]],DataTrámites[[#This Row],[Fecha]])</f>
        <v>15422696100745419</v>
      </c>
    </row>
    <row r="464" spans="1:8" x14ac:dyDescent="0.25">
      <c r="A464" s="9" t="s">
        <v>708</v>
      </c>
      <c r="B464" s="2">
        <f>VLOOKUP(DataTrámites[[#This Row],[
Cliente]],Registros[],2,FALSE)</f>
        <v>20048143</v>
      </c>
      <c r="C464" s="9" t="s">
        <v>6</v>
      </c>
      <c r="D464" s="9">
        <v>1006</v>
      </c>
      <c r="E464" s="9" t="s">
        <v>1954</v>
      </c>
      <c r="F464" s="52">
        <v>45419</v>
      </c>
      <c r="G464" s="58">
        <v>0.76126157407407402</v>
      </c>
      <c r="H464" s="157" t="str">
        <f>_xlfn.CONCAT(DataTrámites[[#This Row],[
Usuario]],DataTrámites[[#This Row],[Código]],DataTrámites[[#This Row],[Fecha]])</f>
        <v>20048143100645419</v>
      </c>
    </row>
    <row r="465" spans="1:8" x14ac:dyDescent="0.25">
      <c r="A465" s="9" t="s">
        <v>1819</v>
      </c>
      <c r="B465" s="2">
        <f>VLOOKUP(DataTrámites[[#This Row],[
Cliente]],Registros[],2,FALSE)</f>
        <v>45595817</v>
      </c>
      <c r="C465" s="9" t="s">
        <v>6</v>
      </c>
      <c r="D465" s="9">
        <v>1006</v>
      </c>
      <c r="E465" s="9" t="s">
        <v>1954</v>
      </c>
      <c r="F465" s="52">
        <v>45419</v>
      </c>
      <c r="G465" s="58">
        <v>0.8522453703703704</v>
      </c>
      <c r="H465" s="157" t="str">
        <f>_xlfn.CONCAT(DataTrámites[[#This Row],[
Usuario]],DataTrámites[[#This Row],[Código]],DataTrámites[[#This Row],[Fecha]])</f>
        <v>45595817100645419</v>
      </c>
    </row>
    <row r="466" spans="1:8" x14ac:dyDescent="0.25">
      <c r="A466" s="9" t="s">
        <v>1819</v>
      </c>
      <c r="B466" s="2">
        <f>VLOOKUP(DataTrámites[[#This Row],[
Cliente]],Registros[],2,FALSE)</f>
        <v>45595817</v>
      </c>
      <c r="C466" s="9" t="s">
        <v>6</v>
      </c>
      <c r="D466" s="9">
        <v>1003</v>
      </c>
      <c r="E466" s="9" t="s">
        <v>1958</v>
      </c>
      <c r="F466" s="52">
        <v>45419</v>
      </c>
      <c r="G466" s="58">
        <v>0.85238425925925931</v>
      </c>
      <c r="H466" s="157" t="str">
        <f>_xlfn.CONCAT(DataTrámites[[#This Row],[
Usuario]],DataTrámites[[#This Row],[Código]],DataTrámites[[#This Row],[Fecha]])</f>
        <v>45595817100345419</v>
      </c>
    </row>
    <row r="467" spans="1:8" x14ac:dyDescent="0.25">
      <c r="A467" s="9" t="s">
        <v>67</v>
      </c>
      <c r="B467" s="2">
        <f>VLOOKUP(DataTrámites[[#This Row],[
Cliente]],Registros[],2,FALSE)</f>
        <v>20039985</v>
      </c>
      <c r="C467" s="9" t="s">
        <v>6</v>
      </c>
      <c r="D467" s="9">
        <v>1006</v>
      </c>
      <c r="E467" s="9" t="s">
        <v>1954</v>
      </c>
      <c r="F467" s="52">
        <v>45420</v>
      </c>
      <c r="G467" s="58">
        <v>0.37387731481481479</v>
      </c>
      <c r="H467" s="157" t="str">
        <f>_xlfn.CONCAT(DataTrámites[[#This Row],[
Usuario]],DataTrámites[[#This Row],[Código]],DataTrámites[[#This Row],[Fecha]])</f>
        <v>20039985100645420</v>
      </c>
    </row>
    <row r="468" spans="1:8" x14ac:dyDescent="0.25">
      <c r="A468" s="9" t="s">
        <v>1821</v>
      </c>
      <c r="B468" s="2">
        <f>VLOOKUP(DataTrámites[[#This Row],[
Cliente]],Registros[],2,FALSE)</f>
        <v>42522486</v>
      </c>
      <c r="C468" s="9" t="s">
        <v>6</v>
      </c>
      <c r="D468" s="9">
        <v>1006</v>
      </c>
      <c r="E468" s="9" t="s">
        <v>1954</v>
      </c>
      <c r="F468" s="52">
        <v>45420</v>
      </c>
      <c r="G468" s="58">
        <v>0.37898148148148147</v>
      </c>
      <c r="H468" s="157" t="str">
        <f>_xlfn.CONCAT(DataTrámites[[#This Row],[
Usuario]],DataTrámites[[#This Row],[Código]],DataTrámites[[#This Row],[Fecha]])</f>
        <v>42522486100645420</v>
      </c>
    </row>
    <row r="469" spans="1:8" x14ac:dyDescent="0.25">
      <c r="A469" s="9" t="s">
        <v>1823</v>
      </c>
      <c r="B469" s="2">
        <f>VLOOKUP(DataTrámites[[#This Row],[
Cliente]],Registros[],2,FALSE)</f>
        <v>47904880</v>
      </c>
      <c r="C469" s="9" t="s">
        <v>6</v>
      </c>
      <c r="D469" s="9">
        <v>1006</v>
      </c>
      <c r="E469" s="9" t="s">
        <v>1954</v>
      </c>
      <c r="F469" s="52">
        <v>45420</v>
      </c>
      <c r="G469" s="58">
        <v>0.43565972222222221</v>
      </c>
      <c r="H469" s="157" t="str">
        <f>_xlfn.CONCAT(DataTrámites[[#This Row],[
Usuario]],DataTrámites[[#This Row],[Código]],DataTrámites[[#This Row],[Fecha]])</f>
        <v>47904880100645420</v>
      </c>
    </row>
    <row r="470" spans="1:8" x14ac:dyDescent="0.25">
      <c r="A470" s="9" t="s">
        <v>1825</v>
      </c>
      <c r="B470" s="2">
        <f>VLOOKUP(DataTrámites[[#This Row],[
Cliente]],Registros[],2,FALSE)</f>
        <v>40965483</v>
      </c>
      <c r="C470" s="9" t="s">
        <v>6</v>
      </c>
      <c r="D470" s="9">
        <v>1007</v>
      </c>
      <c r="E470" s="9" t="s">
        <v>1956</v>
      </c>
      <c r="F470" s="52">
        <v>45420</v>
      </c>
      <c r="G470" s="58">
        <v>0.44540509259259259</v>
      </c>
      <c r="H470" s="157" t="str">
        <f>_xlfn.CONCAT(DataTrámites[[#This Row],[
Usuario]],DataTrámites[[#This Row],[Código]],DataTrámites[[#This Row],[Fecha]])</f>
        <v>40965483100745420</v>
      </c>
    </row>
    <row r="471" spans="1:8" x14ac:dyDescent="0.25">
      <c r="A471" s="9" t="s">
        <v>1618</v>
      </c>
      <c r="B471" s="2">
        <f>VLOOKUP(DataTrámites[[#This Row],[
Cliente]],Registros[],2,FALSE)</f>
        <v>40048854</v>
      </c>
      <c r="C471" s="9" t="s">
        <v>6</v>
      </c>
      <c r="D471" s="9">
        <v>1006</v>
      </c>
      <c r="E471" s="9" t="s">
        <v>1954</v>
      </c>
      <c r="F471" s="52">
        <v>45420</v>
      </c>
      <c r="G471" s="58">
        <v>0.46478009259259262</v>
      </c>
      <c r="H471" s="157" t="str">
        <f>_xlfn.CONCAT(DataTrámites[[#This Row],[
Usuario]],DataTrámites[[#This Row],[Código]],DataTrámites[[#This Row],[Fecha]])</f>
        <v>40048854100645420</v>
      </c>
    </row>
    <row r="472" spans="1:8" x14ac:dyDescent="0.25">
      <c r="A472" s="9" t="s">
        <v>1827</v>
      </c>
      <c r="B472" s="2">
        <f>VLOOKUP(DataTrámites[[#This Row],[
Cliente]],Registros[],2,FALSE)</f>
        <v>23808750</v>
      </c>
      <c r="C472" s="9" t="s">
        <v>6</v>
      </c>
      <c r="D472" s="9">
        <v>1003</v>
      </c>
      <c r="E472" s="9" t="s">
        <v>1958</v>
      </c>
      <c r="F472" s="52">
        <v>45420</v>
      </c>
      <c r="G472" s="58">
        <v>0.47484953703703703</v>
      </c>
      <c r="H472" s="157" t="str">
        <f>_xlfn.CONCAT(DataTrámites[[#This Row],[
Usuario]],DataTrámites[[#This Row],[Código]],DataTrámites[[#This Row],[Fecha]])</f>
        <v>23808750100345420</v>
      </c>
    </row>
    <row r="473" spans="1:8" x14ac:dyDescent="0.25">
      <c r="A473" s="9" t="s">
        <v>1633</v>
      </c>
      <c r="B473" s="2">
        <f>VLOOKUP(DataTrámites[[#This Row],[
Cliente]],Registros[],2,FALSE)</f>
        <v>41655525</v>
      </c>
      <c r="C473" s="9" t="s">
        <v>6</v>
      </c>
      <c r="D473" s="9">
        <v>1003</v>
      </c>
      <c r="E473" s="9" t="s">
        <v>1958</v>
      </c>
      <c r="F473" s="52">
        <v>45420</v>
      </c>
      <c r="G473" s="58">
        <v>0.48428240740740741</v>
      </c>
      <c r="H473" s="157" t="str">
        <f>_xlfn.CONCAT(DataTrámites[[#This Row],[
Usuario]],DataTrámites[[#This Row],[Código]],DataTrámites[[#This Row],[Fecha]])</f>
        <v>41655525100345420</v>
      </c>
    </row>
    <row r="474" spans="1:8" x14ac:dyDescent="0.25">
      <c r="A474" s="9" t="s">
        <v>1633</v>
      </c>
      <c r="B474" s="2">
        <f>VLOOKUP(DataTrámites[[#This Row],[
Cliente]],Registros[],2,FALSE)</f>
        <v>41655525</v>
      </c>
      <c r="C474" s="9" t="s">
        <v>6</v>
      </c>
      <c r="D474" s="9">
        <v>1006</v>
      </c>
      <c r="E474" s="9" t="s">
        <v>1954</v>
      </c>
      <c r="F474" s="52">
        <v>45420</v>
      </c>
      <c r="G474" s="58">
        <v>0.48508101851851854</v>
      </c>
      <c r="H474" s="157" t="str">
        <f>_xlfn.CONCAT(DataTrámites[[#This Row],[
Usuario]],DataTrámites[[#This Row],[Código]],DataTrámites[[#This Row],[Fecha]])</f>
        <v>41655525100645420</v>
      </c>
    </row>
    <row r="475" spans="1:8" x14ac:dyDescent="0.25">
      <c r="A475" s="9" t="s">
        <v>1829</v>
      </c>
      <c r="B475" s="2">
        <f>VLOOKUP(DataTrámites[[#This Row],[
Cliente]],Registros[],2,FALSE)</f>
        <v>23829779</v>
      </c>
      <c r="C475" s="9" t="s">
        <v>6</v>
      </c>
      <c r="D475" s="9">
        <v>1003</v>
      </c>
      <c r="E475" s="9" t="s">
        <v>1958</v>
      </c>
      <c r="F475" s="52">
        <v>45420</v>
      </c>
      <c r="G475" s="58">
        <v>0.49252314814814813</v>
      </c>
      <c r="H475" s="157" t="str">
        <f>_xlfn.CONCAT(DataTrámites[[#This Row],[
Usuario]],DataTrámites[[#This Row],[Código]],DataTrámites[[#This Row],[Fecha]])</f>
        <v>23829779100345420</v>
      </c>
    </row>
    <row r="476" spans="1:8" x14ac:dyDescent="0.25">
      <c r="A476" s="9" t="s">
        <v>1455</v>
      </c>
      <c r="B476" s="2">
        <f>VLOOKUP(DataTrámites[[#This Row],[
Cliente]],Registros[],2,FALSE)</f>
        <v>19837605</v>
      </c>
      <c r="C476" s="9" t="s">
        <v>6</v>
      </c>
      <c r="D476" s="9">
        <v>1006</v>
      </c>
      <c r="E476" s="9" t="s">
        <v>1954</v>
      </c>
      <c r="F476" s="52">
        <v>45420</v>
      </c>
      <c r="G476" s="58">
        <v>0.49436342592592591</v>
      </c>
      <c r="H476" s="157" t="str">
        <f>_xlfn.CONCAT(DataTrámites[[#This Row],[
Usuario]],DataTrámites[[#This Row],[Código]],DataTrámites[[#This Row],[Fecha]])</f>
        <v>19837605100645420</v>
      </c>
    </row>
    <row r="477" spans="1:8" x14ac:dyDescent="0.25">
      <c r="A477" s="9" t="s">
        <v>1831</v>
      </c>
      <c r="B477" s="2">
        <f>VLOOKUP(DataTrámites[[#This Row],[
Cliente]],Registros[],2,FALSE)</f>
        <v>15373049</v>
      </c>
      <c r="C477" s="9" t="s">
        <v>6</v>
      </c>
      <c r="D477" s="9">
        <v>1006</v>
      </c>
      <c r="E477" s="9" t="s">
        <v>1954</v>
      </c>
      <c r="F477" s="52">
        <v>45420</v>
      </c>
      <c r="G477" s="58">
        <v>0.53255787037037039</v>
      </c>
      <c r="H477" s="157" t="str">
        <f>_xlfn.CONCAT(DataTrámites[[#This Row],[
Usuario]],DataTrámites[[#This Row],[Código]],DataTrámites[[#This Row],[Fecha]])</f>
        <v>15373049100645420</v>
      </c>
    </row>
    <row r="478" spans="1:8" x14ac:dyDescent="0.25">
      <c r="A478" s="9" t="s">
        <v>1831</v>
      </c>
      <c r="B478" s="2">
        <f>VLOOKUP(DataTrámites[[#This Row],[
Cliente]],Registros[],2,FALSE)</f>
        <v>15373049</v>
      </c>
      <c r="C478" s="9" t="s">
        <v>6</v>
      </c>
      <c r="D478" s="9">
        <v>1004</v>
      </c>
      <c r="E478" s="9" t="s">
        <v>1957</v>
      </c>
      <c r="F478" s="52">
        <v>45420</v>
      </c>
      <c r="G478" s="58">
        <v>0.53942129629629632</v>
      </c>
      <c r="H478" s="157" t="str">
        <f>_xlfn.CONCAT(DataTrámites[[#This Row],[
Usuario]],DataTrámites[[#This Row],[Código]],DataTrámites[[#This Row],[Fecha]])</f>
        <v>15373049100445420</v>
      </c>
    </row>
    <row r="479" spans="1:8" x14ac:dyDescent="0.25">
      <c r="A479" s="9" t="s">
        <v>235</v>
      </c>
      <c r="B479" s="2">
        <f>VLOOKUP(DataTrámites[[#This Row],[
Cliente]],Registros[],2,FALSE)</f>
        <v>15450397</v>
      </c>
      <c r="C479" s="9" t="s">
        <v>6</v>
      </c>
      <c r="D479" s="9">
        <v>1003</v>
      </c>
      <c r="E479" s="9" t="s">
        <v>1958</v>
      </c>
      <c r="F479" s="52">
        <v>45420</v>
      </c>
      <c r="G479" s="58">
        <v>0.54234953703703703</v>
      </c>
      <c r="H479" s="157" t="str">
        <f>_xlfn.CONCAT(DataTrámites[[#This Row],[
Usuario]],DataTrámites[[#This Row],[Código]],DataTrámites[[#This Row],[Fecha]])</f>
        <v>15450397100345420</v>
      </c>
    </row>
    <row r="480" spans="1:8" x14ac:dyDescent="0.25">
      <c r="A480" s="9" t="s">
        <v>235</v>
      </c>
      <c r="B480" s="2">
        <f>VLOOKUP(DataTrámites[[#This Row],[
Cliente]],Registros[],2,FALSE)</f>
        <v>15450397</v>
      </c>
      <c r="C480" s="9" t="s">
        <v>6</v>
      </c>
      <c r="D480" s="9">
        <v>1006</v>
      </c>
      <c r="E480" s="9" t="s">
        <v>1954</v>
      </c>
      <c r="F480" s="52">
        <v>45420</v>
      </c>
      <c r="G480" s="58">
        <v>0.54373842592592592</v>
      </c>
      <c r="H480" s="157" t="str">
        <f>_xlfn.CONCAT(DataTrámites[[#This Row],[
Usuario]],DataTrámites[[#This Row],[Código]],DataTrámites[[#This Row],[Fecha]])</f>
        <v>15450397100645420</v>
      </c>
    </row>
    <row r="481" spans="1:8" x14ac:dyDescent="0.25">
      <c r="A481" s="9" t="s">
        <v>235</v>
      </c>
      <c r="B481" s="2">
        <f>VLOOKUP(DataTrámites[[#This Row],[
Cliente]],Registros[],2,FALSE)</f>
        <v>15450397</v>
      </c>
      <c r="C481" s="9" t="s">
        <v>6</v>
      </c>
      <c r="D481" s="9">
        <v>1004</v>
      </c>
      <c r="E481" s="9" t="s">
        <v>1957</v>
      </c>
      <c r="F481" s="52">
        <v>45420</v>
      </c>
      <c r="G481" s="58">
        <v>0.544525462962963</v>
      </c>
      <c r="H481" s="157" t="str">
        <f>_xlfn.CONCAT(DataTrámites[[#This Row],[
Usuario]],DataTrámites[[#This Row],[Código]],DataTrámites[[#This Row],[Fecha]])</f>
        <v>15450397100445420</v>
      </c>
    </row>
    <row r="482" spans="1:8" x14ac:dyDescent="0.25">
      <c r="A482" s="9" t="s">
        <v>1833</v>
      </c>
      <c r="B482" s="2">
        <f>VLOOKUP(DataTrámites[[#This Row],[
Cliente]],Registros[],2,FALSE)</f>
        <v>45548673</v>
      </c>
      <c r="C482" s="9" t="s">
        <v>6</v>
      </c>
      <c r="D482" s="9">
        <v>1003</v>
      </c>
      <c r="E482" s="9" t="s">
        <v>1958</v>
      </c>
      <c r="F482" s="52">
        <v>45420</v>
      </c>
      <c r="G482" s="58">
        <v>0.54996527777777782</v>
      </c>
      <c r="H482" s="157" t="str">
        <f>_xlfn.CONCAT(DataTrámites[[#This Row],[
Usuario]],DataTrámites[[#This Row],[Código]],DataTrámites[[#This Row],[Fecha]])</f>
        <v>45548673100345420</v>
      </c>
    </row>
    <row r="483" spans="1:8" x14ac:dyDescent="0.25">
      <c r="A483" s="9" t="s">
        <v>1833</v>
      </c>
      <c r="B483" s="2">
        <f>VLOOKUP(DataTrámites[[#This Row],[
Cliente]],Registros[],2,FALSE)</f>
        <v>45548673</v>
      </c>
      <c r="C483" s="9" t="s">
        <v>6</v>
      </c>
      <c r="D483" s="9">
        <v>1006</v>
      </c>
      <c r="E483" s="9" t="s">
        <v>1954</v>
      </c>
      <c r="F483" s="52">
        <v>45420</v>
      </c>
      <c r="G483" s="58">
        <v>0.55244212962962957</v>
      </c>
      <c r="H483" s="157" t="str">
        <f>_xlfn.CONCAT(DataTrámites[[#This Row],[
Usuario]],DataTrámites[[#This Row],[Código]],DataTrámites[[#This Row],[Fecha]])</f>
        <v>45548673100645420</v>
      </c>
    </row>
    <row r="484" spans="1:8" x14ac:dyDescent="0.25">
      <c r="A484" s="9" t="s">
        <v>1837</v>
      </c>
      <c r="B484" s="2">
        <f>VLOOKUP(DataTrámites[[#This Row],[
Cliente]],Registros[],2,FALSE)</f>
        <v>16423349</v>
      </c>
      <c r="C484" s="9" t="s">
        <v>6</v>
      </c>
      <c r="D484" s="9">
        <v>1003</v>
      </c>
      <c r="E484" s="9" t="s">
        <v>1958</v>
      </c>
      <c r="F484" s="52">
        <v>45420</v>
      </c>
      <c r="G484" s="58">
        <v>0.65971064814814817</v>
      </c>
      <c r="H484" s="157" t="str">
        <f>_xlfn.CONCAT(DataTrámites[[#This Row],[
Usuario]],DataTrámites[[#This Row],[Código]],DataTrámites[[#This Row],[Fecha]])</f>
        <v>16423349100345420</v>
      </c>
    </row>
    <row r="485" spans="1:8" x14ac:dyDescent="0.25">
      <c r="A485" s="9" t="s">
        <v>637</v>
      </c>
      <c r="B485" s="2">
        <f>VLOOKUP(DataTrámites[[#This Row],[
Cliente]],Registros[],2,FALSE)</f>
        <v>41484293</v>
      </c>
      <c r="C485" s="9" t="s">
        <v>6</v>
      </c>
      <c r="D485" s="9">
        <v>1006</v>
      </c>
      <c r="E485" s="9" t="s">
        <v>1954</v>
      </c>
      <c r="F485" s="52">
        <v>45420</v>
      </c>
      <c r="G485" s="58">
        <v>0.69589120370370372</v>
      </c>
      <c r="H485" s="157" t="str">
        <f>_xlfn.CONCAT(DataTrámites[[#This Row],[
Usuario]],DataTrámites[[#This Row],[Código]],DataTrámites[[#This Row],[Fecha]])</f>
        <v>41484293100645420</v>
      </c>
    </row>
    <row r="486" spans="1:8" x14ac:dyDescent="0.25">
      <c r="A486" s="9" t="s">
        <v>1841</v>
      </c>
      <c r="B486" s="2">
        <f>VLOOKUP(DataTrámites[[#This Row],[
Cliente]],Registros[],2,FALSE)</f>
        <v>22297449</v>
      </c>
      <c r="C486" s="9" t="s">
        <v>6</v>
      </c>
      <c r="D486" s="9">
        <v>1007</v>
      </c>
      <c r="E486" s="9" t="s">
        <v>1956</v>
      </c>
      <c r="F486" s="52">
        <v>45420</v>
      </c>
      <c r="G486" s="58">
        <v>0.73392361111111115</v>
      </c>
      <c r="H486" s="157" t="str">
        <f>_xlfn.CONCAT(DataTrámites[[#This Row],[
Usuario]],DataTrámites[[#This Row],[Código]],DataTrámites[[#This Row],[Fecha]])</f>
        <v>22297449100745420</v>
      </c>
    </row>
    <row r="487" spans="1:8" x14ac:dyDescent="0.25">
      <c r="A487" s="9" t="s">
        <v>1817</v>
      </c>
      <c r="B487" s="2">
        <f>VLOOKUP(DataTrámites[[#This Row],[
Cliente]],Registros[],2,FALSE)</f>
        <v>42484383</v>
      </c>
      <c r="C487" s="9" t="s">
        <v>6</v>
      </c>
      <c r="D487" s="9">
        <v>1006</v>
      </c>
      <c r="E487" s="9" t="s">
        <v>1954</v>
      </c>
      <c r="F487" s="52">
        <v>45420</v>
      </c>
      <c r="G487" s="58">
        <v>0.79614583333333333</v>
      </c>
      <c r="H487" s="157" t="str">
        <f>_xlfn.CONCAT(DataTrámites[[#This Row],[
Usuario]],DataTrámites[[#This Row],[Código]],DataTrámites[[#This Row],[Fecha]])</f>
        <v>42484383100645420</v>
      </c>
    </row>
    <row r="488" spans="1:8" x14ac:dyDescent="0.25">
      <c r="A488" s="9" t="s">
        <v>396</v>
      </c>
      <c r="B488" s="2">
        <f>VLOOKUP(DataTrámites[[#This Row],[
Cliente]],Registros[],2,FALSE)</f>
        <v>43080350</v>
      </c>
      <c r="C488" s="9" t="s">
        <v>6</v>
      </c>
      <c r="D488" s="9">
        <v>1003</v>
      </c>
      <c r="E488" s="9" t="s">
        <v>1958</v>
      </c>
      <c r="F488" s="52">
        <v>45421</v>
      </c>
      <c r="G488" s="58">
        <v>7.8159722222222228E-2</v>
      </c>
      <c r="H488" s="157" t="str">
        <f>_xlfn.CONCAT(DataTrámites[[#This Row],[
Usuario]],DataTrámites[[#This Row],[Código]],DataTrámites[[#This Row],[Fecha]])</f>
        <v>43080350100345421</v>
      </c>
    </row>
    <row r="489" spans="1:8" x14ac:dyDescent="0.25">
      <c r="A489" s="9" t="s">
        <v>396</v>
      </c>
      <c r="B489" s="2">
        <f>VLOOKUP(DataTrámites[[#This Row],[
Cliente]],Registros[],2,FALSE)</f>
        <v>43080350</v>
      </c>
      <c r="C489" s="9" t="s">
        <v>6</v>
      </c>
      <c r="D489" s="9">
        <v>1006</v>
      </c>
      <c r="E489" s="9" t="s">
        <v>1954</v>
      </c>
      <c r="F489" s="52">
        <v>45421</v>
      </c>
      <c r="G489" s="58">
        <v>7.9629629629629634E-2</v>
      </c>
      <c r="H489" s="157" t="str">
        <f>_xlfn.CONCAT(DataTrámites[[#This Row],[
Usuario]],DataTrámites[[#This Row],[Código]],DataTrámites[[#This Row],[Fecha]])</f>
        <v>43080350100645421</v>
      </c>
    </row>
    <row r="490" spans="1:8" x14ac:dyDescent="0.25">
      <c r="A490" s="9" t="s">
        <v>396</v>
      </c>
      <c r="B490" s="2">
        <f>VLOOKUP(DataTrámites[[#This Row],[
Cliente]],Registros[],2,FALSE)</f>
        <v>43080350</v>
      </c>
      <c r="C490" s="9" t="s">
        <v>6</v>
      </c>
      <c r="D490" s="9">
        <v>1004</v>
      </c>
      <c r="E490" s="9" t="s">
        <v>1957</v>
      </c>
      <c r="F490" s="52">
        <v>45421</v>
      </c>
      <c r="G490" s="58">
        <v>8.1817129629629629E-2</v>
      </c>
      <c r="H490" s="157" t="str">
        <f>_xlfn.CONCAT(DataTrámites[[#This Row],[
Usuario]],DataTrámites[[#This Row],[Código]],DataTrámites[[#This Row],[Fecha]])</f>
        <v>43080350100445421</v>
      </c>
    </row>
    <row r="491" spans="1:8" x14ac:dyDescent="0.25">
      <c r="A491" s="9" t="s">
        <v>482</v>
      </c>
      <c r="B491" s="2">
        <f>VLOOKUP(DataTrámites[[#This Row],[
Cliente]],Registros[],2,FALSE)</f>
        <v>40997693</v>
      </c>
      <c r="C491" s="9" t="s">
        <v>6</v>
      </c>
      <c r="D491" s="9">
        <v>1008</v>
      </c>
      <c r="E491" s="9" t="s">
        <v>1953</v>
      </c>
      <c r="F491" s="52">
        <v>45421</v>
      </c>
      <c r="G491" s="58">
        <v>0.53489583333333335</v>
      </c>
      <c r="H491" s="157" t="str">
        <f>_xlfn.CONCAT(DataTrámites[[#This Row],[
Usuario]],DataTrámites[[#This Row],[Código]],DataTrámites[[#This Row],[Fecha]])</f>
        <v>40997693100845421</v>
      </c>
    </row>
    <row r="492" spans="1:8" x14ac:dyDescent="0.25">
      <c r="A492" s="9" t="s">
        <v>1859</v>
      </c>
      <c r="B492" s="2">
        <f>VLOOKUP(DataTrámites[[#This Row],[
Cliente]],Registros[],2,FALSE)</f>
        <v>23985410</v>
      </c>
      <c r="C492" s="9" t="s">
        <v>6</v>
      </c>
      <c r="D492" s="9">
        <v>1006</v>
      </c>
      <c r="E492" s="9" t="s">
        <v>1954</v>
      </c>
      <c r="F492" s="52">
        <v>45421</v>
      </c>
      <c r="G492" s="58">
        <v>0.67736111111111108</v>
      </c>
      <c r="H492" s="157" t="str">
        <f>_xlfn.CONCAT(DataTrámites[[#This Row],[
Usuario]],DataTrámites[[#This Row],[Código]],DataTrámites[[#This Row],[Fecha]])</f>
        <v>23985410100645421</v>
      </c>
    </row>
    <row r="493" spans="1:8" x14ac:dyDescent="0.25">
      <c r="A493" s="9" t="s">
        <v>1861</v>
      </c>
      <c r="B493" s="2">
        <f>VLOOKUP(DataTrámites[[#This Row],[
Cliente]],Registros[],2,FALSE)</f>
        <v>15357901</v>
      </c>
      <c r="C493" s="9" t="s">
        <v>6</v>
      </c>
      <c r="D493" s="9">
        <v>1006</v>
      </c>
      <c r="E493" s="9" t="s">
        <v>1954</v>
      </c>
      <c r="F493" s="52">
        <v>45421</v>
      </c>
      <c r="G493" s="58">
        <v>0.69071759259259258</v>
      </c>
      <c r="H493" s="157" t="str">
        <f>_xlfn.CONCAT(DataTrámites[[#This Row],[
Usuario]],DataTrámites[[#This Row],[Código]],DataTrámites[[#This Row],[Fecha]])</f>
        <v>15357901100645421</v>
      </c>
    </row>
    <row r="494" spans="1:8" x14ac:dyDescent="0.25">
      <c r="A494" s="9" t="s">
        <v>1861</v>
      </c>
      <c r="B494" s="2">
        <f>VLOOKUP(DataTrámites[[#This Row],[
Cliente]],Registros[],2,FALSE)</f>
        <v>15357901</v>
      </c>
      <c r="C494" s="9" t="s">
        <v>6</v>
      </c>
      <c r="D494" s="9">
        <v>1003</v>
      </c>
      <c r="E494" s="9" t="s">
        <v>1958</v>
      </c>
      <c r="F494" s="52">
        <v>45421</v>
      </c>
      <c r="G494" s="58">
        <v>0.69092592592592594</v>
      </c>
      <c r="H494" s="157" t="str">
        <f>_xlfn.CONCAT(DataTrámites[[#This Row],[
Usuario]],DataTrámites[[#This Row],[Código]],DataTrámites[[#This Row],[Fecha]])</f>
        <v>15357901100345421</v>
      </c>
    </row>
    <row r="495" spans="1:8" x14ac:dyDescent="0.25">
      <c r="A495" s="9" t="s">
        <v>1861</v>
      </c>
      <c r="B495" s="2">
        <f>VLOOKUP(DataTrámites[[#This Row],[
Cliente]],Registros[],2,FALSE)</f>
        <v>15357901</v>
      </c>
      <c r="C495" s="9" t="s">
        <v>6</v>
      </c>
      <c r="D495" s="9">
        <v>1004</v>
      </c>
      <c r="E495" s="9" t="s">
        <v>1957</v>
      </c>
      <c r="F495" s="52">
        <v>45421</v>
      </c>
      <c r="G495" s="58">
        <v>0.69244212962962959</v>
      </c>
      <c r="H495" s="157" t="str">
        <f>_xlfn.CONCAT(DataTrámites[[#This Row],[
Usuario]],DataTrámites[[#This Row],[Código]],DataTrámites[[#This Row],[Fecha]])</f>
        <v>15357901100445421</v>
      </c>
    </row>
    <row r="496" spans="1:8" x14ac:dyDescent="0.25">
      <c r="A496" s="9" t="s">
        <v>1863</v>
      </c>
      <c r="B496" s="2">
        <f>VLOOKUP(DataTrámites[[#This Row],[
Cliente]],Registros[],2,FALSE)</f>
        <v>16430756</v>
      </c>
      <c r="C496" s="9" t="s">
        <v>6</v>
      </c>
      <c r="D496" s="9">
        <v>1006</v>
      </c>
      <c r="E496" s="9" t="s">
        <v>1954</v>
      </c>
      <c r="F496" s="52">
        <v>45421</v>
      </c>
      <c r="G496" s="58">
        <v>0.7024421296296296</v>
      </c>
      <c r="H496" s="157" t="str">
        <f>_xlfn.CONCAT(DataTrámites[[#This Row],[
Usuario]],DataTrámites[[#This Row],[Código]],DataTrámites[[#This Row],[Fecha]])</f>
        <v>16430756100645421</v>
      </c>
    </row>
    <row r="497" spans="1:8" x14ac:dyDescent="0.25">
      <c r="A497" s="9" t="s">
        <v>1867</v>
      </c>
      <c r="B497" s="2">
        <f>VLOOKUP(DataTrámites[[#This Row],[
Cliente]],Registros[],2,FALSE)</f>
        <v>41424588</v>
      </c>
      <c r="C497" s="9" t="s">
        <v>6</v>
      </c>
      <c r="D497" s="9">
        <v>1006</v>
      </c>
      <c r="E497" s="9" t="s">
        <v>1954</v>
      </c>
      <c r="F497" s="52">
        <v>45421</v>
      </c>
      <c r="G497" s="58">
        <v>0.75232638888888892</v>
      </c>
      <c r="H497" s="157" t="str">
        <f>_xlfn.CONCAT(DataTrámites[[#This Row],[
Usuario]],DataTrámites[[#This Row],[Código]],DataTrámites[[#This Row],[Fecha]])</f>
        <v>41424588100645421</v>
      </c>
    </row>
    <row r="498" spans="1:8" x14ac:dyDescent="0.25">
      <c r="A498" s="9" t="s">
        <v>1869</v>
      </c>
      <c r="B498" s="2">
        <f>VLOOKUP(DataTrámites[[#This Row],[
Cliente]],Registros[],2,FALSE)</f>
        <v>40142326</v>
      </c>
      <c r="C498" s="9" t="s">
        <v>6</v>
      </c>
      <c r="D498" s="9">
        <v>1006</v>
      </c>
      <c r="E498" s="9" t="s">
        <v>1954</v>
      </c>
      <c r="F498" s="52">
        <v>45421</v>
      </c>
      <c r="G498" s="58">
        <v>0.76689814814814816</v>
      </c>
      <c r="H498" s="157" t="str">
        <f>_xlfn.CONCAT(DataTrámites[[#This Row],[
Usuario]],DataTrámites[[#This Row],[Código]],DataTrámites[[#This Row],[Fecha]])</f>
        <v>40142326100645421</v>
      </c>
    </row>
    <row r="499" spans="1:8" x14ac:dyDescent="0.25">
      <c r="F499"/>
      <c r="G499"/>
    </row>
    <row r="500" spans="1:8" x14ac:dyDescent="0.25">
      <c r="F500"/>
      <c r="G500"/>
    </row>
    <row r="501" spans="1:8" x14ac:dyDescent="0.25">
      <c r="F501"/>
      <c r="G501"/>
    </row>
    <row r="502" spans="1:8" x14ac:dyDescent="0.25">
      <c r="F502"/>
      <c r="G502"/>
    </row>
    <row r="503" spans="1:8" x14ac:dyDescent="0.25">
      <c r="F503"/>
      <c r="G503"/>
    </row>
    <row r="504" spans="1:8" x14ac:dyDescent="0.25">
      <c r="F504"/>
      <c r="G504"/>
    </row>
    <row r="505" spans="1:8" x14ac:dyDescent="0.25">
      <c r="F505"/>
      <c r="G505"/>
    </row>
    <row r="506" spans="1:8" x14ac:dyDescent="0.25">
      <c r="F506"/>
      <c r="G506"/>
    </row>
    <row r="507" spans="1:8" x14ac:dyDescent="0.25">
      <c r="F507"/>
      <c r="G507" s="59"/>
    </row>
    <row r="508" spans="1:8" x14ac:dyDescent="0.25">
      <c r="F508"/>
      <c r="G508" s="59"/>
    </row>
    <row r="509" spans="1:8" x14ac:dyDescent="0.25">
      <c r="F509"/>
      <c r="G509" s="59"/>
    </row>
    <row r="510" spans="1:8" x14ac:dyDescent="0.25">
      <c r="F510"/>
      <c r="G510" s="59"/>
    </row>
    <row r="511" spans="1:8" x14ac:dyDescent="0.25">
      <c r="F511"/>
      <c r="G511" s="59"/>
    </row>
    <row r="512" spans="1:8" x14ac:dyDescent="0.25">
      <c r="F512"/>
      <c r="G512" s="59"/>
    </row>
    <row r="513" spans="6:7" x14ac:dyDescent="0.25">
      <c r="F513"/>
      <c r="G513" s="59"/>
    </row>
    <row r="514" spans="6:7" x14ac:dyDescent="0.25">
      <c r="F514"/>
      <c r="G514" s="59"/>
    </row>
    <row r="515" spans="6:7" x14ac:dyDescent="0.25">
      <c r="F515"/>
      <c r="G515" s="59"/>
    </row>
    <row r="516" spans="6:7" x14ac:dyDescent="0.25">
      <c r="F516"/>
      <c r="G516" s="59"/>
    </row>
    <row r="517" spans="6:7" x14ac:dyDescent="0.25">
      <c r="F517"/>
      <c r="G517" s="59"/>
    </row>
    <row r="518" spans="6:7" x14ac:dyDescent="0.25">
      <c r="F518"/>
      <c r="G518" s="59"/>
    </row>
    <row r="519" spans="6:7" x14ac:dyDescent="0.25">
      <c r="F519"/>
      <c r="G519" s="59"/>
    </row>
    <row r="520" spans="6:7" x14ac:dyDescent="0.25">
      <c r="F520"/>
      <c r="G520" s="59"/>
    </row>
    <row r="521" spans="6:7" x14ac:dyDescent="0.25">
      <c r="F521"/>
      <c r="G521" s="59"/>
    </row>
    <row r="522" spans="6:7" x14ac:dyDescent="0.25">
      <c r="F522"/>
      <c r="G522" s="59"/>
    </row>
    <row r="523" spans="6:7" x14ac:dyDescent="0.25">
      <c r="F523"/>
      <c r="G523" s="59"/>
    </row>
    <row r="524" spans="6:7" x14ac:dyDescent="0.25">
      <c r="F524"/>
      <c r="G524" s="59"/>
    </row>
    <row r="525" spans="6:7" x14ac:dyDescent="0.25">
      <c r="F525"/>
      <c r="G525" s="59"/>
    </row>
    <row r="526" spans="6:7" x14ac:dyDescent="0.25">
      <c r="F526"/>
      <c r="G526" s="59"/>
    </row>
    <row r="527" spans="6:7" x14ac:dyDescent="0.25">
      <c r="F527"/>
      <c r="G527" s="59"/>
    </row>
    <row r="528" spans="6:7" x14ac:dyDescent="0.25">
      <c r="F528"/>
      <c r="G528" s="59"/>
    </row>
    <row r="529" spans="6:7" x14ac:dyDescent="0.25">
      <c r="F529"/>
      <c r="G529" s="59"/>
    </row>
    <row r="530" spans="6:7" x14ac:dyDescent="0.25">
      <c r="F530"/>
      <c r="G530" s="59"/>
    </row>
    <row r="531" spans="6:7" x14ac:dyDescent="0.25">
      <c r="F531"/>
      <c r="G531" s="59"/>
    </row>
    <row r="532" spans="6:7" x14ac:dyDescent="0.25">
      <c r="F532"/>
      <c r="G532" s="59"/>
    </row>
    <row r="533" spans="6:7" x14ac:dyDescent="0.25">
      <c r="F533"/>
      <c r="G533" s="59"/>
    </row>
    <row r="534" spans="6:7" x14ac:dyDescent="0.25">
      <c r="F534"/>
      <c r="G534" s="59"/>
    </row>
    <row r="535" spans="6:7" x14ac:dyDescent="0.25">
      <c r="F535"/>
      <c r="G535" s="59"/>
    </row>
    <row r="536" spans="6:7" x14ac:dyDescent="0.25">
      <c r="F536"/>
      <c r="G536" s="59"/>
    </row>
    <row r="537" spans="6:7" x14ac:dyDescent="0.25">
      <c r="F537"/>
      <c r="G537" s="59"/>
    </row>
    <row r="538" spans="6:7" x14ac:dyDescent="0.25">
      <c r="F538"/>
      <c r="G538" s="59"/>
    </row>
    <row r="539" spans="6:7" x14ac:dyDescent="0.25">
      <c r="F539"/>
      <c r="G539" s="59"/>
    </row>
    <row r="540" spans="6:7" x14ac:dyDescent="0.25">
      <c r="F540"/>
      <c r="G540" s="59"/>
    </row>
    <row r="541" spans="6:7" x14ac:dyDescent="0.25">
      <c r="F541"/>
      <c r="G541" s="59"/>
    </row>
    <row r="542" spans="6:7" x14ac:dyDescent="0.25">
      <c r="F542"/>
      <c r="G542" s="59"/>
    </row>
    <row r="543" spans="6:7" x14ac:dyDescent="0.25">
      <c r="F543"/>
      <c r="G543" s="59"/>
    </row>
    <row r="544" spans="6:7" x14ac:dyDescent="0.25">
      <c r="F544"/>
      <c r="G544" s="59"/>
    </row>
    <row r="545" spans="6:7" x14ac:dyDescent="0.25">
      <c r="F545"/>
      <c r="G545" s="59"/>
    </row>
    <row r="546" spans="6:7" x14ac:dyDescent="0.25">
      <c r="F546"/>
      <c r="G546" s="59"/>
    </row>
    <row r="547" spans="6:7" x14ac:dyDescent="0.25">
      <c r="F547"/>
      <c r="G547" s="59"/>
    </row>
    <row r="548" spans="6:7" x14ac:dyDescent="0.25">
      <c r="F548"/>
      <c r="G548" s="59"/>
    </row>
    <row r="549" spans="6:7" x14ac:dyDescent="0.25">
      <c r="F549"/>
      <c r="G549" s="59"/>
    </row>
    <row r="550" spans="6:7" x14ac:dyDescent="0.25">
      <c r="F550"/>
      <c r="G550" s="59"/>
    </row>
    <row r="551" spans="6:7" x14ac:dyDescent="0.25">
      <c r="F551"/>
      <c r="G551" s="59"/>
    </row>
    <row r="552" spans="6:7" x14ac:dyDescent="0.25">
      <c r="F552"/>
      <c r="G552" s="59"/>
    </row>
    <row r="553" spans="6:7" x14ac:dyDescent="0.25">
      <c r="F553"/>
      <c r="G553" s="59"/>
    </row>
    <row r="554" spans="6:7" x14ac:dyDescent="0.25">
      <c r="F554"/>
      <c r="G554" s="59"/>
    </row>
    <row r="555" spans="6:7" x14ac:dyDescent="0.25">
      <c r="F555"/>
      <c r="G555" s="59"/>
    </row>
    <row r="556" spans="6:7" x14ac:dyDescent="0.25">
      <c r="F556"/>
      <c r="G556" s="59"/>
    </row>
    <row r="557" spans="6:7" x14ac:dyDescent="0.25">
      <c r="F557"/>
      <c r="G557" s="59"/>
    </row>
    <row r="558" spans="6:7" x14ac:dyDescent="0.25">
      <c r="F558"/>
      <c r="G558" s="59"/>
    </row>
    <row r="559" spans="6:7" x14ac:dyDescent="0.25">
      <c r="F559"/>
      <c r="G559" s="59"/>
    </row>
    <row r="560" spans="6:7" x14ac:dyDescent="0.25">
      <c r="F560"/>
      <c r="G560" s="59"/>
    </row>
    <row r="561" spans="6:7" x14ac:dyDescent="0.25">
      <c r="F561"/>
      <c r="G561" s="59"/>
    </row>
    <row r="562" spans="6:7" x14ac:dyDescent="0.25">
      <c r="F562"/>
      <c r="G562" s="59"/>
    </row>
    <row r="563" spans="6:7" x14ac:dyDescent="0.25">
      <c r="F563"/>
      <c r="G563" s="59"/>
    </row>
    <row r="564" spans="6:7" x14ac:dyDescent="0.25">
      <c r="F564"/>
      <c r="G564" s="59"/>
    </row>
    <row r="565" spans="6:7" x14ac:dyDescent="0.25">
      <c r="F565"/>
      <c r="G565" s="59"/>
    </row>
    <row r="566" spans="6:7" x14ac:dyDescent="0.25">
      <c r="F566"/>
      <c r="G566" s="59"/>
    </row>
    <row r="567" spans="6:7" x14ac:dyDescent="0.25">
      <c r="F567"/>
      <c r="G567" s="59"/>
    </row>
    <row r="568" spans="6:7" x14ac:dyDescent="0.25">
      <c r="F568"/>
      <c r="G568" s="59"/>
    </row>
    <row r="569" spans="6:7" x14ac:dyDescent="0.25">
      <c r="F569"/>
      <c r="G569" s="59"/>
    </row>
    <row r="570" spans="6:7" x14ac:dyDescent="0.25">
      <c r="F570"/>
      <c r="G570" s="59"/>
    </row>
    <row r="571" spans="6:7" x14ac:dyDescent="0.25">
      <c r="F571"/>
      <c r="G571" s="59"/>
    </row>
    <row r="572" spans="6:7" x14ac:dyDescent="0.25">
      <c r="F572"/>
      <c r="G572" s="59"/>
    </row>
    <row r="573" spans="6:7" x14ac:dyDescent="0.25">
      <c r="F573"/>
      <c r="G573" s="59"/>
    </row>
    <row r="574" spans="6:7" x14ac:dyDescent="0.25">
      <c r="F574"/>
      <c r="G574" s="59"/>
    </row>
    <row r="575" spans="6:7" x14ac:dyDescent="0.25">
      <c r="F575"/>
      <c r="G575" s="59"/>
    </row>
    <row r="576" spans="6:7" x14ac:dyDescent="0.25">
      <c r="F576"/>
      <c r="G576" s="59"/>
    </row>
    <row r="577" spans="6:7" x14ac:dyDescent="0.25">
      <c r="F577"/>
      <c r="G577" s="59"/>
    </row>
    <row r="578" spans="6:7" x14ac:dyDescent="0.25">
      <c r="F578"/>
      <c r="G578" s="59"/>
    </row>
    <row r="579" spans="6:7" x14ac:dyDescent="0.25">
      <c r="F579"/>
      <c r="G579" s="59"/>
    </row>
    <row r="580" spans="6:7" x14ac:dyDescent="0.25">
      <c r="F580"/>
      <c r="G580" s="59"/>
    </row>
    <row r="581" spans="6:7" x14ac:dyDescent="0.25">
      <c r="F581"/>
      <c r="G581" s="59"/>
    </row>
    <row r="582" spans="6:7" x14ac:dyDescent="0.25">
      <c r="F582"/>
      <c r="G582" s="59"/>
    </row>
    <row r="583" spans="6:7" x14ac:dyDescent="0.25">
      <c r="F583"/>
      <c r="G583" s="59"/>
    </row>
    <row r="584" spans="6:7" x14ac:dyDescent="0.25">
      <c r="F584"/>
      <c r="G584" s="59"/>
    </row>
    <row r="585" spans="6:7" x14ac:dyDescent="0.25">
      <c r="F585"/>
      <c r="G585" s="59"/>
    </row>
    <row r="586" spans="6:7" x14ac:dyDescent="0.25">
      <c r="F586"/>
      <c r="G586" s="59"/>
    </row>
    <row r="587" spans="6:7" x14ac:dyDescent="0.25">
      <c r="F587"/>
      <c r="G587" s="59"/>
    </row>
    <row r="588" spans="6:7" x14ac:dyDescent="0.25">
      <c r="F588"/>
      <c r="G588" s="59"/>
    </row>
    <row r="589" spans="6:7" x14ac:dyDescent="0.25">
      <c r="F589"/>
      <c r="G589" s="59"/>
    </row>
    <row r="590" spans="6:7" x14ac:dyDescent="0.25">
      <c r="F590"/>
      <c r="G590" s="59"/>
    </row>
    <row r="591" spans="6:7" x14ac:dyDescent="0.25">
      <c r="F591"/>
      <c r="G591" s="59"/>
    </row>
    <row r="592" spans="6:7" x14ac:dyDescent="0.25">
      <c r="F592"/>
      <c r="G592" s="59"/>
    </row>
    <row r="593" spans="6:7" x14ac:dyDescent="0.25">
      <c r="F593"/>
      <c r="G593" s="59"/>
    </row>
    <row r="594" spans="6:7" x14ac:dyDescent="0.25">
      <c r="F594"/>
      <c r="G594" s="59"/>
    </row>
    <row r="595" spans="6:7" x14ac:dyDescent="0.25">
      <c r="F595"/>
      <c r="G595" s="59"/>
    </row>
    <row r="596" spans="6:7" x14ac:dyDescent="0.25">
      <c r="F596"/>
      <c r="G596" s="59"/>
    </row>
    <row r="597" spans="6:7" x14ac:dyDescent="0.25">
      <c r="F597"/>
      <c r="G597" s="59"/>
    </row>
    <row r="598" spans="6:7" x14ac:dyDescent="0.25">
      <c r="F598"/>
      <c r="G598" s="59"/>
    </row>
    <row r="599" spans="6:7" x14ac:dyDescent="0.25">
      <c r="F599"/>
      <c r="G599" s="59"/>
    </row>
    <row r="600" spans="6:7" x14ac:dyDescent="0.25">
      <c r="F600"/>
      <c r="G600" s="59"/>
    </row>
    <row r="601" spans="6:7" x14ac:dyDescent="0.25">
      <c r="F601"/>
      <c r="G601" s="59"/>
    </row>
    <row r="602" spans="6:7" x14ac:dyDescent="0.25">
      <c r="F602"/>
      <c r="G602" s="59"/>
    </row>
    <row r="603" spans="6:7" x14ac:dyDescent="0.25">
      <c r="F603"/>
      <c r="G603" s="59"/>
    </row>
    <row r="604" spans="6:7" x14ac:dyDescent="0.25">
      <c r="F604"/>
      <c r="G604" s="59"/>
    </row>
    <row r="605" spans="6:7" x14ac:dyDescent="0.25">
      <c r="F605"/>
      <c r="G605" s="59"/>
    </row>
    <row r="606" spans="6:7" x14ac:dyDescent="0.25">
      <c r="F606"/>
      <c r="G606" s="59"/>
    </row>
    <row r="607" spans="6:7" x14ac:dyDescent="0.25">
      <c r="F607"/>
      <c r="G607" s="59"/>
    </row>
    <row r="608" spans="6:7" x14ac:dyDescent="0.25">
      <c r="F608"/>
      <c r="G608" s="59"/>
    </row>
    <row r="609" spans="6:7" x14ac:dyDescent="0.25">
      <c r="F609"/>
      <c r="G609" s="59"/>
    </row>
    <row r="610" spans="6:7" x14ac:dyDescent="0.25">
      <c r="F610"/>
      <c r="G610" s="59"/>
    </row>
    <row r="611" spans="6:7" x14ac:dyDescent="0.25">
      <c r="F611"/>
      <c r="G611" s="59"/>
    </row>
    <row r="612" spans="6:7" x14ac:dyDescent="0.25">
      <c r="F612"/>
      <c r="G612" s="59"/>
    </row>
    <row r="613" spans="6:7" x14ac:dyDescent="0.25">
      <c r="F613"/>
      <c r="G613" s="59"/>
    </row>
    <row r="614" spans="6:7" x14ac:dyDescent="0.25">
      <c r="F614"/>
      <c r="G614" s="59"/>
    </row>
    <row r="615" spans="6:7" x14ac:dyDescent="0.25">
      <c r="F615"/>
      <c r="G615" s="59"/>
    </row>
    <row r="616" spans="6:7" x14ac:dyDescent="0.25">
      <c r="F616"/>
      <c r="G616" s="59"/>
    </row>
    <row r="617" spans="6:7" x14ac:dyDescent="0.25">
      <c r="F617"/>
      <c r="G617" s="59"/>
    </row>
    <row r="618" spans="6:7" x14ac:dyDescent="0.25">
      <c r="F618"/>
      <c r="G618" s="59"/>
    </row>
    <row r="619" spans="6:7" x14ac:dyDescent="0.25">
      <c r="F619"/>
      <c r="G619" s="59"/>
    </row>
    <row r="620" spans="6:7" x14ac:dyDescent="0.25">
      <c r="F620"/>
      <c r="G620" s="59"/>
    </row>
    <row r="621" spans="6:7" x14ac:dyDescent="0.25">
      <c r="F621"/>
      <c r="G621" s="59"/>
    </row>
    <row r="622" spans="6:7" x14ac:dyDescent="0.25">
      <c r="F622"/>
      <c r="G622" s="59"/>
    </row>
    <row r="623" spans="6:7" x14ac:dyDescent="0.25">
      <c r="F623"/>
      <c r="G623" s="59"/>
    </row>
    <row r="624" spans="6:7" x14ac:dyDescent="0.25">
      <c r="F624"/>
      <c r="G624" s="59"/>
    </row>
    <row r="625" spans="6:7" x14ac:dyDescent="0.25">
      <c r="F625"/>
      <c r="G625" s="59"/>
    </row>
    <row r="626" spans="6:7" x14ac:dyDescent="0.25">
      <c r="F626"/>
      <c r="G626" s="59"/>
    </row>
    <row r="627" spans="6:7" x14ac:dyDescent="0.25">
      <c r="F627"/>
      <c r="G627" s="59"/>
    </row>
    <row r="628" spans="6:7" x14ac:dyDescent="0.25">
      <c r="F628"/>
      <c r="G628" s="59"/>
    </row>
    <row r="629" spans="6:7" x14ac:dyDescent="0.25">
      <c r="F629"/>
      <c r="G629" s="59"/>
    </row>
    <row r="630" spans="6:7" x14ac:dyDescent="0.25">
      <c r="F630"/>
      <c r="G630" s="59"/>
    </row>
    <row r="631" spans="6:7" x14ac:dyDescent="0.25">
      <c r="F631"/>
      <c r="G631" s="59"/>
    </row>
    <row r="632" spans="6:7" x14ac:dyDescent="0.25">
      <c r="F632"/>
      <c r="G632" s="59"/>
    </row>
    <row r="633" spans="6:7" x14ac:dyDescent="0.25">
      <c r="F633"/>
      <c r="G633" s="59"/>
    </row>
    <row r="634" spans="6:7" x14ac:dyDescent="0.25">
      <c r="F634"/>
      <c r="G634" s="59"/>
    </row>
    <row r="635" spans="6:7" x14ac:dyDescent="0.25">
      <c r="F635"/>
      <c r="G635" s="59"/>
    </row>
    <row r="636" spans="6:7" x14ac:dyDescent="0.25">
      <c r="F636"/>
      <c r="G636" s="59"/>
    </row>
    <row r="637" spans="6:7" x14ac:dyDescent="0.25">
      <c r="F637"/>
      <c r="G637" s="59"/>
    </row>
    <row r="638" spans="6:7" x14ac:dyDescent="0.25">
      <c r="F638"/>
      <c r="G638" s="59"/>
    </row>
    <row r="639" spans="6:7" x14ac:dyDescent="0.25">
      <c r="F639"/>
      <c r="G639" s="59"/>
    </row>
    <row r="640" spans="6:7" x14ac:dyDescent="0.25">
      <c r="F640"/>
      <c r="G640" s="59"/>
    </row>
    <row r="641" spans="6:7" x14ac:dyDescent="0.25">
      <c r="F641"/>
      <c r="G641" s="59"/>
    </row>
    <row r="642" spans="6:7" x14ac:dyDescent="0.25">
      <c r="F642"/>
      <c r="G642" s="59"/>
    </row>
    <row r="643" spans="6:7" x14ac:dyDescent="0.25">
      <c r="F643"/>
      <c r="G643" s="59"/>
    </row>
    <row r="644" spans="6:7" x14ac:dyDescent="0.25">
      <c r="F644"/>
      <c r="G644" s="59"/>
    </row>
    <row r="645" spans="6:7" x14ac:dyDescent="0.25">
      <c r="F645"/>
      <c r="G645" s="59"/>
    </row>
    <row r="646" spans="6:7" x14ac:dyDescent="0.25">
      <c r="F646"/>
      <c r="G646" s="59"/>
    </row>
    <row r="647" spans="6:7" x14ac:dyDescent="0.25">
      <c r="F647"/>
      <c r="G647" s="59"/>
    </row>
    <row r="648" spans="6:7" x14ac:dyDescent="0.25">
      <c r="F648"/>
      <c r="G648" s="59"/>
    </row>
    <row r="649" spans="6:7" x14ac:dyDescent="0.25">
      <c r="F649"/>
      <c r="G649" s="59"/>
    </row>
    <row r="650" spans="6:7" x14ac:dyDescent="0.25">
      <c r="F650"/>
      <c r="G650" s="59"/>
    </row>
    <row r="651" spans="6:7" x14ac:dyDescent="0.25">
      <c r="F651"/>
      <c r="G651" s="59"/>
    </row>
    <row r="652" spans="6:7" x14ac:dyDescent="0.25">
      <c r="F652"/>
      <c r="G652" s="59"/>
    </row>
    <row r="653" spans="6:7" x14ac:dyDescent="0.25">
      <c r="F653"/>
      <c r="G653" s="59"/>
    </row>
    <row r="654" spans="6:7" x14ac:dyDescent="0.25">
      <c r="F654"/>
      <c r="G654" s="59"/>
    </row>
    <row r="655" spans="6:7" x14ac:dyDescent="0.25">
      <c r="F655"/>
      <c r="G655" s="59"/>
    </row>
    <row r="656" spans="6:7" x14ac:dyDescent="0.25">
      <c r="F656"/>
      <c r="G656" s="59"/>
    </row>
    <row r="657" spans="6:7" x14ac:dyDescent="0.25">
      <c r="F657"/>
      <c r="G657" s="59"/>
    </row>
    <row r="658" spans="6:7" x14ac:dyDescent="0.25">
      <c r="F658"/>
      <c r="G658" s="59"/>
    </row>
    <row r="659" spans="6:7" x14ac:dyDescent="0.25">
      <c r="F659"/>
      <c r="G659" s="59"/>
    </row>
    <row r="660" spans="6:7" x14ac:dyDescent="0.25">
      <c r="F660"/>
      <c r="G660" s="59"/>
    </row>
    <row r="661" spans="6:7" x14ac:dyDescent="0.25">
      <c r="F661"/>
      <c r="G661" s="59"/>
    </row>
    <row r="662" spans="6:7" x14ac:dyDescent="0.25">
      <c r="F662"/>
      <c r="G662" s="59"/>
    </row>
    <row r="663" spans="6:7" x14ac:dyDescent="0.25">
      <c r="F663"/>
      <c r="G663" s="59"/>
    </row>
    <row r="664" spans="6:7" x14ac:dyDescent="0.25">
      <c r="F664"/>
      <c r="G664" s="59"/>
    </row>
    <row r="665" spans="6:7" x14ac:dyDescent="0.25">
      <c r="F665"/>
      <c r="G665" s="59"/>
    </row>
    <row r="666" spans="6:7" x14ac:dyDescent="0.25">
      <c r="F666"/>
      <c r="G666" s="59"/>
    </row>
    <row r="667" spans="6:7" x14ac:dyDescent="0.25">
      <c r="F667"/>
      <c r="G667" s="59"/>
    </row>
    <row r="668" spans="6:7" x14ac:dyDescent="0.25">
      <c r="F668"/>
      <c r="G668" s="59"/>
    </row>
    <row r="669" spans="6:7" x14ac:dyDescent="0.25">
      <c r="F669"/>
      <c r="G669" s="59"/>
    </row>
    <row r="670" spans="6:7" x14ac:dyDescent="0.25">
      <c r="F670"/>
      <c r="G670" s="59"/>
    </row>
    <row r="671" spans="6:7" x14ac:dyDescent="0.25">
      <c r="F671"/>
      <c r="G671" s="59"/>
    </row>
    <row r="672" spans="6:7" x14ac:dyDescent="0.25">
      <c r="F672"/>
      <c r="G672" s="59"/>
    </row>
    <row r="673" spans="6:7" x14ac:dyDescent="0.25">
      <c r="F673"/>
      <c r="G673" s="59"/>
    </row>
    <row r="674" spans="6:7" x14ac:dyDescent="0.25">
      <c r="F674"/>
      <c r="G674" s="59"/>
    </row>
    <row r="675" spans="6:7" x14ac:dyDescent="0.25">
      <c r="F675"/>
      <c r="G675" s="59"/>
    </row>
    <row r="676" spans="6:7" x14ac:dyDescent="0.25">
      <c r="F676"/>
      <c r="G676" s="59"/>
    </row>
    <row r="677" spans="6:7" x14ac:dyDescent="0.25">
      <c r="F677"/>
      <c r="G677" s="59"/>
    </row>
    <row r="678" spans="6:7" x14ac:dyDescent="0.25">
      <c r="F678"/>
      <c r="G678" s="59"/>
    </row>
    <row r="679" spans="6:7" x14ac:dyDescent="0.25">
      <c r="F679"/>
      <c r="G679" s="59"/>
    </row>
    <row r="680" spans="6:7" x14ac:dyDescent="0.25">
      <c r="F680"/>
      <c r="G680" s="59"/>
    </row>
    <row r="681" spans="6:7" x14ac:dyDescent="0.25">
      <c r="F681"/>
      <c r="G681" s="59"/>
    </row>
    <row r="682" spans="6:7" x14ac:dyDescent="0.25">
      <c r="F682"/>
      <c r="G682" s="59"/>
    </row>
    <row r="683" spans="6:7" x14ac:dyDescent="0.25">
      <c r="F683"/>
      <c r="G683" s="59"/>
    </row>
    <row r="684" spans="6:7" x14ac:dyDescent="0.25">
      <c r="F684"/>
      <c r="G684" s="59"/>
    </row>
    <row r="685" spans="6:7" x14ac:dyDescent="0.25">
      <c r="F685"/>
      <c r="G685" s="59"/>
    </row>
    <row r="686" spans="6:7" x14ac:dyDescent="0.25">
      <c r="F686"/>
      <c r="G686" s="59"/>
    </row>
    <row r="687" spans="6:7" x14ac:dyDescent="0.25">
      <c r="F687"/>
      <c r="G687" s="59"/>
    </row>
    <row r="688" spans="6:7" x14ac:dyDescent="0.25">
      <c r="F688"/>
      <c r="G688" s="59"/>
    </row>
    <row r="689" spans="6:7" x14ac:dyDescent="0.25">
      <c r="F689"/>
      <c r="G689" s="59"/>
    </row>
    <row r="690" spans="6:7" x14ac:dyDescent="0.25">
      <c r="F690"/>
      <c r="G690" s="59"/>
    </row>
    <row r="691" spans="6:7" x14ac:dyDescent="0.25">
      <c r="F691"/>
      <c r="G691" s="59"/>
    </row>
    <row r="692" spans="6:7" x14ac:dyDescent="0.25">
      <c r="F692"/>
      <c r="G692" s="59"/>
    </row>
    <row r="693" spans="6:7" x14ac:dyDescent="0.25">
      <c r="F693"/>
      <c r="G693" s="59"/>
    </row>
    <row r="694" spans="6:7" x14ac:dyDescent="0.25">
      <c r="F694"/>
      <c r="G694" s="59"/>
    </row>
    <row r="695" spans="6:7" x14ac:dyDescent="0.25">
      <c r="F695"/>
      <c r="G695" s="59"/>
    </row>
    <row r="696" spans="6:7" x14ac:dyDescent="0.25">
      <c r="F696"/>
      <c r="G696" s="59"/>
    </row>
    <row r="697" spans="6:7" x14ac:dyDescent="0.25">
      <c r="F697"/>
      <c r="G697" s="59"/>
    </row>
    <row r="698" spans="6:7" x14ac:dyDescent="0.25">
      <c r="F698"/>
      <c r="G698" s="59"/>
    </row>
    <row r="699" spans="6:7" x14ac:dyDescent="0.25">
      <c r="F699"/>
      <c r="G699" s="59"/>
    </row>
    <row r="700" spans="6:7" x14ac:dyDescent="0.25">
      <c r="F700"/>
      <c r="G700" s="59"/>
    </row>
    <row r="701" spans="6:7" x14ac:dyDescent="0.25">
      <c r="F701"/>
      <c r="G701" s="59"/>
    </row>
    <row r="702" spans="6:7" x14ac:dyDescent="0.25">
      <c r="F702"/>
      <c r="G702" s="59"/>
    </row>
    <row r="703" spans="6:7" x14ac:dyDescent="0.25">
      <c r="F703"/>
      <c r="G703" s="59"/>
    </row>
    <row r="704" spans="6:7" x14ac:dyDescent="0.25">
      <c r="F704"/>
      <c r="G704" s="59"/>
    </row>
    <row r="705" spans="6:7" x14ac:dyDescent="0.25">
      <c r="F705"/>
      <c r="G705" s="59"/>
    </row>
    <row r="706" spans="6:7" x14ac:dyDescent="0.25">
      <c r="F706"/>
      <c r="G706" s="59"/>
    </row>
    <row r="707" spans="6:7" x14ac:dyDescent="0.25">
      <c r="F707"/>
      <c r="G707" s="59"/>
    </row>
    <row r="708" spans="6:7" x14ac:dyDescent="0.25">
      <c r="F708"/>
      <c r="G708" s="59"/>
    </row>
    <row r="709" spans="6:7" x14ac:dyDescent="0.25">
      <c r="F709"/>
      <c r="G709" s="59"/>
    </row>
    <row r="710" spans="6:7" x14ac:dyDescent="0.25">
      <c r="F710"/>
      <c r="G710" s="59"/>
    </row>
    <row r="711" spans="6:7" x14ac:dyDescent="0.25">
      <c r="F711"/>
      <c r="G711" s="59"/>
    </row>
    <row r="712" spans="6:7" x14ac:dyDescent="0.25">
      <c r="F712"/>
      <c r="G712" s="59"/>
    </row>
    <row r="713" spans="6:7" x14ac:dyDescent="0.25">
      <c r="F713"/>
      <c r="G713" s="59"/>
    </row>
    <row r="714" spans="6:7" x14ac:dyDescent="0.25">
      <c r="F714"/>
      <c r="G714" s="59"/>
    </row>
    <row r="715" spans="6:7" x14ac:dyDescent="0.25">
      <c r="F715"/>
      <c r="G715" s="59"/>
    </row>
    <row r="716" spans="6:7" x14ac:dyDescent="0.25">
      <c r="F716"/>
      <c r="G716" s="59"/>
    </row>
    <row r="717" spans="6:7" x14ac:dyDescent="0.25">
      <c r="F717"/>
      <c r="G717" s="59"/>
    </row>
    <row r="718" spans="6:7" x14ac:dyDescent="0.25">
      <c r="F718"/>
      <c r="G718" s="59"/>
    </row>
    <row r="719" spans="6:7" x14ac:dyDescent="0.25">
      <c r="F719"/>
      <c r="G719" s="59"/>
    </row>
    <row r="720" spans="6:7" x14ac:dyDescent="0.25">
      <c r="F720"/>
      <c r="G720" s="59"/>
    </row>
    <row r="721" spans="6:7" x14ac:dyDescent="0.25">
      <c r="F721"/>
      <c r="G721" s="59"/>
    </row>
    <row r="722" spans="6:7" x14ac:dyDescent="0.25">
      <c r="F722"/>
      <c r="G722" s="59"/>
    </row>
    <row r="723" spans="6:7" x14ac:dyDescent="0.25">
      <c r="F723"/>
      <c r="G723" s="59"/>
    </row>
    <row r="724" spans="6:7" x14ac:dyDescent="0.25">
      <c r="F724"/>
      <c r="G724" s="59"/>
    </row>
    <row r="725" spans="6:7" x14ac:dyDescent="0.25">
      <c r="F725"/>
      <c r="G725" s="59"/>
    </row>
    <row r="726" spans="6:7" x14ac:dyDescent="0.25">
      <c r="F726"/>
      <c r="G726" s="59"/>
    </row>
    <row r="727" spans="6:7" x14ac:dyDescent="0.25">
      <c r="F727"/>
      <c r="G727" s="59"/>
    </row>
    <row r="728" spans="6:7" x14ac:dyDescent="0.25">
      <c r="F728"/>
      <c r="G728" s="59"/>
    </row>
    <row r="729" spans="6:7" x14ac:dyDescent="0.25">
      <c r="F729"/>
      <c r="G729" s="59"/>
    </row>
    <row r="730" spans="6:7" x14ac:dyDescent="0.25">
      <c r="F730"/>
      <c r="G730" s="59"/>
    </row>
    <row r="731" spans="6:7" x14ac:dyDescent="0.25">
      <c r="F731"/>
      <c r="G731" s="59"/>
    </row>
    <row r="732" spans="6:7" x14ac:dyDescent="0.25">
      <c r="F732"/>
      <c r="G732" s="59"/>
    </row>
    <row r="733" spans="6:7" x14ac:dyDescent="0.25">
      <c r="F733"/>
      <c r="G733" s="59"/>
    </row>
    <row r="734" spans="6:7" x14ac:dyDescent="0.25">
      <c r="F734"/>
      <c r="G734" s="59"/>
    </row>
    <row r="735" spans="6:7" x14ac:dyDescent="0.25">
      <c r="F735"/>
      <c r="G735" s="59"/>
    </row>
    <row r="736" spans="6:7" x14ac:dyDescent="0.25">
      <c r="F736"/>
      <c r="G736" s="59"/>
    </row>
    <row r="737" spans="6:7" x14ac:dyDescent="0.25">
      <c r="F737"/>
      <c r="G737" s="59"/>
    </row>
    <row r="738" spans="6:7" x14ac:dyDescent="0.25">
      <c r="F738"/>
      <c r="G738" s="59"/>
    </row>
    <row r="739" spans="6:7" x14ac:dyDescent="0.25">
      <c r="F739"/>
      <c r="G739" s="59"/>
    </row>
    <row r="740" spans="6:7" x14ac:dyDescent="0.25">
      <c r="F740"/>
      <c r="G740" s="59"/>
    </row>
    <row r="741" spans="6:7" x14ac:dyDescent="0.25">
      <c r="F741"/>
      <c r="G741" s="59"/>
    </row>
    <row r="742" spans="6:7" x14ac:dyDescent="0.25">
      <c r="F742"/>
      <c r="G742" s="59"/>
    </row>
    <row r="743" spans="6:7" x14ac:dyDescent="0.25">
      <c r="F743"/>
      <c r="G743" s="59"/>
    </row>
    <row r="744" spans="6:7" x14ac:dyDescent="0.25">
      <c r="F744"/>
      <c r="G744" s="59"/>
    </row>
    <row r="745" spans="6:7" x14ac:dyDescent="0.25">
      <c r="F745"/>
      <c r="G745" s="59"/>
    </row>
    <row r="746" spans="6:7" x14ac:dyDescent="0.25">
      <c r="F746"/>
      <c r="G746" s="59"/>
    </row>
    <row r="747" spans="6:7" x14ac:dyDescent="0.25">
      <c r="F747"/>
      <c r="G747" s="59"/>
    </row>
    <row r="748" spans="6:7" x14ac:dyDescent="0.25">
      <c r="F748"/>
      <c r="G748" s="59"/>
    </row>
    <row r="749" spans="6:7" x14ac:dyDescent="0.25">
      <c r="F749"/>
      <c r="G749" s="59"/>
    </row>
    <row r="750" spans="6:7" x14ac:dyDescent="0.25">
      <c r="F750"/>
      <c r="G750" s="59"/>
    </row>
    <row r="751" spans="6:7" x14ac:dyDescent="0.25">
      <c r="F751"/>
      <c r="G751" s="59"/>
    </row>
    <row r="752" spans="6:7" x14ac:dyDescent="0.25">
      <c r="F752"/>
      <c r="G752" s="59"/>
    </row>
    <row r="753" spans="6:7" x14ac:dyDescent="0.25">
      <c r="F753"/>
      <c r="G753" s="59"/>
    </row>
    <row r="754" spans="6:7" x14ac:dyDescent="0.25">
      <c r="F754"/>
      <c r="G754" s="59"/>
    </row>
    <row r="755" spans="6:7" x14ac:dyDescent="0.25">
      <c r="F755"/>
      <c r="G755" s="59"/>
    </row>
    <row r="756" spans="6:7" x14ac:dyDescent="0.25">
      <c r="F756"/>
      <c r="G756" s="59"/>
    </row>
    <row r="757" spans="6:7" x14ac:dyDescent="0.25">
      <c r="F757"/>
      <c r="G757" s="59"/>
    </row>
    <row r="758" spans="6:7" x14ac:dyDescent="0.25">
      <c r="F758"/>
      <c r="G758" s="59"/>
    </row>
    <row r="759" spans="6:7" x14ac:dyDescent="0.25">
      <c r="F759"/>
      <c r="G759" s="59"/>
    </row>
    <row r="760" spans="6:7" x14ac:dyDescent="0.25">
      <c r="F760"/>
      <c r="G760" s="59"/>
    </row>
    <row r="761" spans="6:7" x14ac:dyDescent="0.25">
      <c r="F761"/>
      <c r="G761" s="59"/>
    </row>
    <row r="762" spans="6:7" x14ac:dyDescent="0.25">
      <c r="F762"/>
      <c r="G762" s="59"/>
    </row>
    <row r="763" spans="6:7" x14ac:dyDescent="0.25">
      <c r="F763"/>
      <c r="G763" s="59"/>
    </row>
    <row r="764" spans="6:7" x14ac:dyDescent="0.25">
      <c r="F764"/>
      <c r="G764" s="59"/>
    </row>
    <row r="765" spans="6:7" x14ac:dyDescent="0.25">
      <c r="F765"/>
      <c r="G765" s="59"/>
    </row>
    <row r="766" spans="6:7" x14ac:dyDescent="0.25">
      <c r="F766"/>
      <c r="G766" s="59"/>
    </row>
    <row r="767" spans="6:7" x14ac:dyDescent="0.25">
      <c r="F767"/>
      <c r="G767" s="59"/>
    </row>
    <row r="768" spans="6:7" x14ac:dyDescent="0.25">
      <c r="F768"/>
      <c r="G768" s="59"/>
    </row>
    <row r="769" spans="6:7" x14ac:dyDescent="0.25">
      <c r="F769"/>
      <c r="G769" s="59"/>
    </row>
    <row r="770" spans="6:7" x14ac:dyDescent="0.25">
      <c r="F770"/>
      <c r="G770" s="59"/>
    </row>
    <row r="771" spans="6:7" x14ac:dyDescent="0.25">
      <c r="F771"/>
      <c r="G771" s="59"/>
    </row>
    <row r="772" spans="6:7" x14ac:dyDescent="0.25">
      <c r="F772"/>
      <c r="G772" s="59"/>
    </row>
    <row r="773" spans="6:7" x14ac:dyDescent="0.25">
      <c r="F773"/>
      <c r="G773" s="59"/>
    </row>
    <row r="774" spans="6:7" x14ac:dyDescent="0.25">
      <c r="F774"/>
      <c r="G774" s="59"/>
    </row>
    <row r="775" spans="6:7" x14ac:dyDescent="0.25">
      <c r="F775"/>
      <c r="G775" s="59"/>
    </row>
    <row r="776" spans="6:7" x14ac:dyDescent="0.25">
      <c r="F776"/>
      <c r="G776" s="59"/>
    </row>
    <row r="777" spans="6:7" x14ac:dyDescent="0.25">
      <c r="F777"/>
      <c r="G777" s="59"/>
    </row>
    <row r="778" spans="6:7" x14ac:dyDescent="0.25">
      <c r="F778"/>
      <c r="G778" s="59"/>
    </row>
    <row r="779" spans="6:7" x14ac:dyDescent="0.25">
      <c r="F779"/>
      <c r="G779" s="59"/>
    </row>
    <row r="780" spans="6:7" x14ac:dyDescent="0.25">
      <c r="F780"/>
      <c r="G780" s="59"/>
    </row>
    <row r="781" spans="6:7" x14ac:dyDescent="0.25">
      <c r="F781"/>
      <c r="G781" s="59"/>
    </row>
    <row r="782" spans="6:7" x14ac:dyDescent="0.25">
      <c r="F782"/>
      <c r="G782" s="59"/>
    </row>
    <row r="783" spans="6:7" x14ac:dyDescent="0.25">
      <c r="F783"/>
      <c r="G783" s="59"/>
    </row>
    <row r="784" spans="6:7" x14ac:dyDescent="0.25">
      <c r="F784"/>
      <c r="G784" s="59"/>
    </row>
    <row r="785" spans="6:7" x14ac:dyDescent="0.25">
      <c r="F785"/>
      <c r="G785" s="59"/>
    </row>
    <row r="786" spans="6:7" x14ac:dyDescent="0.25">
      <c r="F786"/>
      <c r="G786" s="59"/>
    </row>
    <row r="787" spans="6:7" x14ac:dyDescent="0.25">
      <c r="F787"/>
      <c r="G787" s="59"/>
    </row>
    <row r="788" spans="6:7" x14ac:dyDescent="0.25">
      <c r="F788"/>
      <c r="G788" s="59"/>
    </row>
    <row r="789" spans="6:7" x14ac:dyDescent="0.25">
      <c r="F789"/>
      <c r="G789" s="59"/>
    </row>
    <row r="790" spans="6:7" x14ac:dyDescent="0.25">
      <c r="F790"/>
      <c r="G790" s="59"/>
    </row>
    <row r="791" spans="6:7" x14ac:dyDescent="0.25">
      <c r="F791"/>
      <c r="G791" s="59"/>
    </row>
    <row r="792" spans="6:7" x14ac:dyDescent="0.25">
      <c r="F792"/>
      <c r="G792" s="59"/>
    </row>
    <row r="793" spans="6:7" x14ac:dyDescent="0.25">
      <c r="F793"/>
      <c r="G793" s="59"/>
    </row>
    <row r="794" spans="6:7" x14ac:dyDescent="0.25">
      <c r="F794"/>
      <c r="G794" s="59"/>
    </row>
    <row r="795" spans="6:7" x14ac:dyDescent="0.25">
      <c r="F795"/>
      <c r="G795" s="59"/>
    </row>
    <row r="796" spans="6:7" x14ac:dyDescent="0.25">
      <c r="F796"/>
      <c r="G796" s="59"/>
    </row>
    <row r="797" spans="6:7" x14ac:dyDescent="0.25">
      <c r="F797"/>
      <c r="G797" s="59"/>
    </row>
    <row r="798" spans="6:7" x14ac:dyDescent="0.25">
      <c r="F798"/>
      <c r="G798" s="59"/>
    </row>
    <row r="799" spans="6:7" x14ac:dyDescent="0.25">
      <c r="F799"/>
      <c r="G799" s="59"/>
    </row>
    <row r="800" spans="6:7" x14ac:dyDescent="0.25">
      <c r="F800"/>
      <c r="G800" s="59"/>
    </row>
    <row r="801" spans="6:7" x14ac:dyDescent="0.25">
      <c r="F801"/>
      <c r="G801" s="59"/>
    </row>
    <row r="802" spans="6:7" x14ac:dyDescent="0.25">
      <c r="F802"/>
      <c r="G802" s="59"/>
    </row>
    <row r="803" spans="6:7" x14ac:dyDescent="0.25">
      <c r="F803"/>
      <c r="G803" s="59"/>
    </row>
    <row r="804" spans="6:7" x14ac:dyDescent="0.25">
      <c r="F804"/>
      <c r="G804" s="59"/>
    </row>
    <row r="805" spans="6:7" x14ac:dyDescent="0.25">
      <c r="F805"/>
      <c r="G805" s="59"/>
    </row>
    <row r="806" spans="6:7" x14ac:dyDescent="0.25">
      <c r="F806"/>
      <c r="G806" s="59"/>
    </row>
    <row r="807" spans="6:7" x14ac:dyDescent="0.25">
      <c r="F807"/>
      <c r="G807" s="59"/>
    </row>
    <row r="808" spans="6:7" x14ac:dyDescent="0.25">
      <c r="F808"/>
      <c r="G808" s="59"/>
    </row>
    <row r="809" spans="6:7" x14ac:dyDescent="0.25">
      <c r="F809"/>
      <c r="G809" s="59"/>
    </row>
    <row r="810" spans="6:7" x14ac:dyDescent="0.25">
      <c r="F810"/>
      <c r="G810" s="59"/>
    </row>
    <row r="811" spans="6:7" x14ac:dyDescent="0.25">
      <c r="F811"/>
      <c r="G811" s="59"/>
    </row>
    <row r="812" spans="6:7" x14ac:dyDescent="0.25">
      <c r="F812"/>
      <c r="G812" s="59"/>
    </row>
    <row r="813" spans="6:7" x14ac:dyDescent="0.25">
      <c r="F813"/>
      <c r="G813" s="59"/>
    </row>
    <row r="814" spans="6:7" x14ac:dyDescent="0.25">
      <c r="F814"/>
      <c r="G814" s="59"/>
    </row>
    <row r="815" spans="6:7" x14ac:dyDescent="0.25">
      <c r="F815"/>
      <c r="G815" s="59"/>
    </row>
    <row r="816" spans="6:7" x14ac:dyDescent="0.25">
      <c r="F816"/>
      <c r="G816" s="59"/>
    </row>
    <row r="817" spans="6:7" x14ac:dyDescent="0.25">
      <c r="F817"/>
      <c r="G817" s="59"/>
    </row>
    <row r="818" spans="6:7" x14ac:dyDescent="0.25">
      <c r="F818"/>
      <c r="G818" s="59"/>
    </row>
    <row r="819" spans="6:7" x14ac:dyDescent="0.25">
      <c r="F819"/>
      <c r="G819" s="59"/>
    </row>
    <row r="820" spans="6:7" x14ac:dyDescent="0.25">
      <c r="F820"/>
      <c r="G820" s="59"/>
    </row>
    <row r="821" spans="6:7" x14ac:dyDescent="0.25">
      <c r="F821"/>
      <c r="G821" s="59"/>
    </row>
    <row r="822" spans="6:7" x14ac:dyDescent="0.25">
      <c r="F822"/>
      <c r="G822" s="59"/>
    </row>
    <row r="823" spans="6:7" x14ac:dyDescent="0.25">
      <c r="F823"/>
      <c r="G823" s="59"/>
    </row>
    <row r="824" spans="6:7" x14ac:dyDescent="0.25">
      <c r="F824"/>
      <c r="G824" s="59"/>
    </row>
    <row r="825" spans="6:7" x14ac:dyDescent="0.25">
      <c r="F825"/>
      <c r="G825" s="59"/>
    </row>
    <row r="826" spans="6:7" x14ac:dyDescent="0.25">
      <c r="F826"/>
      <c r="G826" s="59"/>
    </row>
    <row r="827" spans="6:7" x14ac:dyDescent="0.25">
      <c r="F827"/>
      <c r="G827" s="59"/>
    </row>
    <row r="828" spans="6:7" x14ac:dyDescent="0.25">
      <c r="F828"/>
      <c r="G828" s="59"/>
    </row>
    <row r="829" spans="6:7" x14ac:dyDescent="0.25">
      <c r="F829"/>
      <c r="G829" s="59"/>
    </row>
    <row r="830" spans="6:7" x14ac:dyDescent="0.25">
      <c r="F830"/>
      <c r="G830" s="59"/>
    </row>
    <row r="831" spans="6:7" x14ac:dyDescent="0.25">
      <c r="F831"/>
      <c r="G831" s="59"/>
    </row>
    <row r="832" spans="6:7" x14ac:dyDescent="0.25">
      <c r="F832"/>
      <c r="G832" s="59"/>
    </row>
    <row r="833" spans="6:7" x14ac:dyDescent="0.25">
      <c r="F833"/>
      <c r="G833" s="59"/>
    </row>
    <row r="834" spans="6:7" x14ac:dyDescent="0.25">
      <c r="F834"/>
      <c r="G834" s="59"/>
    </row>
    <row r="835" spans="6:7" x14ac:dyDescent="0.25">
      <c r="F835"/>
      <c r="G835" s="59"/>
    </row>
    <row r="836" spans="6:7" x14ac:dyDescent="0.25">
      <c r="F836"/>
      <c r="G836" s="59"/>
    </row>
    <row r="837" spans="6:7" x14ac:dyDescent="0.25">
      <c r="F837"/>
      <c r="G837" s="59"/>
    </row>
    <row r="838" spans="6:7" x14ac:dyDescent="0.25">
      <c r="F838"/>
      <c r="G838" s="59"/>
    </row>
    <row r="839" spans="6:7" x14ac:dyDescent="0.25">
      <c r="F839"/>
      <c r="G839" s="59"/>
    </row>
    <row r="840" spans="6:7" x14ac:dyDescent="0.25">
      <c r="F840"/>
      <c r="G840" s="59"/>
    </row>
    <row r="841" spans="6:7" x14ac:dyDescent="0.25">
      <c r="F841"/>
      <c r="G841" s="59"/>
    </row>
    <row r="842" spans="6:7" x14ac:dyDescent="0.25">
      <c r="F842"/>
      <c r="G842" s="59"/>
    </row>
    <row r="843" spans="6:7" x14ac:dyDescent="0.25">
      <c r="F843"/>
      <c r="G843" s="59"/>
    </row>
    <row r="844" spans="6:7" x14ac:dyDescent="0.25">
      <c r="F844"/>
      <c r="G844" s="59"/>
    </row>
    <row r="845" spans="6:7" x14ac:dyDescent="0.25">
      <c r="F845"/>
      <c r="G845" s="59"/>
    </row>
    <row r="846" spans="6:7" x14ac:dyDescent="0.25">
      <c r="F846"/>
      <c r="G846" s="59"/>
    </row>
    <row r="847" spans="6:7" x14ac:dyDescent="0.25">
      <c r="F847"/>
      <c r="G847" s="59"/>
    </row>
    <row r="848" spans="6:7" x14ac:dyDescent="0.25">
      <c r="F848"/>
      <c r="G848" s="59"/>
    </row>
    <row r="849" spans="6:7" x14ac:dyDescent="0.25">
      <c r="F849"/>
      <c r="G849" s="59"/>
    </row>
    <row r="850" spans="6:7" x14ac:dyDescent="0.25">
      <c r="F850"/>
      <c r="G850" s="59"/>
    </row>
    <row r="851" spans="6:7" x14ac:dyDescent="0.25">
      <c r="F851"/>
      <c r="G851" s="59"/>
    </row>
    <row r="852" spans="6:7" x14ac:dyDescent="0.25">
      <c r="F852"/>
      <c r="G852" s="59"/>
    </row>
    <row r="853" spans="6:7" x14ac:dyDescent="0.25">
      <c r="F853"/>
      <c r="G853" s="59"/>
    </row>
    <row r="854" spans="6:7" x14ac:dyDescent="0.25">
      <c r="F854"/>
      <c r="G854" s="59"/>
    </row>
    <row r="855" spans="6:7" x14ac:dyDescent="0.25">
      <c r="F855"/>
      <c r="G855" s="59"/>
    </row>
    <row r="856" spans="6:7" x14ac:dyDescent="0.25">
      <c r="F856"/>
      <c r="G856" s="59"/>
    </row>
    <row r="857" spans="6:7" x14ac:dyDescent="0.25">
      <c r="F857"/>
      <c r="G857" s="59"/>
    </row>
    <row r="858" spans="6:7" x14ac:dyDescent="0.25">
      <c r="F858"/>
      <c r="G858" s="59"/>
    </row>
    <row r="859" spans="6:7" x14ac:dyDescent="0.25">
      <c r="F859"/>
      <c r="G859" s="59"/>
    </row>
    <row r="860" spans="6:7" x14ac:dyDescent="0.25">
      <c r="F860"/>
      <c r="G860" s="59"/>
    </row>
    <row r="861" spans="6:7" x14ac:dyDescent="0.25">
      <c r="F861"/>
      <c r="G861" s="59"/>
    </row>
    <row r="862" spans="6:7" x14ac:dyDescent="0.25">
      <c r="F862"/>
      <c r="G862" s="59"/>
    </row>
    <row r="863" spans="6:7" x14ac:dyDescent="0.25">
      <c r="F863"/>
      <c r="G863" s="59"/>
    </row>
    <row r="864" spans="6:7" x14ac:dyDescent="0.25">
      <c r="F864"/>
      <c r="G864" s="59"/>
    </row>
    <row r="865" spans="1:7" x14ac:dyDescent="0.25">
      <c r="F865"/>
      <c r="G865" s="59"/>
    </row>
    <row r="866" spans="1:7" x14ac:dyDescent="0.25">
      <c r="F866"/>
      <c r="G866" s="59"/>
    </row>
    <row r="867" spans="1:7" x14ac:dyDescent="0.25">
      <c r="F867"/>
      <c r="G867" s="59"/>
    </row>
    <row r="868" spans="1:7" x14ac:dyDescent="0.25">
      <c r="F868"/>
      <c r="G868" s="59"/>
    </row>
    <row r="869" spans="1:7" x14ac:dyDescent="0.25">
      <c r="F869"/>
      <c r="G869" s="59"/>
    </row>
    <row r="870" spans="1:7" x14ac:dyDescent="0.25">
      <c r="F870"/>
      <c r="G870" s="59"/>
    </row>
    <row r="871" spans="1:7" x14ac:dyDescent="0.25">
      <c r="F871"/>
      <c r="G871" s="59"/>
    </row>
    <row r="872" spans="1:7" x14ac:dyDescent="0.25">
      <c r="F872"/>
      <c r="G872" s="59"/>
    </row>
    <row r="873" spans="1:7" x14ac:dyDescent="0.25">
      <c r="F873"/>
      <c r="G873" s="59"/>
    </row>
    <row r="874" spans="1:7" x14ac:dyDescent="0.25">
      <c r="F874"/>
      <c r="G874" s="59"/>
    </row>
    <row r="875" spans="1:7" x14ac:dyDescent="0.25">
      <c r="F875"/>
      <c r="G875" s="59"/>
    </row>
    <row r="876" spans="1:7" x14ac:dyDescent="0.25">
      <c r="F876"/>
      <c r="G876" s="59"/>
    </row>
    <row r="877" spans="1:7" x14ac:dyDescent="0.25">
      <c r="A877" s="1" t="s">
        <v>1948</v>
      </c>
      <c r="B877" s="2" t="s">
        <v>1949</v>
      </c>
      <c r="C877" s="1" t="s">
        <v>6</v>
      </c>
      <c r="D877" s="1">
        <v>1005</v>
      </c>
      <c r="E877" s="1" t="s">
        <v>1963</v>
      </c>
      <c r="F877" s="3">
        <v>45422.459166666667</v>
      </c>
      <c r="G877" s="159"/>
    </row>
    <row r="878" spans="1:7" ht="25.5" x14ac:dyDescent="0.25">
      <c r="A878" s="1" t="s">
        <v>1950</v>
      </c>
      <c r="B878" s="2" t="s">
        <v>1951</v>
      </c>
      <c r="C878" s="1" t="s">
        <v>6</v>
      </c>
      <c r="D878" s="1">
        <v>1003</v>
      </c>
      <c r="E878" s="1" t="s">
        <v>1958</v>
      </c>
      <c r="F878" s="3">
        <v>45422.466631944444</v>
      </c>
      <c r="G878" s="159"/>
    </row>
    <row r="879" spans="1:7" ht="25.5" x14ac:dyDescent="0.25">
      <c r="A879" s="1" t="s">
        <v>1950</v>
      </c>
      <c r="B879" s="2" t="s">
        <v>1951</v>
      </c>
      <c r="C879" s="1" t="s">
        <v>6</v>
      </c>
      <c r="D879" s="1">
        <v>1003</v>
      </c>
      <c r="E879" s="1" t="s">
        <v>1958</v>
      </c>
      <c r="F879" s="3">
        <v>45422.468043981484</v>
      </c>
      <c r="G879" s="159"/>
    </row>
  </sheetData>
  <phoneticPr fontId="10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DD2BD-0313-4864-84BE-690F013932DF}">
  <dimension ref="A1:J22"/>
  <sheetViews>
    <sheetView topLeftCell="C1" workbookViewId="0">
      <selection activeCell="J30" sqref="J30"/>
    </sheetView>
  </sheetViews>
  <sheetFormatPr baseColWidth="10" defaultRowHeight="15" x14ac:dyDescent="0.25"/>
  <cols>
    <col min="1" max="1" width="11.7109375" bestFit="1" customWidth="1"/>
    <col min="2" max="2" width="25.140625" bestFit="1" customWidth="1"/>
    <col min="7" max="7" width="11.7109375" bestFit="1" customWidth="1"/>
    <col min="10" max="10" width="16.85546875" bestFit="1" customWidth="1"/>
    <col min="11" max="11" width="21.42578125" bestFit="1" customWidth="1"/>
    <col min="12" max="12" width="4.42578125" bestFit="1" customWidth="1"/>
    <col min="13" max="13" width="11.85546875" bestFit="1" customWidth="1"/>
    <col min="14" max="27" width="18.42578125" bestFit="1" customWidth="1"/>
    <col min="28" max="28" width="11.85546875" bestFit="1" customWidth="1"/>
  </cols>
  <sheetData>
    <row r="1" spans="1:10" ht="25.5" x14ac:dyDescent="0.25">
      <c r="A1" s="22" t="s">
        <v>107</v>
      </c>
      <c r="B1" s="23" t="s">
        <v>0</v>
      </c>
      <c r="C1" s="23" t="s">
        <v>1</v>
      </c>
      <c r="D1" s="24" t="s">
        <v>108</v>
      </c>
      <c r="E1" s="24" t="s">
        <v>109</v>
      </c>
      <c r="F1" s="23" t="s">
        <v>110</v>
      </c>
      <c r="G1" s="22" t="s">
        <v>111</v>
      </c>
      <c r="H1" s="22" t="s">
        <v>112</v>
      </c>
      <c r="I1" s="22" t="s">
        <v>370</v>
      </c>
      <c r="J1" t="s">
        <v>373</v>
      </c>
    </row>
    <row r="2" spans="1:10" s="30" customFormat="1" x14ac:dyDescent="0.25">
      <c r="A2" s="31">
        <v>45307.708854166667</v>
      </c>
      <c r="B2" s="32" t="s">
        <v>11</v>
      </c>
      <c r="C2" s="33" t="s">
        <v>12</v>
      </c>
      <c r="F2" s="32"/>
    </row>
    <row r="3" spans="1:10" s="30" customFormat="1" x14ac:dyDescent="0.25">
      <c r="A3" s="31">
        <v>45307.709004629629</v>
      </c>
      <c r="B3" s="32" t="s">
        <v>11</v>
      </c>
      <c r="C3" s="33" t="s">
        <v>12</v>
      </c>
      <c r="F3" s="32"/>
    </row>
    <row r="4" spans="1:10" s="30" customFormat="1" x14ac:dyDescent="0.25">
      <c r="A4" s="31">
        <v>45307.709224537037</v>
      </c>
      <c r="B4" s="32" t="s">
        <v>11</v>
      </c>
      <c r="C4" s="33" t="s">
        <v>12</v>
      </c>
      <c r="F4" s="32"/>
    </row>
    <row r="5" spans="1:10" s="30" customFormat="1" x14ac:dyDescent="0.25">
      <c r="A5" s="31">
        <v>45307.709467592591</v>
      </c>
      <c r="B5" s="32" t="s">
        <v>11</v>
      </c>
      <c r="C5" s="33" t="s">
        <v>12</v>
      </c>
      <c r="F5" s="32"/>
    </row>
    <row r="6" spans="1:10" s="30" customFormat="1" x14ac:dyDescent="0.25">
      <c r="A6" s="31">
        <v>45307.711527777778</v>
      </c>
      <c r="B6" s="32" t="s">
        <v>11</v>
      </c>
      <c r="C6" s="33" t="s">
        <v>12</v>
      </c>
      <c r="F6" s="32" t="s">
        <v>113</v>
      </c>
    </row>
    <row r="7" spans="1:10" s="30" customFormat="1" x14ac:dyDescent="0.25">
      <c r="A7" s="31">
        <v>45307.712222222224</v>
      </c>
      <c r="B7" s="32" t="s">
        <v>11</v>
      </c>
      <c r="C7" s="33" t="s">
        <v>12</v>
      </c>
      <c r="F7" s="32"/>
    </row>
    <row r="8" spans="1:10" s="30" customFormat="1" x14ac:dyDescent="0.25">
      <c r="A8" s="31">
        <v>45307.714930555558</v>
      </c>
      <c r="B8" s="32" t="s">
        <v>11</v>
      </c>
      <c r="C8" s="33" t="s">
        <v>12</v>
      </c>
      <c r="F8" s="32" t="s">
        <v>114</v>
      </c>
    </row>
    <row r="9" spans="1:10" s="30" customFormat="1" x14ac:dyDescent="0.25">
      <c r="A9" s="31">
        <v>45307.715277777781</v>
      </c>
      <c r="B9" s="32" t="s">
        <v>11</v>
      </c>
      <c r="C9" s="33" t="s">
        <v>12</v>
      </c>
      <c r="F9" s="32" t="s">
        <v>114</v>
      </c>
    </row>
    <row r="10" spans="1:10" s="30" customFormat="1" x14ac:dyDescent="0.25">
      <c r="A10" s="31">
        <v>45307.71670138889</v>
      </c>
      <c r="B10" s="32" t="s">
        <v>11</v>
      </c>
      <c r="C10" s="33" t="s">
        <v>12</v>
      </c>
      <c r="F10" s="32" t="s">
        <v>115</v>
      </c>
    </row>
    <row r="11" spans="1:10" s="30" customFormat="1" x14ac:dyDescent="0.25">
      <c r="A11" s="31">
        <v>45307.717013888891</v>
      </c>
      <c r="B11" s="32" t="s">
        <v>11</v>
      </c>
      <c r="C11" s="33" t="s">
        <v>12</v>
      </c>
      <c r="F11" s="32" t="s">
        <v>115</v>
      </c>
    </row>
    <row r="12" spans="1:10" s="30" customFormat="1" x14ac:dyDescent="0.25">
      <c r="A12" s="31">
        <v>45307.724479166667</v>
      </c>
      <c r="B12" s="32" t="s">
        <v>4</v>
      </c>
      <c r="C12" s="33" t="s">
        <v>5</v>
      </c>
      <c r="F12" s="32" t="s">
        <v>116</v>
      </c>
    </row>
    <row r="13" spans="1:10" s="30" customFormat="1" x14ac:dyDescent="0.25">
      <c r="A13" s="31">
        <v>45308.483541666668</v>
      </c>
      <c r="B13" s="32" t="s">
        <v>4</v>
      </c>
      <c r="C13" s="33" t="s">
        <v>5</v>
      </c>
      <c r="F13" s="32" t="s">
        <v>117</v>
      </c>
    </row>
    <row r="14" spans="1:10" s="30" customFormat="1" x14ac:dyDescent="0.25">
      <c r="A14" s="31">
        <v>45308.484814814816</v>
      </c>
      <c r="B14" s="32" t="s">
        <v>4</v>
      </c>
      <c r="C14" s="33" t="s">
        <v>5</v>
      </c>
      <c r="F14" s="32" t="s">
        <v>118</v>
      </c>
    </row>
    <row r="15" spans="1:10" s="30" customFormat="1" x14ac:dyDescent="0.25">
      <c r="A15" s="31">
        <v>45355.457395833335</v>
      </c>
      <c r="B15" s="32" t="s">
        <v>4</v>
      </c>
      <c r="C15" s="33" t="s">
        <v>5</v>
      </c>
      <c r="F15" s="32" t="s">
        <v>119</v>
      </c>
    </row>
    <row r="16" spans="1:10" x14ac:dyDescent="0.25">
      <c r="A16" s="3">
        <v>45355.517326388886</v>
      </c>
      <c r="B16" s="9" t="s">
        <v>71</v>
      </c>
      <c r="C16" s="10">
        <v>42758463</v>
      </c>
      <c r="D16" s="61" t="s">
        <v>158</v>
      </c>
      <c r="E16">
        <v>960295390</v>
      </c>
      <c r="F16" s="9" t="s">
        <v>120</v>
      </c>
      <c r="G16" s="3">
        <v>45359.433333333334</v>
      </c>
      <c r="H16" s="9" t="s">
        <v>121</v>
      </c>
      <c r="I16" t="s">
        <v>371</v>
      </c>
    </row>
    <row r="17" spans="1:10" s="30" customFormat="1" ht="25.5" x14ac:dyDescent="0.25">
      <c r="A17" s="27">
        <v>45369.650300925925</v>
      </c>
      <c r="B17" s="28" t="s">
        <v>4</v>
      </c>
      <c r="C17" s="29" t="s">
        <v>5</v>
      </c>
      <c r="F17" s="28" t="s">
        <v>122</v>
      </c>
    </row>
    <row r="18" spans="1:10" ht="15.75" customHeight="1" x14ac:dyDescent="0.25">
      <c r="A18" s="3">
        <v>45370.520752314813</v>
      </c>
      <c r="B18" s="1" t="s">
        <v>123</v>
      </c>
      <c r="C18" s="2">
        <v>42264230</v>
      </c>
      <c r="D18" s="61" t="s">
        <v>174</v>
      </c>
      <c r="E18">
        <v>906774147</v>
      </c>
      <c r="F18" s="9" t="s">
        <v>127</v>
      </c>
      <c r="G18" s="3">
        <v>45371.643055555556</v>
      </c>
      <c r="H18" s="9" t="s">
        <v>163</v>
      </c>
      <c r="I18" t="s">
        <v>371</v>
      </c>
    </row>
    <row r="19" spans="1:10" ht="15.75" customHeight="1" x14ac:dyDescent="0.25">
      <c r="A19" s="6">
        <v>45383</v>
      </c>
      <c r="B19" s="9" t="s">
        <v>208</v>
      </c>
      <c r="C19" s="10">
        <v>47481523</v>
      </c>
      <c r="D19" s="61" t="s">
        <v>209</v>
      </c>
      <c r="E19">
        <v>997763826</v>
      </c>
      <c r="F19" s="9" t="s">
        <v>271</v>
      </c>
      <c r="G19" s="98">
        <v>45383</v>
      </c>
      <c r="H19" s="99" t="s">
        <v>272</v>
      </c>
      <c r="I19" t="s">
        <v>371</v>
      </c>
    </row>
    <row r="20" spans="1:10" x14ac:dyDescent="0.25">
      <c r="A20" s="96">
        <v>45385.208333333336</v>
      </c>
      <c r="B20" s="93" t="s">
        <v>247</v>
      </c>
      <c r="C20" s="94">
        <v>40331491</v>
      </c>
      <c r="D20" s="97" t="s">
        <v>270</v>
      </c>
      <c r="E20">
        <v>960434966</v>
      </c>
      <c r="F20" s="93" t="s">
        <v>269</v>
      </c>
      <c r="G20" s="98">
        <v>45386.40902777778</v>
      </c>
      <c r="H20" s="99" t="s">
        <v>273</v>
      </c>
      <c r="I20" t="s">
        <v>371</v>
      </c>
    </row>
    <row r="21" spans="1:10" x14ac:dyDescent="0.25">
      <c r="A21" s="96">
        <v>45390</v>
      </c>
      <c r="B21" s="93" t="s">
        <v>375</v>
      </c>
      <c r="C21" s="94">
        <v>19996037</v>
      </c>
      <c r="D21" s="97" t="s">
        <v>364</v>
      </c>
      <c r="E21">
        <v>954808057</v>
      </c>
      <c r="F21" s="93" t="s">
        <v>365</v>
      </c>
      <c r="I21" t="s">
        <v>372</v>
      </c>
    </row>
    <row r="22" spans="1:10" x14ac:dyDescent="0.25">
      <c r="A22" s="96">
        <v>45392</v>
      </c>
      <c r="B22" s="93" t="s">
        <v>374</v>
      </c>
      <c r="C22" s="94">
        <v>46791756</v>
      </c>
      <c r="D22" s="97" t="s">
        <v>376</v>
      </c>
      <c r="E22">
        <v>966847204</v>
      </c>
      <c r="F22" s="93" t="s">
        <v>377</v>
      </c>
      <c r="H22" t="s">
        <v>379</v>
      </c>
      <c r="I22" t="s">
        <v>378</v>
      </c>
      <c r="J22" t="s">
        <v>380</v>
      </c>
    </row>
  </sheetData>
  <phoneticPr fontId="10" type="noConversion"/>
  <hyperlinks>
    <hyperlink ref="D16" r:id="rId1" xr:uid="{CD4F2C9B-8F63-4D37-BEBA-CC258AE32D71}"/>
    <hyperlink ref="D18" r:id="rId2" xr:uid="{08E63249-236C-4AB9-8EAF-1CE723E83323}"/>
    <hyperlink ref="D20" r:id="rId3" xr:uid="{B1C66AEA-1494-4F25-9AA1-BE6978F0AC36}"/>
    <hyperlink ref="D19" r:id="rId4" xr:uid="{85263A36-7B6E-48F5-9EBB-F3D40AD8E962}"/>
    <hyperlink ref="D21" r:id="rId5" xr:uid="{28B0F648-737C-4CCE-B0AD-F10FB1173B1A}"/>
    <hyperlink ref="D22" r:id="rId6" xr:uid="{091DB835-AFCD-4DC3-8BF2-D64A1EA37153}"/>
  </hyperlinks>
  <pageMargins left="0.7" right="0.7" top="0.75" bottom="0.75" header="0.3" footer="0.3"/>
  <tableParts count="1"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BD11-B8A4-4D25-BA83-AAF54EE1E81F}">
  <sheetPr>
    <tabColor theme="9" tint="0.59999389629810485"/>
  </sheetPr>
  <dimension ref="A1:N16"/>
  <sheetViews>
    <sheetView topLeftCell="G1" workbookViewId="0">
      <selection activeCell="H30" sqref="H30"/>
    </sheetView>
  </sheetViews>
  <sheetFormatPr baseColWidth="10" defaultRowHeight="15" x14ac:dyDescent="0.25"/>
  <cols>
    <col min="2" max="2" width="11.7109375" style="54" bestFit="1" customWidth="1"/>
    <col min="3" max="3" width="11.5703125" style="59"/>
    <col min="8" max="8" width="11.5703125" style="54"/>
    <col min="9" max="9" width="11.5703125" style="59"/>
  </cols>
  <sheetData>
    <row r="1" spans="1:14" ht="25.5" x14ac:dyDescent="0.25">
      <c r="A1" s="62" t="s">
        <v>1</v>
      </c>
      <c r="B1" s="55" t="s">
        <v>164</v>
      </c>
      <c r="C1" s="56" t="s">
        <v>165</v>
      </c>
      <c r="D1" s="35" t="s">
        <v>0</v>
      </c>
      <c r="E1" s="49" t="s">
        <v>108</v>
      </c>
      <c r="F1" s="49" t="s">
        <v>109</v>
      </c>
      <c r="G1" s="35" t="s">
        <v>110</v>
      </c>
      <c r="H1" s="55" t="s">
        <v>166</v>
      </c>
      <c r="I1" s="56" t="s">
        <v>167</v>
      </c>
      <c r="J1" s="35" t="s">
        <v>112</v>
      </c>
      <c r="K1" s="62" t="s">
        <v>137</v>
      </c>
      <c r="L1" s="62" t="s">
        <v>381</v>
      </c>
      <c r="M1" s="62" t="s">
        <v>373</v>
      </c>
      <c r="N1" s="62" t="s">
        <v>1236</v>
      </c>
    </row>
    <row r="2" spans="1:14" x14ac:dyDescent="0.25">
      <c r="A2" s="37">
        <v>42758463</v>
      </c>
      <c r="B2" s="51">
        <v>45355</v>
      </c>
      <c r="C2" s="57">
        <v>0.51732638888888893</v>
      </c>
      <c r="D2" s="36" t="s">
        <v>71</v>
      </c>
      <c r="E2" s="36" t="s">
        <v>158</v>
      </c>
      <c r="F2" s="37">
        <v>960295390</v>
      </c>
      <c r="G2" s="36" t="s">
        <v>120</v>
      </c>
      <c r="H2" s="51">
        <v>45359.433333333334</v>
      </c>
      <c r="I2" s="57">
        <v>0.43333333333333335</v>
      </c>
      <c r="J2" s="36" t="s">
        <v>121</v>
      </c>
      <c r="K2" s="36" t="s">
        <v>173</v>
      </c>
      <c r="L2" s="95" t="s">
        <v>1235</v>
      </c>
      <c r="M2" s="94" t="s">
        <v>1268</v>
      </c>
      <c r="N2" t="s">
        <v>1241</v>
      </c>
    </row>
    <row r="3" spans="1:14" x14ac:dyDescent="0.25">
      <c r="A3" s="10">
        <v>42264230</v>
      </c>
      <c r="B3" s="52">
        <v>45370</v>
      </c>
      <c r="C3" s="58">
        <v>0.52075231481481477</v>
      </c>
      <c r="D3" s="9" t="s">
        <v>123</v>
      </c>
      <c r="E3" s="9" t="s">
        <v>174</v>
      </c>
      <c r="F3" s="10">
        <v>906774147</v>
      </c>
      <c r="G3" s="9" t="s">
        <v>127</v>
      </c>
      <c r="H3" s="52">
        <v>45371</v>
      </c>
      <c r="I3" s="58">
        <v>0.6430555555555556</v>
      </c>
      <c r="J3" s="9" t="s">
        <v>163</v>
      </c>
      <c r="K3" s="9" t="s">
        <v>201</v>
      </c>
      <c r="L3" s="95" t="s">
        <v>1235</v>
      </c>
      <c r="M3" s="94" t="s">
        <v>1268</v>
      </c>
      <c r="N3" t="s">
        <v>1241</v>
      </c>
    </row>
    <row r="4" spans="1:14" ht="15.75" customHeight="1" x14ac:dyDescent="0.25">
      <c r="A4" s="10">
        <v>47481523</v>
      </c>
      <c r="B4" s="53">
        <v>45383</v>
      </c>
      <c r="C4" s="67">
        <v>45383</v>
      </c>
      <c r="D4" s="92" t="s">
        <v>208</v>
      </c>
      <c r="E4" s="100" t="s">
        <v>209</v>
      </c>
      <c r="F4" s="10">
        <v>997763826</v>
      </c>
      <c r="G4" s="10" t="s">
        <v>271</v>
      </c>
      <c r="H4" s="103">
        <v>45383</v>
      </c>
      <c r="I4" s="104">
        <v>45383</v>
      </c>
      <c r="J4" s="99" t="s">
        <v>272</v>
      </c>
      <c r="K4" s="9" t="s">
        <v>173</v>
      </c>
      <c r="L4" s="95" t="s">
        <v>1235</v>
      </c>
      <c r="M4" s="94" t="s">
        <v>1268</v>
      </c>
      <c r="N4" t="s">
        <v>1248</v>
      </c>
    </row>
    <row r="5" spans="1:14" x14ac:dyDescent="0.25">
      <c r="A5" s="94">
        <v>40331491</v>
      </c>
      <c r="B5" s="84">
        <v>45385.208333333336</v>
      </c>
      <c r="C5" s="102">
        <v>45385.208333333336</v>
      </c>
      <c r="D5" s="95" t="s">
        <v>247</v>
      </c>
      <c r="E5" s="101" t="s">
        <v>270</v>
      </c>
      <c r="F5" s="94">
        <v>960434966</v>
      </c>
      <c r="G5" s="94" t="s">
        <v>269</v>
      </c>
      <c r="H5" s="103">
        <v>45386.40902777778</v>
      </c>
      <c r="I5" s="104">
        <v>45386.40902777778</v>
      </c>
      <c r="J5" s="99" t="s">
        <v>273</v>
      </c>
      <c r="K5" s="9" t="s">
        <v>231</v>
      </c>
      <c r="L5" s="95" t="s">
        <v>1235</v>
      </c>
      <c r="M5" s="94" t="s">
        <v>1268</v>
      </c>
      <c r="N5" t="s">
        <v>1241</v>
      </c>
    </row>
    <row r="6" spans="1:14" x14ac:dyDescent="0.25">
      <c r="A6" s="94">
        <v>19996037</v>
      </c>
      <c r="B6" s="84">
        <v>45390</v>
      </c>
      <c r="C6" s="102">
        <v>45390</v>
      </c>
      <c r="D6" s="95" t="s">
        <v>363</v>
      </c>
      <c r="E6" s="95" t="s">
        <v>364</v>
      </c>
      <c r="F6" s="94">
        <v>954808057</v>
      </c>
      <c r="G6" s="95" t="s">
        <v>365</v>
      </c>
      <c r="H6" s="95"/>
      <c r="I6" s="95"/>
      <c r="J6" s="95" t="s">
        <v>1263</v>
      </c>
      <c r="K6" s="95" t="s">
        <v>176</v>
      </c>
      <c r="L6" s="95" t="s">
        <v>1240</v>
      </c>
      <c r="M6" s="95" t="s">
        <v>782</v>
      </c>
      <c r="N6" t="s">
        <v>1242</v>
      </c>
    </row>
    <row r="7" spans="1:14" x14ac:dyDescent="0.25">
      <c r="A7" s="94" t="s">
        <v>1250</v>
      </c>
      <c r="B7" s="84">
        <v>45391</v>
      </c>
      <c r="C7" s="102">
        <v>45391.958333333299</v>
      </c>
      <c r="D7" s="95" t="s">
        <v>1260</v>
      </c>
      <c r="E7" s="94" t="s">
        <v>1261</v>
      </c>
      <c r="F7" s="94" t="s">
        <v>1262</v>
      </c>
      <c r="G7" s="95" t="s">
        <v>1247</v>
      </c>
      <c r="H7" s="117"/>
      <c r="I7" s="118"/>
      <c r="J7" s="94" t="s">
        <v>1260</v>
      </c>
      <c r="K7" s="94" t="s">
        <v>1261</v>
      </c>
      <c r="L7" s="95" t="s">
        <v>1240</v>
      </c>
      <c r="M7" s="95" t="s">
        <v>1249</v>
      </c>
      <c r="N7" t="s">
        <v>1248</v>
      </c>
    </row>
    <row r="8" spans="1:14" x14ac:dyDescent="0.25">
      <c r="A8" s="94">
        <v>46791756</v>
      </c>
      <c r="B8" s="84">
        <v>45392</v>
      </c>
      <c r="C8" s="102">
        <v>45392</v>
      </c>
      <c r="D8" s="93" t="s">
        <v>374</v>
      </c>
      <c r="E8" s="101" t="s">
        <v>376</v>
      </c>
      <c r="F8" s="94">
        <v>966847204</v>
      </c>
      <c r="G8" s="93" t="s">
        <v>377</v>
      </c>
      <c r="J8" s="95" t="s">
        <v>379</v>
      </c>
      <c r="K8" s="95" t="s">
        <v>177</v>
      </c>
      <c r="L8" s="95" t="s">
        <v>1240</v>
      </c>
      <c r="M8" s="95" t="s">
        <v>380</v>
      </c>
      <c r="N8" t="s">
        <v>1243</v>
      </c>
    </row>
    <row r="9" spans="1:14" x14ac:dyDescent="0.25">
      <c r="A9" s="94" t="s">
        <v>1251</v>
      </c>
      <c r="B9" s="84">
        <v>45398</v>
      </c>
      <c r="C9" s="102">
        <v>45392.041666666701</v>
      </c>
      <c r="D9" t="s">
        <v>1256</v>
      </c>
      <c r="E9" s="94" t="s">
        <v>1261</v>
      </c>
      <c r="F9" s="94" t="s">
        <v>1262</v>
      </c>
      <c r="G9" t="s">
        <v>1239</v>
      </c>
      <c r="J9" s="94" t="s">
        <v>1264</v>
      </c>
      <c r="K9" s="94" t="s">
        <v>1267</v>
      </c>
      <c r="L9" s="95" t="s">
        <v>1240</v>
      </c>
      <c r="M9" t="s">
        <v>1246</v>
      </c>
      <c r="N9" t="s">
        <v>1244</v>
      </c>
    </row>
    <row r="10" spans="1:14" x14ac:dyDescent="0.25">
      <c r="A10" s="94" t="s">
        <v>1252</v>
      </c>
      <c r="B10" s="84">
        <v>45398</v>
      </c>
      <c r="C10" s="102">
        <v>45392.083333333299</v>
      </c>
      <c r="D10" t="s">
        <v>1257</v>
      </c>
      <c r="E10" s="94" t="s">
        <v>1261</v>
      </c>
      <c r="F10" s="94" t="s">
        <v>1262</v>
      </c>
      <c r="G10" t="s">
        <v>1239</v>
      </c>
      <c r="J10" s="94" t="s">
        <v>1264</v>
      </c>
      <c r="K10" s="94" t="s">
        <v>1261</v>
      </c>
      <c r="L10" s="95" t="s">
        <v>1240</v>
      </c>
      <c r="M10" t="s">
        <v>1246</v>
      </c>
      <c r="N10" t="s">
        <v>1244</v>
      </c>
    </row>
    <row r="11" spans="1:14" x14ac:dyDescent="0.25">
      <c r="A11" s="94" t="s">
        <v>1253</v>
      </c>
      <c r="B11" s="84">
        <v>45400</v>
      </c>
      <c r="C11" s="102">
        <v>45392.125</v>
      </c>
      <c r="D11" t="s">
        <v>1258</v>
      </c>
      <c r="E11" s="94" t="s">
        <v>1261</v>
      </c>
      <c r="F11" s="94" t="s">
        <v>1262</v>
      </c>
      <c r="G11" t="s">
        <v>1239</v>
      </c>
      <c r="J11" s="94" t="s">
        <v>1265</v>
      </c>
      <c r="K11" s="94" t="s">
        <v>1261</v>
      </c>
      <c r="L11" s="95" t="s">
        <v>1240</v>
      </c>
      <c r="M11" t="s">
        <v>1246</v>
      </c>
      <c r="N11" t="s">
        <v>1244</v>
      </c>
    </row>
    <row r="12" spans="1:14" x14ac:dyDescent="0.25">
      <c r="A12" s="94" t="s">
        <v>1254</v>
      </c>
      <c r="B12" s="84">
        <v>45395</v>
      </c>
      <c r="C12" s="102">
        <v>45392.166666666701</v>
      </c>
      <c r="D12" t="s">
        <v>1259</v>
      </c>
      <c r="E12" s="94" t="s">
        <v>1261</v>
      </c>
      <c r="F12" s="94" t="s">
        <v>1262</v>
      </c>
      <c r="G12" t="s">
        <v>1245</v>
      </c>
      <c r="J12" t="s">
        <v>1266</v>
      </c>
      <c r="K12" t="s">
        <v>1261</v>
      </c>
      <c r="L12" s="95" t="s">
        <v>1240</v>
      </c>
      <c r="M12" t="s">
        <v>1246</v>
      </c>
      <c r="N12" t="s">
        <v>1242</v>
      </c>
    </row>
    <row r="13" spans="1:14" x14ac:dyDescent="0.25">
      <c r="A13" s="94" t="s">
        <v>1255</v>
      </c>
      <c r="B13" s="84">
        <v>45396</v>
      </c>
      <c r="C13" s="102">
        <v>45392.208333333401</v>
      </c>
      <c r="D13" t="s">
        <v>1269</v>
      </c>
      <c r="E13" s="94" t="s">
        <v>1261</v>
      </c>
      <c r="F13" s="94" t="s">
        <v>1262</v>
      </c>
      <c r="G13" t="s">
        <v>1245</v>
      </c>
      <c r="J13" t="s">
        <v>1266</v>
      </c>
      <c r="K13" t="s">
        <v>1261</v>
      </c>
      <c r="L13" s="95" t="s">
        <v>1240</v>
      </c>
      <c r="M13" t="s">
        <v>1246</v>
      </c>
      <c r="N13" t="s">
        <v>1242</v>
      </c>
    </row>
    <row r="14" spans="1:14" x14ac:dyDescent="0.25">
      <c r="A14" t="s">
        <v>1270</v>
      </c>
      <c r="B14" s="54">
        <v>45404</v>
      </c>
      <c r="C14" s="102">
        <v>45392.250000000102</v>
      </c>
      <c r="D14" t="s">
        <v>1271</v>
      </c>
      <c r="E14" s="116" t="s">
        <v>1261</v>
      </c>
      <c r="F14" s="116" t="s">
        <v>1262</v>
      </c>
      <c r="G14" t="s">
        <v>1239</v>
      </c>
      <c r="J14" t="s">
        <v>1264</v>
      </c>
      <c r="K14" t="s">
        <v>1261</v>
      </c>
      <c r="L14" t="s">
        <v>1240</v>
      </c>
      <c r="M14" t="s">
        <v>1246</v>
      </c>
      <c r="N14" t="s">
        <v>1244</v>
      </c>
    </row>
    <row r="15" spans="1:14" x14ac:dyDescent="0.25">
      <c r="A15" t="s">
        <v>1273</v>
      </c>
      <c r="B15" s="54">
        <v>45404</v>
      </c>
      <c r="C15" s="102">
        <v>45392.291666666802</v>
      </c>
      <c r="D15" t="s">
        <v>1272</v>
      </c>
      <c r="E15" s="116" t="s">
        <v>1261</v>
      </c>
      <c r="F15" s="116" t="s">
        <v>1262</v>
      </c>
      <c r="G15" t="s">
        <v>1274</v>
      </c>
      <c r="J15" t="s">
        <v>1264</v>
      </c>
      <c r="K15" t="s">
        <v>1261</v>
      </c>
      <c r="L15" t="s">
        <v>1240</v>
      </c>
      <c r="M15" t="s">
        <v>1246</v>
      </c>
      <c r="N15" t="s">
        <v>1244</v>
      </c>
    </row>
    <row r="16" spans="1:14" x14ac:dyDescent="0.25">
      <c r="A16" t="s">
        <v>1735</v>
      </c>
      <c r="B16" s="54">
        <v>45405</v>
      </c>
      <c r="C16" s="102">
        <v>45392.333333333503</v>
      </c>
      <c r="D16" t="s">
        <v>1736</v>
      </c>
      <c r="E16" s="116" t="s">
        <v>1261</v>
      </c>
      <c r="F16" s="116" t="s">
        <v>1262</v>
      </c>
      <c r="G16" t="s">
        <v>1737</v>
      </c>
      <c r="J16" t="s">
        <v>1264</v>
      </c>
      <c r="K16" t="s">
        <v>1261</v>
      </c>
      <c r="L16" t="s">
        <v>1240</v>
      </c>
      <c r="M16" t="s">
        <v>1246</v>
      </c>
      <c r="N16" t="s">
        <v>1241</v>
      </c>
    </row>
  </sheetData>
  <dataConsolidate/>
  <phoneticPr fontId="10" type="noConversion"/>
  <hyperlinks>
    <hyperlink ref="E2" r:id="rId1" xr:uid="{0AD21F61-95B7-42BC-96A9-6A638575EA88}"/>
    <hyperlink ref="E3" r:id="rId2" xr:uid="{02990725-7F38-482D-95A4-46CEACE9FDA0}"/>
    <hyperlink ref="E5" r:id="rId3" xr:uid="{433E0BA0-6DF3-4533-B4C0-B7D4441899EB}"/>
    <hyperlink ref="E4" r:id="rId4" xr:uid="{589AB5DC-631E-4BD8-9350-CB7C78C7B519}"/>
    <hyperlink ref="E6" r:id="rId5" xr:uid="{2813AD79-63AE-4224-87DA-03AD32E5DF95}"/>
    <hyperlink ref="E8" r:id="rId6" xr:uid="{0BF1ABCB-07C4-4CB9-9E88-7B3F3745808C}"/>
  </hyperlinks>
  <pageMargins left="0.7" right="0.7" top="0.75" bottom="0.75" header="0.3" footer="0.3"/>
  <tableParts count="1"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AB504-83D6-4020-8725-6435581B25E1}">
  <sheetPr>
    <tabColor theme="5" tint="0.59999389629810485"/>
  </sheetPr>
  <dimension ref="A1:G487"/>
  <sheetViews>
    <sheetView topLeftCell="A387" workbookViewId="0">
      <selection activeCell="D2" sqref="D2:D422"/>
    </sheetView>
  </sheetViews>
  <sheetFormatPr baseColWidth="10" defaultRowHeight="15" x14ac:dyDescent="0.25"/>
  <cols>
    <col min="1" max="1" width="41.85546875" bestFit="1" customWidth="1"/>
    <col min="2" max="2" width="9" bestFit="1" customWidth="1"/>
    <col min="3" max="3" width="37.140625" customWidth="1"/>
    <col min="4" max="4" width="13.85546875" style="54" customWidth="1"/>
    <col min="5" max="5" width="11.5703125" style="59" customWidth="1"/>
    <col min="6" max="6" width="22.7109375" bestFit="1" customWidth="1"/>
  </cols>
  <sheetData>
    <row r="1" spans="1:7" x14ac:dyDescent="0.25">
      <c r="A1" s="44" t="s">
        <v>138</v>
      </c>
      <c r="B1" s="45" t="s">
        <v>139</v>
      </c>
      <c r="C1" s="46" t="s">
        <v>108</v>
      </c>
      <c r="D1" s="60" t="s">
        <v>164</v>
      </c>
      <c r="E1" s="108" t="s">
        <v>165</v>
      </c>
      <c r="F1" s="45" t="s">
        <v>137</v>
      </c>
      <c r="G1" s="45" t="s">
        <v>1764</v>
      </c>
    </row>
    <row r="2" spans="1:7" x14ac:dyDescent="0.25">
      <c r="A2" s="40" t="s">
        <v>141</v>
      </c>
      <c r="B2" s="41">
        <v>21288051</v>
      </c>
      <c r="C2" s="40" t="s">
        <v>142</v>
      </c>
      <c r="D2" s="91">
        <v>45321.404038738423</v>
      </c>
      <c r="E2" s="109">
        <v>45321.404038738423</v>
      </c>
      <c r="F2" s="111" t="s">
        <v>176</v>
      </c>
    </row>
    <row r="3" spans="1:7" x14ac:dyDescent="0.25">
      <c r="A3" s="40" t="s">
        <v>19</v>
      </c>
      <c r="B3" s="41">
        <v>43690640</v>
      </c>
      <c r="C3" s="40" t="s">
        <v>140</v>
      </c>
      <c r="D3" s="91">
        <v>45327.59922434028</v>
      </c>
      <c r="E3" s="109">
        <v>45327.59922434028</v>
      </c>
      <c r="F3" s="111" t="s">
        <v>175</v>
      </c>
    </row>
    <row r="4" spans="1:7" x14ac:dyDescent="0.25">
      <c r="A4" s="40" t="s">
        <v>39</v>
      </c>
      <c r="B4" s="41">
        <v>40641184</v>
      </c>
      <c r="C4" s="40" t="s">
        <v>144</v>
      </c>
      <c r="D4" s="91">
        <v>45344.915184722224</v>
      </c>
      <c r="E4" s="109">
        <v>45344.915184722224</v>
      </c>
      <c r="F4" s="111" t="s">
        <v>201</v>
      </c>
    </row>
    <row r="5" spans="1:7" x14ac:dyDescent="0.25">
      <c r="A5" s="40" t="s">
        <v>45</v>
      </c>
      <c r="B5" s="41">
        <v>2890259</v>
      </c>
      <c r="C5" s="40" t="s">
        <v>145</v>
      </c>
      <c r="D5" s="91">
        <v>45348.564235150465</v>
      </c>
      <c r="E5" s="109">
        <v>45348.564235150465</v>
      </c>
      <c r="F5" s="111" t="s">
        <v>177</v>
      </c>
    </row>
    <row r="6" spans="1:7" x14ac:dyDescent="0.25">
      <c r="A6" s="40" t="s">
        <v>47</v>
      </c>
      <c r="B6" s="41">
        <v>15423640</v>
      </c>
      <c r="C6" s="40" t="s">
        <v>146</v>
      </c>
      <c r="D6" s="91">
        <v>45349.644194328706</v>
      </c>
      <c r="E6" s="109">
        <v>45349.644194328706</v>
      </c>
      <c r="F6" s="111" t="s">
        <v>173</v>
      </c>
    </row>
    <row r="7" spans="1:7" x14ac:dyDescent="0.25">
      <c r="A7" s="40" t="s">
        <v>53</v>
      </c>
      <c r="B7" s="41">
        <v>32541176</v>
      </c>
      <c r="C7" s="40" t="s">
        <v>151</v>
      </c>
      <c r="D7" s="91">
        <v>45349.675134178244</v>
      </c>
      <c r="E7" s="109">
        <v>45349.675134178244</v>
      </c>
      <c r="F7" s="111" t="s">
        <v>175</v>
      </c>
    </row>
    <row r="8" spans="1:7" x14ac:dyDescent="0.25">
      <c r="A8" s="40" t="s">
        <v>51</v>
      </c>
      <c r="B8" s="41">
        <v>19943999</v>
      </c>
      <c r="C8" s="40" t="s">
        <v>147</v>
      </c>
      <c r="D8" s="91">
        <v>45349.677073726853</v>
      </c>
      <c r="E8" s="109">
        <v>45349.677073726853</v>
      </c>
      <c r="F8" s="111" t="s">
        <v>201</v>
      </c>
    </row>
    <row r="9" spans="1:7" x14ac:dyDescent="0.25">
      <c r="A9" s="40" t="s">
        <v>55</v>
      </c>
      <c r="B9" s="41">
        <v>73130849</v>
      </c>
      <c r="C9" s="40" t="s">
        <v>148</v>
      </c>
      <c r="D9" s="91">
        <v>45349.682427812499</v>
      </c>
      <c r="E9" s="109">
        <v>45349.682427812499</v>
      </c>
      <c r="F9" s="111" t="s">
        <v>178</v>
      </c>
    </row>
    <row r="10" spans="1:7" x14ac:dyDescent="0.25">
      <c r="A10" s="40" t="s">
        <v>57</v>
      </c>
      <c r="B10" s="41">
        <v>77297646</v>
      </c>
      <c r="C10" s="40" t="s">
        <v>152</v>
      </c>
      <c r="D10" s="91">
        <v>45349.696751770833</v>
      </c>
      <c r="E10" s="109">
        <v>45349.696751770833</v>
      </c>
      <c r="F10" s="111" t="s">
        <v>173</v>
      </c>
    </row>
    <row r="11" spans="1:7" x14ac:dyDescent="0.25">
      <c r="A11" s="40" t="s">
        <v>61</v>
      </c>
      <c r="B11" s="41">
        <v>42923855</v>
      </c>
      <c r="C11" s="40" t="s">
        <v>153</v>
      </c>
      <c r="D11" s="91">
        <v>45350.152837847221</v>
      </c>
      <c r="E11" s="109">
        <v>45350.152837847221</v>
      </c>
      <c r="F11" s="111" t="s">
        <v>201</v>
      </c>
    </row>
    <row r="12" spans="1:7" x14ac:dyDescent="0.25">
      <c r="A12" s="40" t="s">
        <v>63</v>
      </c>
      <c r="B12" s="41">
        <v>40701767</v>
      </c>
      <c r="C12" s="40" t="s">
        <v>154</v>
      </c>
      <c r="D12" s="91">
        <v>45350.210838159721</v>
      </c>
      <c r="E12" s="109">
        <v>45350.210838159721</v>
      </c>
      <c r="F12" s="111" t="s">
        <v>175</v>
      </c>
    </row>
    <row r="13" spans="1:7" x14ac:dyDescent="0.25">
      <c r="A13" s="40" t="s">
        <v>67</v>
      </c>
      <c r="B13" s="41">
        <v>20039985</v>
      </c>
      <c r="C13" s="40" t="s">
        <v>155</v>
      </c>
      <c r="D13" s="91">
        <v>45350.647070335646</v>
      </c>
      <c r="E13" s="109">
        <v>45350.647070335646</v>
      </c>
      <c r="F13" s="111" t="s">
        <v>201</v>
      </c>
    </row>
    <row r="14" spans="1:7" x14ac:dyDescent="0.25">
      <c r="A14" s="40" t="s">
        <v>69</v>
      </c>
      <c r="B14" s="41">
        <v>19923823</v>
      </c>
      <c r="C14" s="40" t="s">
        <v>156</v>
      </c>
      <c r="D14" s="91">
        <v>45352.508284872689</v>
      </c>
      <c r="E14" s="109">
        <v>45352.508284872689</v>
      </c>
      <c r="F14" s="111" t="s">
        <v>201</v>
      </c>
    </row>
    <row r="15" spans="1:7" x14ac:dyDescent="0.25">
      <c r="A15" s="40" t="s">
        <v>71</v>
      </c>
      <c r="B15" s="41">
        <v>42758463</v>
      </c>
      <c r="C15" s="40" t="s">
        <v>158</v>
      </c>
      <c r="D15" s="91">
        <v>45355.504167858795</v>
      </c>
      <c r="E15" s="109">
        <v>45355.504167858795</v>
      </c>
      <c r="F15" s="111" t="s">
        <v>173</v>
      </c>
    </row>
    <row r="16" spans="1:7" x14ac:dyDescent="0.25">
      <c r="A16" s="40" t="s">
        <v>74</v>
      </c>
      <c r="B16" s="41">
        <v>45206057</v>
      </c>
      <c r="C16" s="40" t="s">
        <v>157</v>
      </c>
      <c r="D16" s="91">
        <v>45355.55099059028</v>
      </c>
      <c r="E16" s="109">
        <v>45355.55099059028</v>
      </c>
      <c r="F16" s="111" t="s">
        <v>201</v>
      </c>
    </row>
    <row r="17" spans="1:6" x14ac:dyDescent="0.25">
      <c r="A17" s="40" t="s">
        <v>82</v>
      </c>
      <c r="B17" s="41">
        <v>42278320</v>
      </c>
      <c r="C17" s="40" t="s">
        <v>159</v>
      </c>
      <c r="D17" s="91">
        <v>45355.692978935185</v>
      </c>
      <c r="E17" s="109">
        <v>45355.692978935185</v>
      </c>
      <c r="F17" s="111" t="s">
        <v>176</v>
      </c>
    </row>
    <row r="18" spans="1:6" x14ac:dyDescent="0.25">
      <c r="A18" s="40" t="s">
        <v>90</v>
      </c>
      <c r="B18" s="41">
        <v>46291990</v>
      </c>
      <c r="C18" s="40" t="s">
        <v>161</v>
      </c>
      <c r="D18" s="91">
        <v>45358.379618171297</v>
      </c>
      <c r="E18" s="109">
        <v>45358.379618171297</v>
      </c>
      <c r="F18" s="111" t="s">
        <v>177</v>
      </c>
    </row>
    <row r="19" spans="1:6" x14ac:dyDescent="0.25">
      <c r="A19" s="40" t="s">
        <v>93</v>
      </c>
      <c r="B19" s="41">
        <v>9674363</v>
      </c>
      <c r="C19" s="40" t="s">
        <v>160</v>
      </c>
      <c r="D19" s="91">
        <v>45358.68078584491</v>
      </c>
      <c r="E19" s="109">
        <v>45358.68078584491</v>
      </c>
      <c r="F19" s="111" t="s">
        <v>173</v>
      </c>
    </row>
    <row r="20" spans="1:6" x14ac:dyDescent="0.25">
      <c r="A20" s="40" t="s">
        <v>105</v>
      </c>
      <c r="B20" s="41">
        <v>23925176</v>
      </c>
      <c r="C20" s="40" t="s">
        <v>162</v>
      </c>
      <c r="D20" s="91">
        <v>45369.406917858796</v>
      </c>
      <c r="E20" s="109">
        <v>45369.406917858796</v>
      </c>
      <c r="F20" s="111" t="s">
        <v>179</v>
      </c>
    </row>
    <row r="21" spans="1:6" x14ac:dyDescent="0.25">
      <c r="A21" s="40" t="s">
        <v>123</v>
      </c>
      <c r="B21" s="41">
        <v>42264230</v>
      </c>
      <c r="C21" s="40" t="s">
        <v>174</v>
      </c>
      <c r="D21" s="91">
        <v>45370.514014201392</v>
      </c>
      <c r="E21" s="109">
        <v>45370.514014201392</v>
      </c>
      <c r="F21" s="111" t="s">
        <v>201</v>
      </c>
    </row>
    <row r="22" spans="1:6" x14ac:dyDescent="0.25">
      <c r="A22" s="40" t="s">
        <v>202</v>
      </c>
      <c r="B22" s="41">
        <v>20123415</v>
      </c>
      <c r="C22" s="40" t="s">
        <v>203</v>
      </c>
      <c r="D22" s="91">
        <v>45371.720455405091</v>
      </c>
      <c r="E22" s="109">
        <v>45371.720455405091</v>
      </c>
      <c r="F22" s="111" t="s">
        <v>201</v>
      </c>
    </row>
    <row r="23" spans="1:6" x14ac:dyDescent="0.25">
      <c r="A23" s="40" t="s">
        <v>206</v>
      </c>
      <c r="B23" s="41">
        <v>45455455</v>
      </c>
      <c r="C23" s="40" t="s">
        <v>207</v>
      </c>
      <c r="D23" s="91">
        <v>45372.755852395836</v>
      </c>
      <c r="E23" s="109">
        <v>45372.755852395836</v>
      </c>
      <c r="F23" s="111" t="s">
        <v>201</v>
      </c>
    </row>
    <row r="24" spans="1:6" x14ac:dyDescent="0.25">
      <c r="A24" s="40" t="s">
        <v>204</v>
      </c>
      <c r="B24" s="41">
        <v>46172001</v>
      </c>
      <c r="C24" s="40" t="s">
        <v>205</v>
      </c>
      <c r="D24" s="91">
        <v>45373.637422719905</v>
      </c>
      <c r="E24" s="109">
        <v>45373.637422719905</v>
      </c>
      <c r="F24" s="111" t="s">
        <v>177</v>
      </c>
    </row>
    <row r="25" spans="1:6" x14ac:dyDescent="0.25">
      <c r="A25" s="40" t="s">
        <v>208</v>
      </c>
      <c r="B25" s="41">
        <v>47481523</v>
      </c>
      <c r="C25" s="40" t="s">
        <v>209</v>
      </c>
      <c r="D25" s="91">
        <v>45373.880396377317</v>
      </c>
      <c r="E25" s="109">
        <v>45373.880396377317</v>
      </c>
      <c r="F25" s="111" t="s">
        <v>173</v>
      </c>
    </row>
    <row r="26" spans="1:6" x14ac:dyDescent="0.25">
      <c r="A26" s="40" t="s">
        <v>219</v>
      </c>
      <c r="B26" s="41">
        <v>61293277</v>
      </c>
      <c r="C26" s="40" t="s">
        <v>227</v>
      </c>
      <c r="D26" s="91">
        <v>45376.580638425927</v>
      </c>
      <c r="E26" s="109">
        <v>45376.580638425927</v>
      </c>
      <c r="F26" s="111" t="s">
        <v>232</v>
      </c>
    </row>
    <row r="27" spans="1:6" x14ac:dyDescent="0.25">
      <c r="A27" s="40" t="s">
        <v>221</v>
      </c>
      <c r="B27" s="41">
        <v>23836690</v>
      </c>
      <c r="C27" s="40" t="s">
        <v>228</v>
      </c>
      <c r="D27" s="91">
        <v>45376.675233483795</v>
      </c>
      <c r="E27" s="109">
        <v>45376.675233483795</v>
      </c>
      <c r="F27" s="111" t="s">
        <v>231</v>
      </c>
    </row>
    <row r="28" spans="1:6" x14ac:dyDescent="0.25">
      <c r="A28" s="40" t="s">
        <v>223</v>
      </c>
      <c r="B28" s="41">
        <v>23802607</v>
      </c>
      <c r="C28" s="40" t="s">
        <v>229</v>
      </c>
      <c r="D28" s="91">
        <v>45380.774050844906</v>
      </c>
      <c r="E28" s="109">
        <v>45380.774050844906</v>
      </c>
      <c r="F28" s="111" t="s">
        <v>232</v>
      </c>
    </row>
    <row r="29" spans="1:6" x14ac:dyDescent="0.25">
      <c r="A29" s="40" t="s">
        <v>225</v>
      </c>
      <c r="B29" s="41">
        <v>23960752</v>
      </c>
      <c r="C29" s="40" t="s">
        <v>230</v>
      </c>
      <c r="D29" s="91">
        <v>45381.413078437501</v>
      </c>
      <c r="E29" s="109">
        <v>45381.413078437501</v>
      </c>
      <c r="F29" s="111" t="s">
        <v>201</v>
      </c>
    </row>
    <row r="30" spans="1:6" x14ac:dyDescent="0.25">
      <c r="A30" s="40" t="s">
        <v>59</v>
      </c>
      <c r="B30" s="41">
        <v>9926869</v>
      </c>
      <c r="C30" s="40" t="s">
        <v>149</v>
      </c>
      <c r="D30" s="91">
        <v>45383.553546527779</v>
      </c>
      <c r="E30" s="109">
        <v>45383.553546527779</v>
      </c>
      <c r="F30" s="111" t="s">
        <v>201</v>
      </c>
    </row>
    <row r="31" spans="1:6" x14ac:dyDescent="0.25">
      <c r="A31" s="40" t="s">
        <v>245</v>
      </c>
      <c r="B31" s="41">
        <v>20036790</v>
      </c>
      <c r="C31" s="40" t="s">
        <v>246</v>
      </c>
      <c r="D31" s="91">
        <v>45383.969572685186</v>
      </c>
      <c r="E31" s="109">
        <v>45383.969572685186</v>
      </c>
      <c r="F31" s="111" t="s">
        <v>176</v>
      </c>
    </row>
    <row r="32" spans="1:6" x14ac:dyDescent="0.25">
      <c r="A32" s="40" t="s">
        <v>249</v>
      </c>
      <c r="B32" s="41">
        <v>23977190</v>
      </c>
      <c r="C32" s="40" t="s">
        <v>250</v>
      </c>
      <c r="D32" s="91">
        <v>45384.379169131942</v>
      </c>
      <c r="E32" s="109">
        <v>45384.379169131942</v>
      </c>
      <c r="F32" s="111" t="s">
        <v>232</v>
      </c>
    </row>
    <row r="33" spans="1:6" x14ac:dyDescent="0.25">
      <c r="A33" s="40" t="s">
        <v>241</v>
      </c>
      <c r="B33" s="41">
        <v>23948436</v>
      </c>
      <c r="C33" s="40" t="s">
        <v>242</v>
      </c>
      <c r="D33" s="91">
        <v>45384.503090046295</v>
      </c>
      <c r="E33" s="109">
        <v>45384.503090046295</v>
      </c>
      <c r="F33" s="111" t="s">
        <v>179</v>
      </c>
    </row>
    <row r="34" spans="1:6" x14ac:dyDescent="0.25">
      <c r="A34" s="40" t="s">
        <v>243</v>
      </c>
      <c r="B34" s="41">
        <v>19939806</v>
      </c>
      <c r="C34" s="40" t="s">
        <v>244</v>
      </c>
      <c r="D34" s="91">
        <v>45384.688037928237</v>
      </c>
      <c r="E34" s="109">
        <v>45384.688037928237</v>
      </c>
      <c r="F34" s="111" t="s">
        <v>201</v>
      </c>
    </row>
    <row r="35" spans="1:6" x14ac:dyDescent="0.25">
      <c r="A35" s="40" t="s">
        <v>235</v>
      </c>
      <c r="B35" s="41">
        <v>15450397</v>
      </c>
      <c r="C35" s="40" t="s">
        <v>236</v>
      </c>
      <c r="D35" s="91">
        <v>45384.729181828705</v>
      </c>
      <c r="E35" s="109">
        <v>45384.729181828705</v>
      </c>
      <c r="F35" s="111" t="s">
        <v>173</v>
      </c>
    </row>
    <row r="36" spans="1:6" x14ac:dyDescent="0.25">
      <c r="A36" s="40" t="s">
        <v>233</v>
      </c>
      <c r="B36" s="41">
        <v>20562207</v>
      </c>
      <c r="C36" s="40" t="s">
        <v>234</v>
      </c>
      <c r="D36" s="91">
        <v>45384.766711574077</v>
      </c>
      <c r="E36" s="109">
        <v>45384.766711574077</v>
      </c>
      <c r="F36" s="111" t="s">
        <v>176</v>
      </c>
    </row>
    <row r="37" spans="1:6" x14ac:dyDescent="0.25">
      <c r="A37" s="40" t="s">
        <v>247</v>
      </c>
      <c r="B37" s="41">
        <v>40331491</v>
      </c>
      <c r="C37" s="40" t="s">
        <v>248</v>
      </c>
      <c r="D37" s="91">
        <v>45384.776700196759</v>
      </c>
      <c r="E37" s="109">
        <v>45384.776700196759</v>
      </c>
      <c r="F37" s="111" t="s">
        <v>231</v>
      </c>
    </row>
    <row r="38" spans="1:6" x14ac:dyDescent="0.25">
      <c r="A38" s="40" t="s">
        <v>237</v>
      </c>
      <c r="B38" s="41">
        <v>15438269</v>
      </c>
      <c r="C38" s="40" t="s">
        <v>238</v>
      </c>
      <c r="D38" s="91">
        <v>45384.897932060187</v>
      </c>
      <c r="E38" s="109">
        <v>45384.897932060187</v>
      </c>
      <c r="F38" s="111" t="s">
        <v>173</v>
      </c>
    </row>
    <row r="39" spans="1:6" x14ac:dyDescent="0.25">
      <c r="A39" s="40" t="s">
        <v>239</v>
      </c>
      <c r="B39" s="41">
        <v>15422696</v>
      </c>
      <c r="C39" s="40" t="s">
        <v>240</v>
      </c>
      <c r="D39" s="91">
        <v>45384.906823495374</v>
      </c>
      <c r="E39" s="109">
        <v>45384.906823495374</v>
      </c>
      <c r="F39" s="111" t="s">
        <v>173</v>
      </c>
    </row>
    <row r="40" spans="1:6" x14ac:dyDescent="0.25">
      <c r="A40" s="40" t="s">
        <v>274</v>
      </c>
      <c r="B40" s="41">
        <v>20055270</v>
      </c>
      <c r="C40" s="40" t="s">
        <v>275</v>
      </c>
      <c r="D40" s="91">
        <v>45385.466113923612</v>
      </c>
      <c r="E40" s="109">
        <v>45385.466113923612</v>
      </c>
      <c r="F40" s="111" t="s">
        <v>176</v>
      </c>
    </row>
    <row r="41" spans="1:6" x14ac:dyDescent="0.25">
      <c r="A41" s="40" t="s">
        <v>286</v>
      </c>
      <c r="B41" s="41">
        <v>3695035</v>
      </c>
      <c r="C41" s="40" t="s">
        <v>287</v>
      </c>
      <c r="D41" s="91">
        <v>45385.543952199077</v>
      </c>
      <c r="E41" s="109">
        <v>45385.543952199077</v>
      </c>
      <c r="F41" s="111" t="s">
        <v>178</v>
      </c>
    </row>
    <row r="42" spans="1:6" x14ac:dyDescent="0.25">
      <c r="A42" s="40" t="s">
        <v>288</v>
      </c>
      <c r="B42" s="41">
        <v>40870935</v>
      </c>
      <c r="C42" s="40" t="s">
        <v>289</v>
      </c>
      <c r="D42" s="91">
        <v>45385.553239039349</v>
      </c>
      <c r="E42" s="109">
        <v>45385.553239039349</v>
      </c>
      <c r="F42" s="111" t="s">
        <v>178</v>
      </c>
    </row>
    <row r="43" spans="1:6" x14ac:dyDescent="0.25">
      <c r="A43" s="40" t="s">
        <v>282</v>
      </c>
      <c r="B43" s="41">
        <v>24713530</v>
      </c>
      <c r="C43" s="40" t="s">
        <v>283</v>
      </c>
      <c r="D43" s="91">
        <v>45385.569193715281</v>
      </c>
      <c r="E43" s="109">
        <v>45385.569193715281</v>
      </c>
      <c r="F43" s="111" t="s">
        <v>179</v>
      </c>
    </row>
    <row r="44" spans="1:6" x14ac:dyDescent="0.25">
      <c r="A44" s="40" t="s">
        <v>276</v>
      </c>
      <c r="B44" s="41">
        <v>74875033</v>
      </c>
      <c r="C44" s="40" t="s">
        <v>277</v>
      </c>
      <c r="D44" s="91">
        <v>45385.793410648148</v>
      </c>
      <c r="E44" s="109">
        <v>45385.793410648148</v>
      </c>
      <c r="F44" s="111" t="s">
        <v>176</v>
      </c>
    </row>
    <row r="45" spans="1:6" x14ac:dyDescent="0.25">
      <c r="A45" s="40" t="s">
        <v>280</v>
      </c>
      <c r="B45" s="41">
        <v>20106518</v>
      </c>
      <c r="C45" s="40" t="s">
        <v>281</v>
      </c>
      <c r="D45" s="91">
        <v>45386.36454386574</v>
      </c>
      <c r="E45" s="109">
        <v>45386.36454386574</v>
      </c>
      <c r="F45" s="111" t="s">
        <v>201</v>
      </c>
    </row>
    <row r="46" spans="1:6" x14ac:dyDescent="0.25">
      <c r="A46" s="40" t="s">
        <v>278</v>
      </c>
      <c r="B46" s="41">
        <v>21256085</v>
      </c>
      <c r="C46" s="40" t="s">
        <v>279</v>
      </c>
      <c r="D46" s="91">
        <v>45386.37491716435</v>
      </c>
      <c r="E46" s="109">
        <v>45386.37491716435</v>
      </c>
      <c r="F46" s="111" t="s">
        <v>176</v>
      </c>
    </row>
    <row r="47" spans="1:6" x14ac:dyDescent="0.25">
      <c r="A47" s="40" t="s">
        <v>284</v>
      </c>
      <c r="B47" s="41">
        <v>46161226</v>
      </c>
      <c r="C47" s="40" t="s">
        <v>285</v>
      </c>
      <c r="D47" s="91">
        <v>45386.393272256944</v>
      </c>
      <c r="E47" s="109">
        <v>45386.393272256944</v>
      </c>
      <c r="F47" s="111" t="s">
        <v>176</v>
      </c>
    </row>
    <row r="48" spans="1:6" x14ac:dyDescent="0.25">
      <c r="A48" s="40" t="s">
        <v>292</v>
      </c>
      <c r="B48" s="41">
        <v>80168858</v>
      </c>
      <c r="C48" s="40" t="s">
        <v>293</v>
      </c>
      <c r="D48" s="91">
        <v>45386.586274768517</v>
      </c>
      <c r="E48" s="109">
        <v>45386.586274768517</v>
      </c>
      <c r="F48" s="111" t="s">
        <v>176</v>
      </c>
    </row>
    <row r="49" spans="1:6" x14ac:dyDescent="0.25">
      <c r="A49" s="40" t="s">
        <v>290</v>
      </c>
      <c r="B49" s="41">
        <v>41377148</v>
      </c>
      <c r="C49" s="40" t="s">
        <v>291</v>
      </c>
      <c r="D49" s="91">
        <v>45386.713002662036</v>
      </c>
      <c r="E49" s="109">
        <v>45386.713002662036</v>
      </c>
      <c r="F49" s="111" t="s">
        <v>201</v>
      </c>
    </row>
    <row r="50" spans="1:6" x14ac:dyDescent="0.25">
      <c r="A50" s="40" t="s">
        <v>294</v>
      </c>
      <c r="B50" s="41">
        <v>45570999</v>
      </c>
      <c r="C50" s="40" t="s">
        <v>295</v>
      </c>
      <c r="D50" s="91">
        <v>45386.823203703701</v>
      </c>
      <c r="E50" s="109">
        <v>45386.823203703701</v>
      </c>
      <c r="F50" s="111" t="s">
        <v>231</v>
      </c>
    </row>
    <row r="51" spans="1:6" x14ac:dyDescent="0.25">
      <c r="A51" s="40" t="s">
        <v>298</v>
      </c>
      <c r="B51" s="41">
        <v>23874295</v>
      </c>
      <c r="C51" s="40" t="s">
        <v>299</v>
      </c>
      <c r="D51" s="91">
        <v>45387.437825381945</v>
      </c>
      <c r="E51" s="109">
        <v>45387.437825381945</v>
      </c>
      <c r="F51" s="111" t="s">
        <v>179</v>
      </c>
    </row>
    <row r="52" spans="1:6" x14ac:dyDescent="0.25">
      <c r="A52" s="40" t="s">
        <v>300</v>
      </c>
      <c r="B52" s="41">
        <v>9949721</v>
      </c>
      <c r="C52" s="40" t="s">
        <v>301</v>
      </c>
      <c r="D52" s="91">
        <v>45387.449081446757</v>
      </c>
      <c r="E52" s="109">
        <v>45387.449081446757</v>
      </c>
      <c r="F52" s="111" t="s">
        <v>176</v>
      </c>
    </row>
    <row r="53" spans="1:6" x14ac:dyDescent="0.25">
      <c r="A53" s="40" t="s">
        <v>310</v>
      </c>
      <c r="B53" s="41">
        <v>23930772</v>
      </c>
      <c r="C53" s="40" t="s">
        <v>311</v>
      </c>
      <c r="D53" s="91">
        <v>45387.520689004632</v>
      </c>
      <c r="E53" s="109">
        <v>45387.520689004632</v>
      </c>
      <c r="F53" s="111" t="s">
        <v>232</v>
      </c>
    </row>
    <row r="54" spans="1:6" x14ac:dyDescent="0.25">
      <c r="A54" s="40" t="s">
        <v>314</v>
      </c>
      <c r="B54" s="41">
        <v>45754135</v>
      </c>
      <c r="C54" s="40" t="s">
        <v>315</v>
      </c>
      <c r="D54" s="91">
        <v>45387.722284490737</v>
      </c>
      <c r="E54" s="109">
        <v>45387.722284490737</v>
      </c>
      <c r="F54" s="111" t="s">
        <v>173</v>
      </c>
    </row>
    <row r="55" spans="1:6" x14ac:dyDescent="0.25">
      <c r="A55" s="40" t="s">
        <v>308</v>
      </c>
      <c r="B55" s="41">
        <v>8395472</v>
      </c>
      <c r="C55" s="40" t="s">
        <v>309</v>
      </c>
      <c r="D55" s="91">
        <v>45387.76149892361</v>
      </c>
      <c r="E55" s="109">
        <v>45387.76149892361</v>
      </c>
      <c r="F55" s="111" t="s">
        <v>179</v>
      </c>
    </row>
    <row r="56" spans="1:6" x14ac:dyDescent="0.25">
      <c r="A56" s="40" t="s">
        <v>318</v>
      </c>
      <c r="B56" s="41">
        <v>20019401</v>
      </c>
      <c r="C56" s="40" t="s">
        <v>319</v>
      </c>
      <c r="D56" s="91">
        <v>45388.542998611112</v>
      </c>
      <c r="E56" s="109">
        <v>45388.542998611112</v>
      </c>
      <c r="F56" s="111" t="s">
        <v>201</v>
      </c>
    </row>
    <row r="57" spans="1:6" x14ac:dyDescent="0.25">
      <c r="A57" s="40" t="s">
        <v>306</v>
      </c>
      <c r="B57" s="41">
        <v>17538446</v>
      </c>
      <c r="C57" s="40" t="s">
        <v>307</v>
      </c>
      <c r="D57" s="91">
        <v>45388.791414965279</v>
      </c>
      <c r="E57" s="109">
        <v>45388.791414965279</v>
      </c>
      <c r="F57" s="111" t="s">
        <v>178</v>
      </c>
    </row>
    <row r="58" spans="1:6" x14ac:dyDescent="0.25">
      <c r="A58" s="40" t="s">
        <v>316</v>
      </c>
      <c r="B58" s="41">
        <v>19802362</v>
      </c>
      <c r="C58" s="40" t="s">
        <v>317</v>
      </c>
      <c r="D58" s="91">
        <v>45388.856882523149</v>
      </c>
      <c r="E58" s="109">
        <v>45388.856882523149</v>
      </c>
      <c r="F58" s="111" t="s">
        <v>201</v>
      </c>
    </row>
    <row r="59" spans="1:6" x14ac:dyDescent="0.25">
      <c r="A59" s="40" t="s">
        <v>320</v>
      </c>
      <c r="B59" s="41">
        <v>20098834</v>
      </c>
      <c r="C59" s="40" t="s">
        <v>321</v>
      </c>
      <c r="D59" s="91">
        <v>45389.639669560187</v>
      </c>
      <c r="E59" s="109">
        <v>45389.639669560187</v>
      </c>
      <c r="F59" s="111" t="s">
        <v>176</v>
      </c>
    </row>
    <row r="60" spans="1:6" x14ac:dyDescent="0.25">
      <c r="A60" s="40" t="s">
        <v>304</v>
      </c>
      <c r="B60" s="41">
        <v>80107475</v>
      </c>
      <c r="C60" s="40" t="s">
        <v>305</v>
      </c>
      <c r="D60" s="91">
        <v>45389.728750891205</v>
      </c>
      <c r="E60" s="109">
        <v>45389.728750891205</v>
      </c>
      <c r="F60" s="111" t="s">
        <v>176</v>
      </c>
    </row>
    <row r="61" spans="1:6" x14ac:dyDescent="0.25">
      <c r="A61" s="40" t="s">
        <v>302</v>
      </c>
      <c r="B61" s="41">
        <v>15429424</v>
      </c>
      <c r="C61" s="40" t="s">
        <v>303</v>
      </c>
      <c r="D61" s="91">
        <v>45389.765552118057</v>
      </c>
      <c r="E61" s="109">
        <v>45389.765552118057</v>
      </c>
      <c r="F61" s="111" t="s">
        <v>173</v>
      </c>
    </row>
    <row r="62" spans="1:6" x14ac:dyDescent="0.25">
      <c r="A62" s="40" t="s">
        <v>296</v>
      </c>
      <c r="B62" s="41">
        <v>20041117</v>
      </c>
      <c r="C62" s="40" t="s">
        <v>297</v>
      </c>
      <c r="D62" s="91">
        <v>45389.79735054398</v>
      </c>
      <c r="E62" s="109">
        <v>45389.79735054398</v>
      </c>
      <c r="F62" s="111" t="s">
        <v>176</v>
      </c>
    </row>
    <row r="63" spans="1:6" x14ac:dyDescent="0.25">
      <c r="A63" s="40" t="s">
        <v>312</v>
      </c>
      <c r="B63" s="41">
        <v>23959023</v>
      </c>
      <c r="C63" s="40" t="s">
        <v>313</v>
      </c>
      <c r="D63" s="91">
        <v>45389.833185995369</v>
      </c>
      <c r="E63" s="109">
        <v>45389.833185995369</v>
      </c>
      <c r="F63" s="111" t="s">
        <v>179</v>
      </c>
    </row>
    <row r="64" spans="1:6" x14ac:dyDescent="0.25">
      <c r="A64" s="40" t="s">
        <v>382</v>
      </c>
      <c r="B64" s="41">
        <v>40703268</v>
      </c>
      <c r="C64" s="40" t="s">
        <v>383</v>
      </c>
      <c r="D64" s="91">
        <v>45390.43414528935</v>
      </c>
      <c r="E64" s="109">
        <v>45390.43414528935</v>
      </c>
      <c r="F64" t="s">
        <v>176</v>
      </c>
    </row>
    <row r="65" spans="1:6" x14ac:dyDescent="0.25">
      <c r="A65" s="40" t="s">
        <v>384</v>
      </c>
      <c r="B65" s="41">
        <v>80026400</v>
      </c>
      <c r="C65" s="40" t="s">
        <v>385</v>
      </c>
      <c r="D65" s="91">
        <v>45390.503783067128</v>
      </c>
      <c r="E65" s="109">
        <v>45390.503783067128</v>
      </c>
      <c r="F65" t="s">
        <v>179</v>
      </c>
    </row>
    <row r="66" spans="1:6" x14ac:dyDescent="0.25">
      <c r="A66" s="40" t="s">
        <v>386</v>
      </c>
      <c r="B66" s="41">
        <v>16539609</v>
      </c>
      <c r="C66" s="40" t="s">
        <v>387</v>
      </c>
      <c r="D66" s="91">
        <v>45390.552556516202</v>
      </c>
      <c r="E66" s="109">
        <v>45390.552556516202</v>
      </c>
      <c r="F66" t="s">
        <v>177</v>
      </c>
    </row>
    <row r="67" spans="1:6" x14ac:dyDescent="0.25">
      <c r="A67" s="40" t="s">
        <v>388</v>
      </c>
      <c r="B67" s="41">
        <v>20020675</v>
      </c>
      <c r="C67" s="40" t="s">
        <v>389</v>
      </c>
      <c r="D67" s="91">
        <v>45390.564224305555</v>
      </c>
      <c r="E67" s="109">
        <v>45390.564224305555</v>
      </c>
      <c r="F67" t="s">
        <v>176</v>
      </c>
    </row>
    <row r="68" spans="1:6" x14ac:dyDescent="0.25">
      <c r="A68" s="40" t="s">
        <v>390</v>
      </c>
      <c r="B68" s="41">
        <v>22272813</v>
      </c>
      <c r="C68" s="40" t="s">
        <v>391</v>
      </c>
      <c r="D68" s="91">
        <v>45390.565405937501</v>
      </c>
      <c r="E68" s="109">
        <v>45390.565405937501</v>
      </c>
      <c r="F68" t="s">
        <v>778</v>
      </c>
    </row>
    <row r="69" spans="1:6" x14ac:dyDescent="0.25">
      <c r="A69" s="40" t="s">
        <v>392</v>
      </c>
      <c r="B69" s="41">
        <v>48302463</v>
      </c>
      <c r="C69" s="40" t="s">
        <v>393</v>
      </c>
      <c r="D69" s="91">
        <v>45390.581761574074</v>
      </c>
      <c r="E69" s="109">
        <v>45390.581761574074</v>
      </c>
      <c r="F69" t="s">
        <v>179</v>
      </c>
    </row>
    <row r="70" spans="1:6" x14ac:dyDescent="0.25">
      <c r="A70" s="40" t="s">
        <v>394</v>
      </c>
      <c r="B70" s="41">
        <v>40483382</v>
      </c>
      <c r="C70" s="40" t="s">
        <v>395</v>
      </c>
      <c r="D70" s="91">
        <v>45390.680747685183</v>
      </c>
      <c r="E70" s="109">
        <v>45390.680747685183</v>
      </c>
      <c r="F70" s="111" t="s">
        <v>173</v>
      </c>
    </row>
    <row r="71" spans="1:6" x14ac:dyDescent="0.25">
      <c r="A71" s="40" t="s">
        <v>396</v>
      </c>
      <c r="B71" s="41">
        <v>43080350</v>
      </c>
      <c r="C71" s="40" t="s">
        <v>397</v>
      </c>
      <c r="D71" s="91">
        <v>45390.706245138892</v>
      </c>
      <c r="E71" s="109">
        <v>45390.706245138892</v>
      </c>
      <c r="F71" t="s">
        <v>176</v>
      </c>
    </row>
    <row r="72" spans="1:6" x14ac:dyDescent="0.25">
      <c r="A72" s="40" t="s">
        <v>398</v>
      </c>
      <c r="B72" s="41">
        <v>16689413</v>
      </c>
      <c r="C72" s="40" t="s">
        <v>399</v>
      </c>
      <c r="D72" s="91">
        <v>45390.807613425925</v>
      </c>
      <c r="E72" s="109">
        <v>45390.807613425925</v>
      </c>
      <c r="F72" t="s">
        <v>177</v>
      </c>
    </row>
    <row r="73" spans="1:6" x14ac:dyDescent="0.25">
      <c r="A73" s="40" t="s">
        <v>400</v>
      </c>
      <c r="B73" s="41">
        <v>19857769</v>
      </c>
      <c r="C73" s="40" t="s">
        <v>401</v>
      </c>
      <c r="D73" s="91">
        <v>45391.380236192126</v>
      </c>
      <c r="E73" s="109">
        <v>45391.380236192126</v>
      </c>
      <c r="F73" t="s">
        <v>176</v>
      </c>
    </row>
    <row r="74" spans="1:6" x14ac:dyDescent="0.25">
      <c r="A74" s="40" t="s">
        <v>402</v>
      </c>
      <c r="B74" s="41">
        <v>46899362</v>
      </c>
      <c r="C74" s="40" t="s">
        <v>403</v>
      </c>
      <c r="D74" s="91">
        <v>45391.406184490741</v>
      </c>
      <c r="E74" s="109">
        <v>45391.406184490741</v>
      </c>
      <c r="F74" t="s">
        <v>179</v>
      </c>
    </row>
    <row r="75" spans="1:6" x14ac:dyDescent="0.25">
      <c r="A75" s="40" t="s">
        <v>404</v>
      </c>
      <c r="B75" s="41">
        <v>19968219</v>
      </c>
      <c r="C75" s="40" t="s">
        <v>405</v>
      </c>
      <c r="D75" s="91">
        <v>45391.432000115739</v>
      </c>
      <c r="E75" s="109">
        <v>45391.432000115739</v>
      </c>
      <c r="F75" t="s">
        <v>201</v>
      </c>
    </row>
    <row r="76" spans="1:6" x14ac:dyDescent="0.25">
      <c r="A76" s="40" t="s">
        <v>408</v>
      </c>
      <c r="B76" s="41">
        <v>19891389</v>
      </c>
      <c r="C76" s="40" t="s">
        <v>409</v>
      </c>
      <c r="D76" s="91">
        <v>45391.468593981481</v>
      </c>
      <c r="E76" s="109">
        <v>45391.468593981481</v>
      </c>
      <c r="F76" t="s">
        <v>176</v>
      </c>
    </row>
    <row r="77" spans="1:6" x14ac:dyDescent="0.25">
      <c r="A77" s="40" t="s">
        <v>410</v>
      </c>
      <c r="B77" s="41">
        <v>40640922</v>
      </c>
      <c r="C77" s="40" t="s">
        <v>411</v>
      </c>
      <c r="D77" s="91">
        <v>45391.508274884261</v>
      </c>
      <c r="E77" s="109">
        <v>45391.508274884261</v>
      </c>
      <c r="F77" t="s">
        <v>201</v>
      </c>
    </row>
    <row r="78" spans="1:6" x14ac:dyDescent="0.25">
      <c r="A78" s="40" t="s">
        <v>412</v>
      </c>
      <c r="B78" s="41">
        <v>23862105</v>
      </c>
      <c r="C78" s="40" t="s">
        <v>413</v>
      </c>
      <c r="D78" s="91">
        <v>45391.536701041667</v>
      </c>
      <c r="E78" s="109">
        <v>45391.536701041667</v>
      </c>
      <c r="F78" t="s">
        <v>179</v>
      </c>
    </row>
    <row r="79" spans="1:6" x14ac:dyDescent="0.25">
      <c r="A79" s="40" t="s">
        <v>414</v>
      </c>
      <c r="B79" s="41">
        <v>24668480</v>
      </c>
      <c r="C79" s="40" t="s">
        <v>415</v>
      </c>
      <c r="D79" s="91">
        <v>45391.542951354168</v>
      </c>
      <c r="E79" s="109">
        <v>45391.542951354168</v>
      </c>
      <c r="F79" t="s">
        <v>232</v>
      </c>
    </row>
    <row r="80" spans="1:6" x14ac:dyDescent="0.25">
      <c r="A80" s="40" t="s">
        <v>416</v>
      </c>
      <c r="B80" s="41">
        <v>45829077</v>
      </c>
      <c r="C80" s="40" t="s">
        <v>417</v>
      </c>
      <c r="D80" s="91">
        <v>45391.627015509257</v>
      </c>
      <c r="E80" s="109">
        <v>45391.627015509257</v>
      </c>
      <c r="F80" t="s">
        <v>232</v>
      </c>
    </row>
    <row r="81" spans="1:6" x14ac:dyDescent="0.25">
      <c r="A81" s="40" t="s">
        <v>418</v>
      </c>
      <c r="B81" s="41">
        <v>15371022</v>
      </c>
      <c r="C81" s="40" t="s">
        <v>419</v>
      </c>
      <c r="D81" s="91">
        <v>45391.657557326391</v>
      </c>
      <c r="E81" s="109">
        <v>45391.657557326391</v>
      </c>
      <c r="F81" t="s">
        <v>173</v>
      </c>
    </row>
    <row r="82" spans="1:6" x14ac:dyDescent="0.25">
      <c r="A82" s="40" t="s">
        <v>420</v>
      </c>
      <c r="B82" s="41">
        <v>47794766</v>
      </c>
      <c r="C82" s="40" t="s">
        <v>421</v>
      </c>
      <c r="D82" s="91">
        <v>45391.657846678238</v>
      </c>
      <c r="E82" s="109">
        <v>45391.657846678238</v>
      </c>
      <c r="F82" t="s">
        <v>175</v>
      </c>
    </row>
    <row r="83" spans="1:6" x14ac:dyDescent="0.25">
      <c r="A83" s="40" t="s">
        <v>422</v>
      </c>
      <c r="B83" s="41">
        <v>15370172</v>
      </c>
      <c r="C83" s="40" t="s">
        <v>423</v>
      </c>
      <c r="D83" s="91">
        <v>45391.658286956015</v>
      </c>
      <c r="E83" s="109">
        <v>45391.658286956015</v>
      </c>
      <c r="F83" t="s">
        <v>173</v>
      </c>
    </row>
    <row r="84" spans="1:6" x14ac:dyDescent="0.25">
      <c r="A84" s="40" t="s">
        <v>424</v>
      </c>
      <c r="B84" s="41">
        <v>43774911</v>
      </c>
      <c r="C84" s="40" t="s">
        <v>425</v>
      </c>
      <c r="D84" s="91">
        <v>45391.660705289352</v>
      </c>
      <c r="E84" s="109">
        <v>45391.660705289352</v>
      </c>
      <c r="F84" t="s">
        <v>232</v>
      </c>
    </row>
    <row r="85" spans="1:6" x14ac:dyDescent="0.25">
      <c r="A85" s="40" t="s">
        <v>426</v>
      </c>
      <c r="B85" s="41">
        <v>45559388</v>
      </c>
      <c r="C85" s="40" t="s">
        <v>427</v>
      </c>
      <c r="D85" s="91">
        <v>45391.660826585648</v>
      </c>
      <c r="E85" s="109">
        <v>45391.660826585648</v>
      </c>
      <c r="F85" t="s">
        <v>201</v>
      </c>
    </row>
    <row r="86" spans="1:6" x14ac:dyDescent="0.25">
      <c r="A86" s="40" t="s">
        <v>428</v>
      </c>
      <c r="B86" s="41">
        <v>43631602</v>
      </c>
      <c r="C86" s="40" t="s">
        <v>429</v>
      </c>
      <c r="D86" s="91">
        <v>45391.66170315972</v>
      </c>
      <c r="E86" s="109">
        <v>45391.66170315972</v>
      </c>
      <c r="F86" t="s">
        <v>201</v>
      </c>
    </row>
    <row r="87" spans="1:6" x14ac:dyDescent="0.25">
      <c r="A87" s="40" t="s">
        <v>430</v>
      </c>
      <c r="B87" s="41">
        <v>73321151</v>
      </c>
      <c r="C87" s="40" t="s">
        <v>431</v>
      </c>
      <c r="D87" s="91">
        <v>45391.662018599534</v>
      </c>
      <c r="E87" s="109">
        <v>45391.662018599534</v>
      </c>
      <c r="F87" t="s">
        <v>232</v>
      </c>
    </row>
    <row r="88" spans="1:6" x14ac:dyDescent="0.25">
      <c r="A88" s="40" t="s">
        <v>432</v>
      </c>
      <c r="B88" s="41">
        <v>47080242</v>
      </c>
      <c r="C88" s="40" t="s">
        <v>433</v>
      </c>
      <c r="D88" s="91">
        <v>45391.662395636573</v>
      </c>
      <c r="E88" s="109">
        <v>45391.662395636573</v>
      </c>
      <c r="F88" t="s">
        <v>177</v>
      </c>
    </row>
    <row r="89" spans="1:6" x14ac:dyDescent="0.25">
      <c r="A89" s="40" t="s">
        <v>434</v>
      </c>
      <c r="B89" s="41">
        <v>42406114</v>
      </c>
      <c r="C89" s="40" t="s">
        <v>435</v>
      </c>
      <c r="D89" s="91">
        <v>45391.663830787038</v>
      </c>
      <c r="E89" s="109">
        <v>45391.663830787038</v>
      </c>
      <c r="F89" t="s">
        <v>173</v>
      </c>
    </row>
    <row r="90" spans="1:6" x14ac:dyDescent="0.25">
      <c r="A90" s="40" t="s">
        <v>436</v>
      </c>
      <c r="B90" s="41">
        <v>43389933</v>
      </c>
      <c r="C90" s="40" t="s">
        <v>437</v>
      </c>
      <c r="D90" s="91">
        <v>45391.664494328703</v>
      </c>
      <c r="E90" s="109">
        <v>45391.664494328703</v>
      </c>
      <c r="F90" t="s">
        <v>176</v>
      </c>
    </row>
    <row r="91" spans="1:6" x14ac:dyDescent="0.25">
      <c r="A91" s="40" t="s">
        <v>438</v>
      </c>
      <c r="B91" s="41">
        <v>74023325</v>
      </c>
      <c r="C91" s="40" t="s">
        <v>439</v>
      </c>
      <c r="D91" s="91">
        <v>45391.664876157411</v>
      </c>
      <c r="E91" s="109">
        <v>45391.664876157411</v>
      </c>
      <c r="F91" t="s">
        <v>201</v>
      </c>
    </row>
    <row r="92" spans="1:6" x14ac:dyDescent="0.25">
      <c r="A92" s="40" t="s">
        <v>440</v>
      </c>
      <c r="B92" s="41">
        <v>4067539</v>
      </c>
      <c r="C92" s="40" t="s">
        <v>441</v>
      </c>
      <c r="D92" s="91">
        <v>45391.665183912039</v>
      </c>
      <c r="E92" s="109">
        <v>45391.665183912039</v>
      </c>
      <c r="F92" t="s">
        <v>176</v>
      </c>
    </row>
    <row r="93" spans="1:6" x14ac:dyDescent="0.25">
      <c r="A93" s="40" t="s">
        <v>442</v>
      </c>
      <c r="B93" s="41">
        <v>16800390</v>
      </c>
      <c r="C93" s="40" t="s">
        <v>443</v>
      </c>
      <c r="D93" s="91">
        <v>45391.665351192132</v>
      </c>
      <c r="E93" s="109">
        <v>45391.665351192132</v>
      </c>
      <c r="F93" t="s">
        <v>177</v>
      </c>
    </row>
    <row r="94" spans="1:6" x14ac:dyDescent="0.25">
      <c r="A94" s="40" t="s">
        <v>444</v>
      </c>
      <c r="B94" s="41">
        <v>46105965</v>
      </c>
      <c r="C94" s="40" t="s">
        <v>445</v>
      </c>
      <c r="D94" s="91">
        <v>45391.666105636577</v>
      </c>
      <c r="E94" s="109">
        <v>45391.666105636577</v>
      </c>
      <c r="F94" t="s">
        <v>173</v>
      </c>
    </row>
    <row r="95" spans="1:6" x14ac:dyDescent="0.25">
      <c r="A95" s="40" t="s">
        <v>446</v>
      </c>
      <c r="B95" s="41">
        <v>41988959</v>
      </c>
      <c r="C95" s="40" t="s">
        <v>447</v>
      </c>
      <c r="D95" s="91">
        <v>45391.666940590279</v>
      </c>
      <c r="E95" s="109">
        <v>45391.666940590279</v>
      </c>
      <c r="F95" t="s">
        <v>176</v>
      </c>
    </row>
    <row r="96" spans="1:6" x14ac:dyDescent="0.25">
      <c r="A96" s="40" t="s">
        <v>448</v>
      </c>
      <c r="B96" s="41">
        <v>8511314</v>
      </c>
      <c r="C96" s="40" t="s">
        <v>449</v>
      </c>
      <c r="D96" s="91">
        <v>45391.667850925929</v>
      </c>
      <c r="E96" s="109">
        <v>45391.667850925929</v>
      </c>
      <c r="F96" t="s">
        <v>176</v>
      </c>
    </row>
    <row r="97" spans="1:6" x14ac:dyDescent="0.25">
      <c r="A97" s="40" t="s">
        <v>450</v>
      </c>
      <c r="B97" s="41">
        <v>40630203</v>
      </c>
      <c r="C97" s="40" t="s">
        <v>451</v>
      </c>
      <c r="D97" s="91">
        <v>45391.670289236114</v>
      </c>
      <c r="E97" s="109">
        <v>45391.670289236114</v>
      </c>
      <c r="F97" t="s">
        <v>176</v>
      </c>
    </row>
    <row r="98" spans="1:6" x14ac:dyDescent="0.25">
      <c r="A98" s="40" t="s">
        <v>452</v>
      </c>
      <c r="B98" s="41">
        <v>43324244</v>
      </c>
      <c r="C98" s="40" t="s">
        <v>453</v>
      </c>
      <c r="D98" s="91">
        <v>45391.670773807869</v>
      </c>
      <c r="E98" s="109">
        <v>45391.670773807869</v>
      </c>
      <c r="F98" t="s">
        <v>173</v>
      </c>
    </row>
    <row r="99" spans="1:6" x14ac:dyDescent="0.25">
      <c r="A99" s="40" t="s">
        <v>454</v>
      </c>
      <c r="B99" s="41">
        <v>3841043</v>
      </c>
      <c r="C99" s="40" t="s">
        <v>455</v>
      </c>
      <c r="D99" s="91">
        <v>45391.672251585645</v>
      </c>
      <c r="E99" s="109">
        <v>45391.672251585645</v>
      </c>
      <c r="F99" t="s">
        <v>175</v>
      </c>
    </row>
    <row r="100" spans="1:6" x14ac:dyDescent="0.25">
      <c r="A100" s="40" t="s">
        <v>456</v>
      </c>
      <c r="B100" s="41">
        <v>45559227</v>
      </c>
      <c r="C100" s="40" t="s">
        <v>457</v>
      </c>
      <c r="D100" s="91">
        <v>45391.67255787037</v>
      </c>
      <c r="E100" s="109">
        <v>45391.67255787037</v>
      </c>
      <c r="F100" t="s">
        <v>232</v>
      </c>
    </row>
    <row r="101" spans="1:6" x14ac:dyDescent="0.25">
      <c r="A101" s="40" t="s">
        <v>458</v>
      </c>
      <c r="B101" s="41">
        <v>32977745</v>
      </c>
      <c r="C101" s="40" t="s">
        <v>459</v>
      </c>
      <c r="D101" s="91">
        <v>45391.67352665509</v>
      </c>
      <c r="E101" s="109">
        <v>45391.67352665509</v>
      </c>
      <c r="F101" t="s">
        <v>175</v>
      </c>
    </row>
    <row r="102" spans="1:6" x14ac:dyDescent="0.25">
      <c r="A102" s="40" t="s">
        <v>460</v>
      </c>
      <c r="B102" s="41">
        <v>45993939</v>
      </c>
      <c r="C102" s="40" t="s">
        <v>461</v>
      </c>
      <c r="D102" s="91">
        <v>45391.674895601849</v>
      </c>
      <c r="E102" s="109">
        <v>45391.674895601849</v>
      </c>
      <c r="F102" t="s">
        <v>201</v>
      </c>
    </row>
    <row r="103" spans="1:6" x14ac:dyDescent="0.25">
      <c r="A103" s="40" t="s">
        <v>462</v>
      </c>
      <c r="B103" s="41">
        <v>73769180</v>
      </c>
      <c r="C103" s="40" t="s">
        <v>463</v>
      </c>
      <c r="D103" s="91">
        <v>45391.675302546297</v>
      </c>
      <c r="E103" s="109">
        <v>45391.675302546297</v>
      </c>
      <c r="F103" t="s">
        <v>173</v>
      </c>
    </row>
    <row r="104" spans="1:6" x14ac:dyDescent="0.25">
      <c r="A104" s="40" t="s">
        <v>464</v>
      </c>
      <c r="B104" s="41">
        <v>20090655</v>
      </c>
      <c r="C104" s="40" t="s">
        <v>465</v>
      </c>
      <c r="D104" s="91">
        <v>45391.675414780089</v>
      </c>
      <c r="E104" s="109">
        <v>45391.675414780089</v>
      </c>
      <c r="F104" t="s">
        <v>201</v>
      </c>
    </row>
    <row r="105" spans="1:6" x14ac:dyDescent="0.25">
      <c r="A105" s="40" t="s">
        <v>466</v>
      </c>
      <c r="B105" s="41">
        <v>47133588</v>
      </c>
      <c r="C105" s="40" t="s">
        <v>467</v>
      </c>
      <c r="D105" s="91">
        <v>45391.675646793985</v>
      </c>
      <c r="E105" s="109">
        <v>45391.675646793985</v>
      </c>
      <c r="F105" t="s">
        <v>232</v>
      </c>
    </row>
    <row r="106" spans="1:6" x14ac:dyDescent="0.25">
      <c r="A106" s="40" t="s">
        <v>468</v>
      </c>
      <c r="B106" s="41">
        <v>47748561</v>
      </c>
      <c r="C106" s="40" t="s">
        <v>469</v>
      </c>
      <c r="D106" s="91">
        <v>45391.676293634257</v>
      </c>
      <c r="E106" s="109">
        <v>45391.676293634257</v>
      </c>
      <c r="F106" t="s">
        <v>173</v>
      </c>
    </row>
    <row r="107" spans="1:6" x14ac:dyDescent="0.25">
      <c r="A107" s="40" t="s">
        <v>470</v>
      </c>
      <c r="B107" s="41">
        <v>16449400</v>
      </c>
      <c r="C107" s="40" t="s">
        <v>471</v>
      </c>
      <c r="D107" s="91">
        <v>45391.67972025463</v>
      </c>
      <c r="E107" s="109">
        <v>45391.67972025463</v>
      </c>
      <c r="F107" t="s">
        <v>177</v>
      </c>
    </row>
    <row r="108" spans="1:6" x14ac:dyDescent="0.25">
      <c r="A108" s="40" t="s">
        <v>472</v>
      </c>
      <c r="B108" s="41">
        <v>16425933</v>
      </c>
      <c r="C108" s="40" t="s">
        <v>473</v>
      </c>
      <c r="D108" s="91">
        <v>45391.680412037036</v>
      </c>
      <c r="E108" s="109">
        <v>45391.680412037036</v>
      </c>
      <c r="F108" t="s">
        <v>177</v>
      </c>
    </row>
    <row r="109" spans="1:6" x14ac:dyDescent="0.25">
      <c r="A109" s="40" t="s">
        <v>474</v>
      </c>
      <c r="B109" s="41">
        <v>20005041</v>
      </c>
      <c r="C109" s="40" t="s">
        <v>475</v>
      </c>
      <c r="D109" s="91">
        <v>45391.680745486112</v>
      </c>
      <c r="E109" s="109">
        <v>45391.680745486112</v>
      </c>
      <c r="F109" t="s">
        <v>201</v>
      </c>
    </row>
    <row r="110" spans="1:6" x14ac:dyDescent="0.25">
      <c r="A110" s="40" t="s">
        <v>476</v>
      </c>
      <c r="B110" s="41">
        <v>70347487</v>
      </c>
      <c r="C110" s="40" t="s">
        <v>477</v>
      </c>
      <c r="D110" s="91">
        <v>45391.68128394676</v>
      </c>
      <c r="E110" s="109">
        <v>45391.68128394676</v>
      </c>
      <c r="F110" t="s">
        <v>201</v>
      </c>
    </row>
    <row r="111" spans="1:6" x14ac:dyDescent="0.25">
      <c r="A111" s="40" t="s">
        <v>478</v>
      </c>
      <c r="B111" s="41">
        <v>45775912</v>
      </c>
      <c r="C111" s="40" t="s">
        <v>479</v>
      </c>
      <c r="D111" s="91">
        <v>45391.692874768516</v>
      </c>
      <c r="E111" s="109">
        <v>45391.692874768516</v>
      </c>
      <c r="F111" t="s">
        <v>779</v>
      </c>
    </row>
    <row r="112" spans="1:6" x14ac:dyDescent="0.25">
      <c r="A112" s="40" t="s">
        <v>480</v>
      </c>
      <c r="B112" s="41">
        <v>17545049</v>
      </c>
      <c r="C112" s="40" t="s">
        <v>481</v>
      </c>
      <c r="D112" s="91">
        <v>45391.699449571759</v>
      </c>
      <c r="E112" s="109">
        <v>45391.699449571759</v>
      </c>
      <c r="F112" t="s">
        <v>178</v>
      </c>
    </row>
    <row r="113" spans="1:6" x14ac:dyDescent="0.25">
      <c r="A113" s="40" t="s">
        <v>482</v>
      </c>
      <c r="B113" s="41">
        <v>40997693</v>
      </c>
      <c r="C113" s="40" t="s">
        <v>483</v>
      </c>
      <c r="D113" s="91">
        <v>45391.699558564818</v>
      </c>
      <c r="E113" s="109">
        <v>45391.699558564818</v>
      </c>
      <c r="F113" t="s">
        <v>177</v>
      </c>
    </row>
    <row r="114" spans="1:6" x14ac:dyDescent="0.25">
      <c r="A114" s="40" t="s">
        <v>484</v>
      </c>
      <c r="B114" s="41">
        <v>22292675</v>
      </c>
      <c r="C114" s="40" t="s">
        <v>485</v>
      </c>
      <c r="D114" s="91">
        <v>45391.701466122686</v>
      </c>
      <c r="E114" s="109">
        <v>45391.701466122686</v>
      </c>
      <c r="F114" t="s">
        <v>778</v>
      </c>
    </row>
    <row r="115" spans="1:6" x14ac:dyDescent="0.25">
      <c r="A115" s="40" t="s">
        <v>486</v>
      </c>
      <c r="B115" s="41">
        <v>16731024</v>
      </c>
      <c r="C115" s="40" t="s">
        <v>487</v>
      </c>
      <c r="D115" s="91">
        <v>45391.706210266202</v>
      </c>
      <c r="E115" s="109">
        <v>45391.706210266202</v>
      </c>
      <c r="F115" t="s">
        <v>177</v>
      </c>
    </row>
    <row r="116" spans="1:6" x14ac:dyDescent="0.25">
      <c r="A116" s="40" t="s">
        <v>488</v>
      </c>
      <c r="B116" s="41">
        <v>42664916</v>
      </c>
      <c r="C116" s="40" t="s">
        <v>489</v>
      </c>
      <c r="D116" s="91">
        <v>45391.70845204861</v>
      </c>
      <c r="E116" s="109">
        <v>45391.70845204861</v>
      </c>
      <c r="F116" t="s">
        <v>201</v>
      </c>
    </row>
    <row r="117" spans="1:6" x14ac:dyDescent="0.25">
      <c r="A117" s="40" t="s">
        <v>490</v>
      </c>
      <c r="B117" s="41">
        <v>15422416</v>
      </c>
      <c r="C117" s="40" t="s">
        <v>491</v>
      </c>
      <c r="D117" s="91">
        <v>45391.709184259256</v>
      </c>
      <c r="E117" s="109">
        <v>45391.709184259256</v>
      </c>
      <c r="F117" t="s">
        <v>173</v>
      </c>
    </row>
    <row r="118" spans="1:6" x14ac:dyDescent="0.25">
      <c r="A118" s="40" t="s">
        <v>492</v>
      </c>
      <c r="B118" s="41">
        <v>19801660</v>
      </c>
      <c r="C118" s="40" t="s">
        <v>493</v>
      </c>
      <c r="D118" s="91">
        <v>45391.709936377316</v>
      </c>
      <c r="E118" s="109">
        <v>45391.709936377316</v>
      </c>
      <c r="F118" t="s">
        <v>176</v>
      </c>
    </row>
    <row r="119" spans="1:6" x14ac:dyDescent="0.25">
      <c r="A119" s="40" t="s">
        <v>494</v>
      </c>
      <c r="B119" s="41">
        <v>70437805</v>
      </c>
      <c r="C119" s="40" t="s">
        <v>495</v>
      </c>
      <c r="D119" s="91">
        <v>45391.717073877313</v>
      </c>
      <c r="E119" s="109">
        <v>45391.717073877313</v>
      </c>
      <c r="F119" t="s">
        <v>201</v>
      </c>
    </row>
    <row r="120" spans="1:6" x14ac:dyDescent="0.25">
      <c r="A120" s="40" t="s">
        <v>496</v>
      </c>
      <c r="B120" s="41">
        <v>40612093</v>
      </c>
      <c r="C120" s="40" t="s">
        <v>497</v>
      </c>
      <c r="D120" s="91">
        <v>45391.717136342595</v>
      </c>
      <c r="E120" s="109">
        <v>45391.717136342595</v>
      </c>
      <c r="F120" t="s">
        <v>176</v>
      </c>
    </row>
    <row r="121" spans="1:6" x14ac:dyDescent="0.25">
      <c r="A121" s="40" t="s">
        <v>498</v>
      </c>
      <c r="B121" s="41">
        <v>10772074</v>
      </c>
      <c r="C121" s="40" t="s">
        <v>499</v>
      </c>
      <c r="D121" s="91">
        <v>45391.717583993057</v>
      </c>
      <c r="E121" s="109">
        <v>45391.717583993057</v>
      </c>
      <c r="F121" t="s">
        <v>176</v>
      </c>
    </row>
    <row r="122" spans="1:6" x14ac:dyDescent="0.25">
      <c r="A122" s="40" t="s">
        <v>500</v>
      </c>
      <c r="B122" s="41">
        <v>6297458</v>
      </c>
      <c r="C122" s="40" t="s">
        <v>501</v>
      </c>
      <c r="D122" s="91">
        <v>45391.722005324074</v>
      </c>
      <c r="E122" s="109">
        <v>45391.722005324074</v>
      </c>
      <c r="F122" t="s">
        <v>780</v>
      </c>
    </row>
    <row r="123" spans="1:6" x14ac:dyDescent="0.25">
      <c r="A123" s="40" t="s">
        <v>502</v>
      </c>
      <c r="B123" s="41">
        <v>21288451</v>
      </c>
      <c r="C123" s="40" t="s">
        <v>503</v>
      </c>
      <c r="D123" s="91">
        <v>45391.722138807869</v>
      </c>
      <c r="E123" s="109">
        <v>45391.722138807869</v>
      </c>
      <c r="F123" t="s">
        <v>778</v>
      </c>
    </row>
    <row r="124" spans="1:6" x14ac:dyDescent="0.25">
      <c r="A124" s="40" t="s">
        <v>504</v>
      </c>
      <c r="B124" s="41">
        <v>40686085</v>
      </c>
      <c r="C124" s="40" t="s">
        <v>505</v>
      </c>
      <c r="D124" s="91">
        <v>45391.730153703706</v>
      </c>
      <c r="E124" s="109">
        <v>45391.730153703706</v>
      </c>
      <c r="F124" t="s">
        <v>231</v>
      </c>
    </row>
    <row r="125" spans="1:6" x14ac:dyDescent="0.25">
      <c r="A125" s="40" t="s">
        <v>506</v>
      </c>
      <c r="B125" s="41">
        <v>72966633</v>
      </c>
      <c r="C125" s="40" t="s">
        <v>507</v>
      </c>
      <c r="D125" s="91">
        <v>45391.730672337966</v>
      </c>
      <c r="E125" s="109">
        <v>45391.730672337966</v>
      </c>
      <c r="F125" t="s">
        <v>177</v>
      </c>
    </row>
    <row r="126" spans="1:6" x14ac:dyDescent="0.25">
      <c r="A126" s="40" t="s">
        <v>508</v>
      </c>
      <c r="B126" s="41">
        <v>44526219</v>
      </c>
      <c r="C126" s="40" t="s">
        <v>509</v>
      </c>
      <c r="D126" s="91">
        <v>45391.730918634261</v>
      </c>
      <c r="E126" s="109">
        <v>45391.730918634261</v>
      </c>
      <c r="F126" t="s">
        <v>176</v>
      </c>
    </row>
    <row r="127" spans="1:6" x14ac:dyDescent="0.25">
      <c r="A127" s="40" t="s">
        <v>510</v>
      </c>
      <c r="B127" s="41">
        <v>46351907</v>
      </c>
      <c r="C127" s="40" t="s">
        <v>511</v>
      </c>
      <c r="D127" s="91">
        <v>45391.733298692132</v>
      </c>
      <c r="E127" s="109">
        <v>45391.733298692132</v>
      </c>
      <c r="F127" t="s">
        <v>201</v>
      </c>
    </row>
    <row r="128" spans="1:6" x14ac:dyDescent="0.25">
      <c r="A128" s="40" t="s">
        <v>512</v>
      </c>
      <c r="B128" s="41">
        <v>46265546</v>
      </c>
      <c r="C128" s="40" t="s">
        <v>513</v>
      </c>
      <c r="D128" s="91">
        <v>45391.733312534721</v>
      </c>
      <c r="E128" s="109">
        <v>45391.733312534721</v>
      </c>
      <c r="F128" t="s">
        <v>176</v>
      </c>
    </row>
    <row r="129" spans="1:6" x14ac:dyDescent="0.25">
      <c r="A129" s="40" t="s">
        <v>514</v>
      </c>
      <c r="B129" s="41">
        <v>80252042</v>
      </c>
      <c r="C129" s="40" t="s">
        <v>515</v>
      </c>
      <c r="D129" s="91">
        <v>45391.733566168979</v>
      </c>
      <c r="E129" s="109">
        <v>45391.733566168979</v>
      </c>
      <c r="F129" t="s">
        <v>177</v>
      </c>
    </row>
    <row r="130" spans="1:6" x14ac:dyDescent="0.25">
      <c r="A130" s="40" t="s">
        <v>516</v>
      </c>
      <c r="B130" s="41">
        <v>43222746</v>
      </c>
      <c r="C130" s="40" t="s">
        <v>517</v>
      </c>
      <c r="D130" s="91">
        <v>45391.736191979166</v>
      </c>
      <c r="E130" s="109">
        <v>45391.736191979166</v>
      </c>
      <c r="F130" t="s">
        <v>780</v>
      </c>
    </row>
    <row r="131" spans="1:6" x14ac:dyDescent="0.25">
      <c r="A131" s="40" t="s">
        <v>518</v>
      </c>
      <c r="B131" s="41">
        <v>25001193</v>
      </c>
      <c r="C131" s="40" t="s">
        <v>519</v>
      </c>
      <c r="D131" s="91">
        <v>45391.742837349535</v>
      </c>
      <c r="E131" s="109">
        <v>45391.742837349535</v>
      </c>
      <c r="F131" t="s">
        <v>780</v>
      </c>
    </row>
    <row r="132" spans="1:6" x14ac:dyDescent="0.25">
      <c r="A132" s="40" t="s">
        <v>520</v>
      </c>
      <c r="B132" s="41">
        <v>43611548</v>
      </c>
      <c r="C132" s="40" t="s">
        <v>521</v>
      </c>
      <c r="D132" s="91">
        <v>45391.746932951391</v>
      </c>
      <c r="E132" s="109">
        <v>45391.746932951391</v>
      </c>
      <c r="F132" t="s">
        <v>779</v>
      </c>
    </row>
    <row r="133" spans="1:6" x14ac:dyDescent="0.25">
      <c r="A133" s="40" t="s">
        <v>522</v>
      </c>
      <c r="B133" s="41">
        <v>46509906</v>
      </c>
      <c r="C133" s="40" t="s">
        <v>523</v>
      </c>
      <c r="D133" s="91">
        <v>45391.752417476855</v>
      </c>
      <c r="E133" s="109">
        <v>45391.752417476855</v>
      </c>
      <c r="F133" t="s">
        <v>178</v>
      </c>
    </row>
    <row r="134" spans="1:6" x14ac:dyDescent="0.25">
      <c r="A134" s="40" t="s">
        <v>524</v>
      </c>
      <c r="B134" s="41">
        <v>74895629</v>
      </c>
      <c r="C134" s="40" t="s">
        <v>525</v>
      </c>
      <c r="D134" s="91">
        <v>45391.75288028935</v>
      </c>
      <c r="E134" s="109">
        <v>45391.75288028935</v>
      </c>
      <c r="F134" t="s">
        <v>201</v>
      </c>
    </row>
    <row r="135" spans="1:6" x14ac:dyDescent="0.25">
      <c r="A135" s="40" t="s">
        <v>526</v>
      </c>
      <c r="B135" s="41">
        <v>72560552</v>
      </c>
      <c r="C135" s="40" t="s">
        <v>527</v>
      </c>
      <c r="D135" s="91">
        <v>45391.753874918984</v>
      </c>
      <c r="E135" s="109">
        <v>45391.753874918984</v>
      </c>
      <c r="F135" t="s">
        <v>175</v>
      </c>
    </row>
    <row r="136" spans="1:6" x14ac:dyDescent="0.25">
      <c r="A136" s="40" t="s">
        <v>528</v>
      </c>
      <c r="B136" s="41">
        <v>41533544</v>
      </c>
      <c r="C136" s="40" t="s">
        <v>529</v>
      </c>
      <c r="D136" s="91">
        <v>45391.754388622685</v>
      </c>
      <c r="E136" s="109">
        <v>45391.754388622685</v>
      </c>
      <c r="F136" t="s">
        <v>779</v>
      </c>
    </row>
    <row r="137" spans="1:6" x14ac:dyDescent="0.25">
      <c r="A137" s="40" t="s">
        <v>530</v>
      </c>
      <c r="B137" s="41">
        <v>41683487</v>
      </c>
      <c r="C137" s="40" t="s">
        <v>531</v>
      </c>
      <c r="D137" s="91">
        <v>45391.754478009258</v>
      </c>
      <c r="E137" s="109">
        <v>45391.754478009258</v>
      </c>
      <c r="F137" t="s">
        <v>201</v>
      </c>
    </row>
    <row r="138" spans="1:6" x14ac:dyDescent="0.25">
      <c r="A138" s="40" t="s">
        <v>532</v>
      </c>
      <c r="B138" s="41">
        <v>76201450</v>
      </c>
      <c r="C138" s="40" t="s">
        <v>533</v>
      </c>
      <c r="D138" s="91">
        <v>45391.759610034722</v>
      </c>
      <c r="E138" s="109">
        <v>45391.759610034722</v>
      </c>
      <c r="F138" t="s">
        <v>173</v>
      </c>
    </row>
    <row r="139" spans="1:6" x14ac:dyDescent="0.25">
      <c r="A139" s="40" t="s">
        <v>534</v>
      </c>
      <c r="B139" s="41">
        <v>41070944</v>
      </c>
      <c r="C139" s="40" t="s">
        <v>535</v>
      </c>
      <c r="D139" s="91">
        <v>45391.76020744213</v>
      </c>
      <c r="E139" s="109">
        <v>45391.76020744213</v>
      </c>
      <c r="F139" t="s">
        <v>778</v>
      </c>
    </row>
    <row r="140" spans="1:6" x14ac:dyDescent="0.25">
      <c r="A140" s="40" t="s">
        <v>536</v>
      </c>
      <c r="B140" s="41">
        <v>19818519</v>
      </c>
      <c r="C140" s="40" t="s">
        <v>537</v>
      </c>
      <c r="D140" s="91">
        <v>45391.790115046293</v>
      </c>
      <c r="E140" s="109">
        <v>45391.790115046293</v>
      </c>
      <c r="F140" t="s">
        <v>176</v>
      </c>
    </row>
    <row r="141" spans="1:6" x14ac:dyDescent="0.25">
      <c r="A141" s="40" t="s">
        <v>538</v>
      </c>
      <c r="B141" s="41">
        <v>28840153</v>
      </c>
      <c r="C141" s="40" t="s">
        <v>539</v>
      </c>
      <c r="D141" s="91">
        <v>45391.799453356478</v>
      </c>
      <c r="E141" s="109">
        <v>45391.799453356478</v>
      </c>
      <c r="F141" t="s">
        <v>173</v>
      </c>
    </row>
    <row r="142" spans="1:6" x14ac:dyDescent="0.25">
      <c r="A142" s="40" t="s">
        <v>540</v>
      </c>
      <c r="B142" s="41">
        <v>2856925</v>
      </c>
      <c r="C142" s="40" t="s">
        <v>541</v>
      </c>
      <c r="D142" s="91">
        <v>45391.800483993058</v>
      </c>
      <c r="E142" s="109">
        <v>45391.800483993058</v>
      </c>
      <c r="F142" t="s">
        <v>177</v>
      </c>
    </row>
    <row r="143" spans="1:6" x14ac:dyDescent="0.25">
      <c r="A143" s="40" t="s">
        <v>542</v>
      </c>
      <c r="B143" s="41">
        <v>44212706</v>
      </c>
      <c r="C143" s="40" t="s">
        <v>543</v>
      </c>
      <c r="D143" s="91">
        <v>45391.818384756945</v>
      </c>
      <c r="E143" s="109">
        <v>45391.818384756945</v>
      </c>
      <c r="F143" t="s">
        <v>175</v>
      </c>
    </row>
    <row r="144" spans="1:6" x14ac:dyDescent="0.25">
      <c r="A144" s="40" t="s">
        <v>544</v>
      </c>
      <c r="B144" s="41">
        <v>16727270</v>
      </c>
      <c r="C144" s="40" t="s">
        <v>545</v>
      </c>
      <c r="D144" s="91">
        <v>45391.819324618053</v>
      </c>
      <c r="E144" s="109">
        <v>45391.819324618053</v>
      </c>
      <c r="F144" t="s">
        <v>177</v>
      </c>
    </row>
    <row r="145" spans="1:6" x14ac:dyDescent="0.25">
      <c r="A145" s="40" t="s">
        <v>546</v>
      </c>
      <c r="B145" s="41">
        <v>46304998</v>
      </c>
      <c r="C145" s="40" t="s">
        <v>547</v>
      </c>
      <c r="D145" s="91">
        <v>45391.839946990738</v>
      </c>
      <c r="E145" s="109">
        <v>45391.839946990738</v>
      </c>
      <c r="F145" t="s">
        <v>177</v>
      </c>
    </row>
    <row r="146" spans="1:6" x14ac:dyDescent="0.25">
      <c r="A146" s="40" t="s">
        <v>548</v>
      </c>
      <c r="B146" s="41">
        <v>42481106</v>
      </c>
      <c r="C146" s="40" t="s">
        <v>549</v>
      </c>
      <c r="D146" s="91">
        <v>45391.847506053244</v>
      </c>
      <c r="E146" s="109">
        <v>45391.847506053244</v>
      </c>
      <c r="F146" t="s">
        <v>175</v>
      </c>
    </row>
    <row r="147" spans="1:6" x14ac:dyDescent="0.25">
      <c r="A147" s="40" t="s">
        <v>550</v>
      </c>
      <c r="B147" s="41">
        <v>44169867</v>
      </c>
      <c r="C147" s="40" t="s">
        <v>551</v>
      </c>
      <c r="D147" s="91">
        <v>45391.847562650466</v>
      </c>
      <c r="E147" s="109">
        <v>45391.847562650466</v>
      </c>
      <c r="F147" t="s">
        <v>175</v>
      </c>
    </row>
    <row r="148" spans="1:6" x14ac:dyDescent="0.25">
      <c r="A148" s="40" t="s">
        <v>552</v>
      </c>
      <c r="B148" s="41">
        <v>20028830</v>
      </c>
      <c r="C148" s="40" t="s">
        <v>553</v>
      </c>
      <c r="D148" s="91">
        <v>45391.84839861111</v>
      </c>
      <c r="E148" s="109">
        <v>45391.84839861111</v>
      </c>
      <c r="F148" t="s">
        <v>201</v>
      </c>
    </row>
    <row r="149" spans="1:6" x14ac:dyDescent="0.25">
      <c r="A149" s="40" t="s">
        <v>554</v>
      </c>
      <c r="B149" s="41">
        <v>20027443</v>
      </c>
      <c r="C149" s="40" t="s">
        <v>555</v>
      </c>
      <c r="D149" s="91">
        <v>45391.850258252314</v>
      </c>
      <c r="E149" s="109">
        <v>45391.850258252314</v>
      </c>
      <c r="F149" t="s">
        <v>176</v>
      </c>
    </row>
    <row r="150" spans="1:6" x14ac:dyDescent="0.25">
      <c r="A150" s="40" t="s">
        <v>556</v>
      </c>
      <c r="B150" s="41">
        <v>20050415</v>
      </c>
      <c r="C150" s="40" t="s">
        <v>557</v>
      </c>
      <c r="D150" s="91">
        <v>45391.855781712962</v>
      </c>
      <c r="E150" s="109">
        <v>45391.855781712962</v>
      </c>
      <c r="F150" t="s">
        <v>201</v>
      </c>
    </row>
    <row r="151" spans="1:6" x14ac:dyDescent="0.25">
      <c r="A151" s="40" t="s">
        <v>558</v>
      </c>
      <c r="B151" s="41">
        <v>20084894</v>
      </c>
      <c r="C151" s="40" t="s">
        <v>559</v>
      </c>
      <c r="D151" s="91">
        <v>45391.85843252315</v>
      </c>
      <c r="E151" s="109">
        <v>45391.85843252315</v>
      </c>
      <c r="F151" t="s">
        <v>201</v>
      </c>
    </row>
    <row r="152" spans="1:6" x14ac:dyDescent="0.25">
      <c r="A152" s="40" t="s">
        <v>560</v>
      </c>
      <c r="B152" s="41">
        <v>43228938</v>
      </c>
      <c r="C152" s="40" t="s">
        <v>561</v>
      </c>
      <c r="D152" s="91">
        <v>45391.864133796298</v>
      </c>
      <c r="E152" s="109">
        <v>45391.864133796298</v>
      </c>
      <c r="F152" t="s">
        <v>201</v>
      </c>
    </row>
    <row r="153" spans="1:6" x14ac:dyDescent="0.25">
      <c r="A153" s="40" t="s">
        <v>562</v>
      </c>
      <c r="B153" s="41">
        <v>41205348</v>
      </c>
      <c r="C153" s="40" t="s">
        <v>563</v>
      </c>
      <c r="D153" s="91">
        <v>45391.865562071762</v>
      </c>
      <c r="E153" s="109">
        <v>45391.865562071762</v>
      </c>
      <c r="F153" t="s">
        <v>201</v>
      </c>
    </row>
    <row r="154" spans="1:6" x14ac:dyDescent="0.25">
      <c r="A154" s="40" t="s">
        <v>564</v>
      </c>
      <c r="B154" s="41">
        <v>21559360</v>
      </c>
      <c r="C154" s="40" t="s">
        <v>565</v>
      </c>
      <c r="D154" s="91">
        <v>45391.882235069446</v>
      </c>
      <c r="E154" s="109">
        <v>45391.882235069446</v>
      </c>
      <c r="F154" t="s">
        <v>178</v>
      </c>
    </row>
    <row r="155" spans="1:6" x14ac:dyDescent="0.25">
      <c r="A155" s="40" t="s">
        <v>566</v>
      </c>
      <c r="B155" s="41">
        <v>41982505</v>
      </c>
      <c r="C155" s="40" t="s">
        <v>567</v>
      </c>
      <c r="D155" s="91">
        <v>45391.882255289354</v>
      </c>
      <c r="E155" s="109">
        <v>45391.882255289354</v>
      </c>
      <c r="F155" t="s">
        <v>201</v>
      </c>
    </row>
    <row r="156" spans="1:6" x14ac:dyDescent="0.25">
      <c r="A156" s="40" t="s">
        <v>568</v>
      </c>
      <c r="B156" s="41">
        <v>20094113</v>
      </c>
      <c r="C156" s="40" t="s">
        <v>569</v>
      </c>
      <c r="D156" s="91">
        <v>45391.883971840274</v>
      </c>
      <c r="E156" s="109">
        <v>45391.883971840274</v>
      </c>
      <c r="F156" t="s">
        <v>176</v>
      </c>
    </row>
    <row r="157" spans="1:6" x14ac:dyDescent="0.25">
      <c r="A157" s="40" t="s">
        <v>570</v>
      </c>
      <c r="B157" s="41">
        <v>40112563</v>
      </c>
      <c r="C157" s="40" t="s">
        <v>571</v>
      </c>
      <c r="D157" s="91">
        <v>45391.906505011575</v>
      </c>
      <c r="E157" s="109">
        <v>45391.906505011575</v>
      </c>
      <c r="F157" t="s">
        <v>201</v>
      </c>
    </row>
    <row r="158" spans="1:6" x14ac:dyDescent="0.25">
      <c r="A158" s="40" t="s">
        <v>572</v>
      </c>
      <c r="B158" s="41">
        <v>43386193</v>
      </c>
      <c r="C158" s="40" t="s">
        <v>573</v>
      </c>
      <c r="D158" s="91">
        <v>45391.914140312503</v>
      </c>
      <c r="E158" s="109">
        <v>45391.914140312503</v>
      </c>
      <c r="F158" t="s">
        <v>177</v>
      </c>
    </row>
    <row r="159" spans="1:6" x14ac:dyDescent="0.25">
      <c r="A159" s="40" t="s">
        <v>574</v>
      </c>
      <c r="B159" s="41">
        <v>24002501</v>
      </c>
      <c r="C159" s="40" t="s">
        <v>575</v>
      </c>
      <c r="D159" s="91">
        <v>45391.920344247686</v>
      </c>
      <c r="E159" s="109">
        <v>45391.920344247686</v>
      </c>
      <c r="F159" t="s">
        <v>780</v>
      </c>
    </row>
    <row r="160" spans="1:6" x14ac:dyDescent="0.25">
      <c r="A160" s="40" t="s">
        <v>576</v>
      </c>
      <c r="B160" s="41">
        <v>16739535</v>
      </c>
      <c r="C160" s="40" t="s">
        <v>577</v>
      </c>
      <c r="D160" s="91">
        <v>45391.935259606478</v>
      </c>
      <c r="E160" s="109">
        <v>45391.935259606478</v>
      </c>
      <c r="F160" t="s">
        <v>178</v>
      </c>
    </row>
    <row r="161" spans="1:6" x14ac:dyDescent="0.25">
      <c r="A161" s="40" t="s">
        <v>578</v>
      </c>
      <c r="B161" s="41">
        <v>45078025</v>
      </c>
      <c r="C161" s="40" t="s">
        <v>579</v>
      </c>
      <c r="D161" s="91">
        <v>45391.938071180557</v>
      </c>
      <c r="E161" s="109">
        <v>45391.938071180557</v>
      </c>
      <c r="F161" t="s">
        <v>780</v>
      </c>
    </row>
    <row r="162" spans="1:6" x14ac:dyDescent="0.25">
      <c r="A162" s="40" t="s">
        <v>580</v>
      </c>
      <c r="B162" s="41">
        <v>20006367</v>
      </c>
      <c r="C162" s="40" t="s">
        <v>581</v>
      </c>
      <c r="D162" s="91">
        <v>45391.944297256945</v>
      </c>
      <c r="E162" s="109">
        <v>45391.944297256945</v>
      </c>
      <c r="F162" t="s">
        <v>176</v>
      </c>
    </row>
    <row r="163" spans="1:6" x14ac:dyDescent="0.25">
      <c r="A163" s="40" t="s">
        <v>582</v>
      </c>
      <c r="B163" s="41">
        <v>32927598</v>
      </c>
      <c r="C163" s="40" t="s">
        <v>583</v>
      </c>
      <c r="D163" s="91">
        <v>45391.948542210645</v>
      </c>
      <c r="E163" s="109">
        <v>45391.948542210645</v>
      </c>
      <c r="F163" t="s">
        <v>175</v>
      </c>
    </row>
    <row r="164" spans="1:6" x14ac:dyDescent="0.25">
      <c r="A164" s="40" t="s">
        <v>584</v>
      </c>
      <c r="B164" s="41">
        <v>17435544</v>
      </c>
      <c r="C164" s="40" t="s">
        <v>585</v>
      </c>
      <c r="D164" s="91">
        <v>45391.949091122682</v>
      </c>
      <c r="E164" s="109">
        <v>45391.949091122682</v>
      </c>
      <c r="F164" t="s">
        <v>178</v>
      </c>
    </row>
    <row r="165" spans="1:6" x14ac:dyDescent="0.25">
      <c r="A165" s="40" t="s">
        <v>586</v>
      </c>
      <c r="B165" s="41">
        <v>44888960</v>
      </c>
      <c r="C165" s="40" t="s">
        <v>587</v>
      </c>
      <c r="D165" s="91">
        <v>45391.953342326386</v>
      </c>
      <c r="E165" s="109">
        <v>45391.953342326386</v>
      </c>
      <c r="F165" t="s">
        <v>201</v>
      </c>
    </row>
    <row r="166" spans="1:6" x14ac:dyDescent="0.25">
      <c r="A166" s="40" t="s">
        <v>588</v>
      </c>
      <c r="B166" s="41">
        <v>16799586</v>
      </c>
      <c r="C166" s="40" t="s">
        <v>589</v>
      </c>
      <c r="D166" s="91">
        <v>45391.954935729169</v>
      </c>
      <c r="E166" s="109">
        <v>45391.954935729169</v>
      </c>
      <c r="F166" t="s">
        <v>177</v>
      </c>
    </row>
    <row r="167" spans="1:6" x14ac:dyDescent="0.25">
      <c r="A167" s="40" t="s">
        <v>590</v>
      </c>
      <c r="B167" s="41">
        <v>20015572</v>
      </c>
      <c r="C167" s="40" t="s">
        <v>591</v>
      </c>
      <c r="D167" s="91">
        <v>45391.960017094905</v>
      </c>
      <c r="E167" s="109">
        <v>45391.960017094905</v>
      </c>
      <c r="F167" t="s">
        <v>176</v>
      </c>
    </row>
    <row r="168" spans="1:6" x14ac:dyDescent="0.25">
      <c r="A168" s="40" t="s">
        <v>592</v>
      </c>
      <c r="B168" s="41">
        <v>43744931</v>
      </c>
      <c r="C168" s="40" t="s">
        <v>587</v>
      </c>
      <c r="D168" s="91">
        <v>45391.960941666664</v>
      </c>
      <c r="E168" s="109">
        <v>45391.960941666664</v>
      </c>
      <c r="F168" t="s">
        <v>201</v>
      </c>
    </row>
    <row r="169" spans="1:6" x14ac:dyDescent="0.25">
      <c r="A169" s="40" t="s">
        <v>593</v>
      </c>
      <c r="B169" s="41">
        <v>32782710</v>
      </c>
      <c r="C169" s="40" t="s">
        <v>594</v>
      </c>
      <c r="D169" s="91">
        <v>45391.966193715278</v>
      </c>
      <c r="E169" s="109">
        <v>45391.966193715278</v>
      </c>
      <c r="F169" t="s">
        <v>175</v>
      </c>
    </row>
    <row r="170" spans="1:6" x14ac:dyDescent="0.25">
      <c r="A170" s="40" t="s">
        <v>595</v>
      </c>
      <c r="B170" s="41">
        <v>43822521</v>
      </c>
      <c r="C170" s="40" t="s">
        <v>596</v>
      </c>
      <c r="D170" s="91">
        <v>45392.216402314814</v>
      </c>
      <c r="E170" s="109">
        <v>45392.216402314814</v>
      </c>
      <c r="F170" t="s">
        <v>201</v>
      </c>
    </row>
    <row r="171" spans="1:6" x14ac:dyDescent="0.25">
      <c r="A171" s="40" t="s">
        <v>597</v>
      </c>
      <c r="B171" s="41">
        <v>19921056</v>
      </c>
      <c r="C171" s="40" t="s">
        <v>598</v>
      </c>
      <c r="D171" s="91">
        <v>45392.242690509258</v>
      </c>
      <c r="E171" s="109">
        <v>45392.242690509258</v>
      </c>
      <c r="F171" t="s">
        <v>176</v>
      </c>
    </row>
    <row r="172" spans="1:6" x14ac:dyDescent="0.25">
      <c r="A172" s="40" t="s">
        <v>599</v>
      </c>
      <c r="B172" s="41">
        <v>20073917</v>
      </c>
      <c r="C172" s="40" t="s">
        <v>600</v>
      </c>
      <c r="D172" s="91">
        <v>45392.269490046296</v>
      </c>
      <c r="E172" s="109">
        <v>45392.269490046296</v>
      </c>
      <c r="F172" t="s">
        <v>201</v>
      </c>
    </row>
    <row r="173" spans="1:6" x14ac:dyDescent="0.25">
      <c r="A173" s="40" t="s">
        <v>601</v>
      </c>
      <c r="B173" s="41">
        <v>40373166</v>
      </c>
      <c r="C173" s="40" t="s">
        <v>602</v>
      </c>
      <c r="D173" s="91">
        <v>45392.342651932871</v>
      </c>
      <c r="E173" s="109">
        <v>45392.342651932871</v>
      </c>
      <c r="F173" t="s">
        <v>177</v>
      </c>
    </row>
    <row r="174" spans="1:6" x14ac:dyDescent="0.25">
      <c r="A174" s="40" t="s">
        <v>603</v>
      </c>
      <c r="B174" s="41">
        <v>23960573</v>
      </c>
      <c r="C174" s="40" t="s">
        <v>604</v>
      </c>
      <c r="D174" s="91">
        <v>45392.350222800924</v>
      </c>
      <c r="E174" s="109">
        <v>45392.350222800924</v>
      </c>
      <c r="F174" t="s">
        <v>179</v>
      </c>
    </row>
    <row r="175" spans="1:6" x14ac:dyDescent="0.25">
      <c r="A175" s="40" t="s">
        <v>605</v>
      </c>
      <c r="B175" s="41">
        <v>22309107</v>
      </c>
      <c r="C175" s="40" t="s">
        <v>606</v>
      </c>
      <c r="D175" s="91">
        <v>45392.353234606482</v>
      </c>
      <c r="E175" s="109">
        <v>45392.353234606482</v>
      </c>
      <c r="F175" t="s">
        <v>778</v>
      </c>
    </row>
    <row r="176" spans="1:6" x14ac:dyDescent="0.25">
      <c r="A176" s="40" t="s">
        <v>607</v>
      </c>
      <c r="B176" s="41">
        <v>43055519</v>
      </c>
      <c r="C176" s="40" t="s">
        <v>608</v>
      </c>
      <c r="D176" s="91">
        <v>45392.35548943287</v>
      </c>
      <c r="E176" s="109">
        <v>45392.35548943287</v>
      </c>
      <c r="F176" t="s">
        <v>173</v>
      </c>
    </row>
    <row r="177" spans="1:6" x14ac:dyDescent="0.25">
      <c r="A177" s="40" t="s">
        <v>609</v>
      </c>
      <c r="B177" s="41">
        <v>40625372</v>
      </c>
      <c r="C177" s="40" t="s">
        <v>610</v>
      </c>
      <c r="D177" s="91">
        <v>45392.360400891201</v>
      </c>
      <c r="E177" s="109">
        <v>45392.360400891201</v>
      </c>
      <c r="F177" t="s">
        <v>176</v>
      </c>
    </row>
    <row r="178" spans="1:6" x14ac:dyDescent="0.25">
      <c r="A178" s="40" t="s">
        <v>611</v>
      </c>
      <c r="B178" s="41">
        <v>41004161</v>
      </c>
      <c r="C178" s="40" t="s">
        <v>612</v>
      </c>
      <c r="D178" s="91">
        <v>45392.400452581016</v>
      </c>
      <c r="E178" s="109">
        <v>45392.400452581016</v>
      </c>
      <c r="F178" t="s">
        <v>177</v>
      </c>
    </row>
    <row r="179" spans="1:6" x14ac:dyDescent="0.25">
      <c r="A179" s="40" t="s">
        <v>613</v>
      </c>
      <c r="B179" s="41">
        <v>40553657</v>
      </c>
      <c r="C179" s="40" t="s">
        <v>614</v>
      </c>
      <c r="D179" s="91">
        <v>45392.404498460652</v>
      </c>
      <c r="E179" s="109">
        <v>45392.404498460652</v>
      </c>
      <c r="F179" t="s">
        <v>176</v>
      </c>
    </row>
    <row r="180" spans="1:6" x14ac:dyDescent="0.25">
      <c r="A180" s="40" t="s">
        <v>615</v>
      </c>
      <c r="B180" s="41">
        <v>41138265</v>
      </c>
      <c r="C180" s="40" t="s">
        <v>616</v>
      </c>
      <c r="D180" s="91">
        <v>45392.429296377311</v>
      </c>
      <c r="E180" s="109">
        <v>45392.429296377311</v>
      </c>
      <c r="F180" t="s">
        <v>201</v>
      </c>
    </row>
    <row r="181" spans="1:6" x14ac:dyDescent="0.25">
      <c r="A181" s="40" t="s">
        <v>617</v>
      </c>
      <c r="B181" s="41">
        <v>41676537</v>
      </c>
      <c r="C181" s="40" t="s">
        <v>618</v>
      </c>
      <c r="D181" s="91">
        <v>45392.471628935185</v>
      </c>
      <c r="E181" s="109">
        <v>45392.471628935185</v>
      </c>
      <c r="F181" t="s">
        <v>201</v>
      </c>
    </row>
    <row r="182" spans="1:6" x14ac:dyDescent="0.25">
      <c r="A182" s="40" t="s">
        <v>619</v>
      </c>
      <c r="B182" s="41">
        <v>16622419</v>
      </c>
      <c r="C182" s="40" t="s">
        <v>620</v>
      </c>
      <c r="D182" s="91">
        <v>45392.471979629627</v>
      </c>
      <c r="E182" s="109">
        <v>45392.471979629627</v>
      </c>
      <c r="F182" t="s">
        <v>177</v>
      </c>
    </row>
    <row r="183" spans="1:6" x14ac:dyDescent="0.25">
      <c r="A183" s="40" t="s">
        <v>621</v>
      </c>
      <c r="B183" s="41">
        <v>40705409</v>
      </c>
      <c r="C183" s="40" t="s">
        <v>622</v>
      </c>
      <c r="D183" s="91">
        <v>45392.473853043979</v>
      </c>
      <c r="E183" s="109">
        <v>45392.473853043979</v>
      </c>
      <c r="F183" t="s">
        <v>201</v>
      </c>
    </row>
    <row r="184" spans="1:6" x14ac:dyDescent="0.25">
      <c r="A184" s="40" t="s">
        <v>623</v>
      </c>
      <c r="B184" s="41">
        <v>42533799</v>
      </c>
      <c r="C184" s="40" t="s">
        <v>624</v>
      </c>
      <c r="D184" s="91">
        <v>45392.479724189812</v>
      </c>
      <c r="E184" s="109">
        <v>45392.479724189812</v>
      </c>
      <c r="F184" t="s">
        <v>201</v>
      </c>
    </row>
    <row r="185" spans="1:6" x14ac:dyDescent="0.25">
      <c r="A185" s="40" t="s">
        <v>625</v>
      </c>
      <c r="B185" s="41">
        <v>19837871</v>
      </c>
      <c r="C185" s="40" t="s">
        <v>626</v>
      </c>
      <c r="D185" s="91">
        <v>45392.495231134257</v>
      </c>
      <c r="E185" s="109">
        <v>45392.495231134257</v>
      </c>
      <c r="F185" t="s">
        <v>176</v>
      </c>
    </row>
    <row r="186" spans="1:6" x14ac:dyDescent="0.25">
      <c r="A186" s="40" t="s">
        <v>627</v>
      </c>
      <c r="B186" s="41">
        <v>19824137</v>
      </c>
      <c r="C186" s="40" t="s">
        <v>628</v>
      </c>
      <c r="D186" s="91">
        <v>45392.498395798611</v>
      </c>
      <c r="E186" s="109">
        <v>45392.498395798611</v>
      </c>
      <c r="F186" t="s">
        <v>176</v>
      </c>
    </row>
    <row r="187" spans="1:6" x14ac:dyDescent="0.25">
      <c r="A187" s="40" t="s">
        <v>629</v>
      </c>
      <c r="B187" s="41">
        <v>48929609</v>
      </c>
      <c r="C187" s="40" t="s">
        <v>630</v>
      </c>
      <c r="D187" s="91">
        <v>45392.499594988425</v>
      </c>
      <c r="E187" s="109">
        <v>45392.499594988425</v>
      </c>
      <c r="F187" t="s">
        <v>179</v>
      </c>
    </row>
    <row r="188" spans="1:6" x14ac:dyDescent="0.25">
      <c r="A188" s="40" t="s">
        <v>631</v>
      </c>
      <c r="B188" s="41">
        <v>23961914</v>
      </c>
      <c r="C188" s="40" t="s">
        <v>632</v>
      </c>
      <c r="D188" s="91">
        <v>45392.508655092592</v>
      </c>
      <c r="E188" s="109">
        <v>45392.508655092592</v>
      </c>
      <c r="F188" t="s">
        <v>780</v>
      </c>
    </row>
    <row r="189" spans="1:6" x14ac:dyDescent="0.25">
      <c r="A189" s="40" t="s">
        <v>633</v>
      </c>
      <c r="B189" s="41">
        <v>70177085</v>
      </c>
      <c r="C189" s="40" t="s">
        <v>634</v>
      </c>
      <c r="D189" s="91">
        <v>45392.516923611111</v>
      </c>
      <c r="E189" s="109">
        <v>45392.516923611111</v>
      </c>
      <c r="F189" t="s">
        <v>778</v>
      </c>
    </row>
    <row r="190" spans="1:6" x14ac:dyDescent="0.25">
      <c r="A190" s="40" t="s">
        <v>635</v>
      </c>
      <c r="B190" s="41">
        <v>32951413</v>
      </c>
      <c r="C190" s="40" t="s">
        <v>636</v>
      </c>
      <c r="D190" s="91">
        <v>45392.554345752316</v>
      </c>
      <c r="E190" s="109">
        <v>45392.554345752316</v>
      </c>
      <c r="F190" t="s">
        <v>175</v>
      </c>
    </row>
    <row r="191" spans="1:6" x14ac:dyDescent="0.25">
      <c r="A191" s="40" t="s">
        <v>637</v>
      </c>
      <c r="B191" s="41">
        <v>41484293</v>
      </c>
      <c r="C191" s="40" t="s">
        <v>638</v>
      </c>
      <c r="D191" s="91">
        <v>45392.557791238425</v>
      </c>
      <c r="E191" s="109">
        <v>45392.557791238425</v>
      </c>
      <c r="F191" t="s">
        <v>780</v>
      </c>
    </row>
    <row r="192" spans="1:6" x14ac:dyDescent="0.25">
      <c r="A192" s="40" t="s">
        <v>641</v>
      </c>
      <c r="B192" s="41">
        <v>44133365</v>
      </c>
      <c r="C192" s="40" t="s">
        <v>642</v>
      </c>
      <c r="D192" s="91">
        <v>45392.569597222224</v>
      </c>
      <c r="E192" s="109">
        <v>45392.569597222224</v>
      </c>
      <c r="F192" t="s">
        <v>780</v>
      </c>
    </row>
    <row r="193" spans="1:6" x14ac:dyDescent="0.25">
      <c r="A193" s="40" t="s">
        <v>643</v>
      </c>
      <c r="B193" s="41">
        <v>71221450</v>
      </c>
      <c r="C193" s="40" t="s">
        <v>644</v>
      </c>
      <c r="D193" s="91">
        <v>45392.592515625001</v>
      </c>
      <c r="E193" s="109">
        <v>45392.592515625001</v>
      </c>
      <c r="F193" t="s">
        <v>176</v>
      </c>
    </row>
    <row r="194" spans="1:6" x14ac:dyDescent="0.25">
      <c r="A194" s="40" t="s">
        <v>645</v>
      </c>
      <c r="B194" s="41">
        <v>46791756</v>
      </c>
      <c r="C194" s="40" t="s">
        <v>376</v>
      </c>
      <c r="D194" s="91">
        <v>45392.594391585648</v>
      </c>
      <c r="E194" s="109">
        <v>45392.594391585648</v>
      </c>
      <c r="F194" t="s">
        <v>177</v>
      </c>
    </row>
    <row r="195" spans="1:6" x14ac:dyDescent="0.25">
      <c r="A195" s="40" t="s">
        <v>646</v>
      </c>
      <c r="B195" s="41">
        <v>16701880</v>
      </c>
      <c r="C195" s="40" t="s">
        <v>647</v>
      </c>
      <c r="D195" s="91">
        <v>45392.610212766202</v>
      </c>
      <c r="E195" s="109">
        <v>45392.610212766202</v>
      </c>
      <c r="F195" t="s">
        <v>177</v>
      </c>
    </row>
    <row r="196" spans="1:6" x14ac:dyDescent="0.25">
      <c r="A196" s="40" t="s">
        <v>648</v>
      </c>
      <c r="B196" s="41">
        <v>40438886</v>
      </c>
      <c r="C196" s="40" t="s">
        <v>649</v>
      </c>
      <c r="D196" s="91">
        <v>45392.612547418983</v>
      </c>
      <c r="E196" s="109">
        <v>45392.612547418983</v>
      </c>
      <c r="F196" t="s">
        <v>177</v>
      </c>
    </row>
    <row r="197" spans="1:6" x14ac:dyDescent="0.25">
      <c r="A197" s="40" t="s">
        <v>650</v>
      </c>
      <c r="B197" s="41">
        <v>42569240</v>
      </c>
      <c r="C197" s="40" t="s">
        <v>651</v>
      </c>
      <c r="D197" s="91">
        <v>45392.674624108797</v>
      </c>
      <c r="E197" s="109">
        <v>45392.674624108797</v>
      </c>
      <c r="F197" t="s">
        <v>176</v>
      </c>
    </row>
    <row r="198" spans="1:6" x14ac:dyDescent="0.25">
      <c r="A198" s="40" t="s">
        <v>652</v>
      </c>
      <c r="B198" s="41">
        <v>40098126</v>
      </c>
      <c r="C198" s="40" t="s">
        <v>653</v>
      </c>
      <c r="D198" s="91">
        <v>45392.686162731479</v>
      </c>
      <c r="E198" s="109">
        <v>45392.686162731479</v>
      </c>
      <c r="F198" t="s">
        <v>176</v>
      </c>
    </row>
    <row r="199" spans="1:6" x14ac:dyDescent="0.25">
      <c r="A199" s="40" t="s">
        <v>654</v>
      </c>
      <c r="B199" s="41">
        <v>77462239</v>
      </c>
      <c r="C199" s="40" t="s">
        <v>655</v>
      </c>
      <c r="D199" s="91">
        <v>45392.729708599538</v>
      </c>
      <c r="E199" s="109">
        <v>45392.729708599538</v>
      </c>
      <c r="F199" t="s">
        <v>232</v>
      </c>
    </row>
    <row r="200" spans="1:6" x14ac:dyDescent="0.25">
      <c r="A200" s="40" t="s">
        <v>656</v>
      </c>
      <c r="B200" s="41">
        <v>43370185</v>
      </c>
      <c r="C200" s="40" t="s">
        <v>657</v>
      </c>
      <c r="D200" s="91">
        <v>45392.75345841435</v>
      </c>
      <c r="E200" s="109">
        <v>45392.75345841435</v>
      </c>
      <c r="F200" t="s">
        <v>201</v>
      </c>
    </row>
    <row r="201" spans="1:6" x14ac:dyDescent="0.25">
      <c r="A201" s="40" t="s">
        <v>658</v>
      </c>
      <c r="B201" s="41">
        <v>15359008</v>
      </c>
      <c r="C201" s="40" t="s">
        <v>659</v>
      </c>
      <c r="D201" s="91">
        <v>45392.758564351854</v>
      </c>
      <c r="E201" s="109">
        <v>45392.758564351854</v>
      </c>
      <c r="F201" t="s">
        <v>173</v>
      </c>
    </row>
    <row r="202" spans="1:6" x14ac:dyDescent="0.25">
      <c r="A202" s="40" t="s">
        <v>660</v>
      </c>
      <c r="B202" s="41">
        <v>23934247</v>
      </c>
      <c r="C202" s="40" t="s">
        <v>661</v>
      </c>
      <c r="D202" s="91">
        <v>45392.762402395834</v>
      </c>
      <c r="E202" s="109">
        <v>45392.762402395834</v>
      </c>
      <c r="F202" t="s">
        <v>232</v>
      </c>
    </row>
    <row r="203" spans="1:6" x14ac:dyDescent="0.25">
      <c r="A203" s="40" t="s">
        <v>662</v>
      </c>
      <c r="B203" s="41">
        <v>40753274</v>
      </c>
      <c r="C203" s="40" t="s">
        <v>663</v>
      </c>
      <c r="D203" s="91">
        <v>45392.766537696756</v>
      </c>
      <c r="E203" s="109">
        <v>45392.766537696756</v>
      </c>
      <c r="F203" t="s">
        <v>201</v>
      </c>
    </row>
    <row r="204" spans="1:6" x14ac:dyDescent="0.25">
      <c r="A204" s="40" t="s">
        <v>664</v>
      </c>
      <c r="B204" s="41">
        <v>45707562</v>
      </c>
      <c r="C204" s="40" t="s">
        <v>665</v>
      </c>
      <c r="D204" s="91">
        <v>45392.798992476855</v>
      </c>
      <c r="E204" s="109">
        <v>45392.798992476855</v>
      </c>
      <c r="F204" t="s">
        <v>178</v>
      </c>
    </row>
    <row r="205" spans="1:6" x14ac:dyDescent="0.25">
      <c r="A205" s="40" t="s">
        <v>666</v>
      </c>
      <c r="B205" s="41">
        <v>45087753</v>
      </c>
      <c r="C205" s="40" t="s">
        <v>667</v>
      </c>
      <c r="D205" s="91">
        <v>45392.852612731484</v>
      </c>
      <c r="E205" s="109">
        <v>45392.852612731484</v>
      </c>
      <c r="F205" t="s">
        <v>176</v>
      </c>
    </row>
    <row r="206" spans="1:6" x14ac:dyDescent="0.25">
      <c r="A206" s="40" t="s">
        <v>668</v>
      </c>
      <c r="B206" s="41">
        <v>42371767</v>
      </c>
      <c r="C206" s="40" t="s">
        <v>669</v>
      </c>
      <c r="D206" s="91">
        <v>45392.902957557868</v>
      </c>
      <c r="E206" s="109">
        <v>45392.902957557868</v>
      </c>
      <c r="F206" t="s">
        <v>177</v>
      </c>
    </row>
    <row r="207" spans="1:6" x14ac:dyDescent="0.25">
      <c r="A207" s="40" t="s">
        <v>670</v>
      </c>
      <c r="B207" s="41">
        <v>72280693</v>
      </c>
      <c r="C207" s="40" t="s">
        <v>671</v>
      </c>
      <c r="D207" s="91">
        <v>45393.032687928244</v>
      </c>
      <c r="E207" s="109">
        <v>45393.032687928244</v>
      </c>
      <c r="F207" t="s">
        <v>176</v>
      </c>
    </row>
    <row r="208" spans="1:6" x14ac:dyDescent="0.25">
      <c r="A208" s="40" t="s">
        <v>672</v>
      </c>
      <c r="B208" s="41">
        <v>42190708</v>
      </c>
      <c r="C208" s="40" t="s">
        <v>673</v>
      </c>
      <c r="D208" s="91">
        <v>45393.077549768517</v>
      </c>
      <c r="E208" s="109">
        <v>45393.077549768517</v>
      </c>
      <c r="F208" t="s">
        <v>201</v>
      </c>
    </row>
    <row r="209" spans="1:6" x14ac:dyDescent="0.25">
      <c r="A209" s="40" t="s">
        <v>674</v>
      </c>
      <c r="B209" s="41">
        <v>20009372</v>
      </c>
      <c r="C209" s="40" t="s">
        <v>675</v>
      </c>
      <c r="D209" s="91">
        <v>45393.205197222225</v>
      </c>
      <c r="E209" s="109">
        <v>45393.205197222225</v>
      </c>
      <c r="F209" t="s">
        <v>176</v>
      </c>
    </row>
    <row r="210" spans="1:6" x14ac:dyDescent="0.25">
      <c r="A210" s="40" t="s">
        <v>676</v>
      </c>
      <c r="B210" s="41">
        <v>80213048</v>
      </c>
      <c r="C210" s="40" t="s">
        <v>677</v>
      </c>
      <c r="D210" s="91">
        <v>45393.282600115737</v>
      </c>
      <c r="E210" s="109">
        <v>45393.282600115737</v>
      </c>
      <c r="F210" t="s">
        <v>177</v>
      </c>
    </row>
    <row r="211" spans="1:6" x14ac:dyDescent="0.25">
      <c r="A211" s="40" t="s">
        <v>678</v>
      </c>
      <c r="B211" s="41">
        <v>45039780</v>
      </c>
      <c r="C211" s="40" t="s">
        <v>679</v>
      </c>
      <c r="D211" s="91">
        <v>45393.375097569442</v>
      </c>
      <c r="E211" s="109">
        <v>45393.375097569442</v>
      </c>
      <c r="F211" t="s">
        <v>177</v>
      </c>
    </row>
    <row r="212" spans="1:6" x14ac:dyDescent="0.25">
      <c r="A212" s="40" t="s">
        <v>680</v>
      </c>
      <c r="B212" s="41">
        <v>20102286</v>
      </c>
      <c r="C212" s="40" t="s">
        <v>681</v>
      </c>
      <c r="D212" s="91">
        <v>45393.386548344904</v>
      </c>
      <c r="E212" s="109">
        <v>45393.386548344904</v>
      </c>
      <c r="F212" t="s">
        <v>176</v>
      </c>
    </row>
    <row r="213" spans="1:6" x14ac:dyDescent="0.25">
      <c r="A213" s="40" t="s">
        <v>682</v>
      </c>
      <c r="B213" s="41">
        <v>43140629</v>
      </c>
      <c r="C213" s="40" t="s">
        <v>683</v>
      </c>
      <c r="D213" s="91">
        <v>45393.436500659722</v>
      </c>
      <c r="E213" s="109">
        <v>45393.436500659722</v>
      </c>
      <c r="F213" t="s">
        <v>201</v>
      </c>
    </row>
    <row r="214" spans="1:6" x14ac:dyDescent="0.25">
      <c r="A214" s="40" t="s">
        <v>684</v>
      </c>
      <c r="B214" s="41">
        <v>19939362</v>
      </c>
      <c r="C214" s="40" t="s">
        <v>685</v>
      </c>
      <c r="D214" s="91">
        <v>45393.445378703706</v>
      </c>
      <c r="E214" s="109">
        <v>45393.445378703706</v>
      </c>
      <c r="F214" t="s">
        <v>176</v>
      </c>
    </row>
    <row r="215" spans="1:6" x14ac:dyDescent="0.25">
      <c r="A215" s="40" t="s">
        <v>686</v>
      </c>
      <c r="B215" s="41">
        <v>73571324</v>
      </c>
      <c r="C215" s="40" t="s">
        <v>687</v>
      </c>
      <c r="D215" s="91">
        <v>45393.451341319444</v>
      </c>
      <c r="E215" s="109">
        <v>45393.451341319444</v>
      </c>
      <c r="F215" t="s">
        <v>177</v>
      </c>
    </row>
    <row r="216" spans="1:6" x14ac:dyDescent="0.25">
      <c r="A216" s="40" t="s">
        <v>688</v>
      </c>
      <c r="B216" s="41">
        <v>72942877</v>
      </c>
      <c r="C216" s="40" t="s">
        <v>689</v>
      </c>
      <c r="D216" s="91">
        <v>45393.453250543978</v>
      </c>
      <c r="E216" s="109">
        <v>45393.453250543978</v>
      </c>
      <c r="F216" t="s">
        <v>201</v>
      </c>
    </row>
    <row r="217" spans="1:6" x14ac:dyDescent="0.25">
      <c r="A217" s="40" t="s">
        <v>690</v>
      </c>
      <c r="B217" s="41">
        <v>3561720</v>
      </c>
      <c r="C217" s="40" t="s">
        <v>691</v>
      </c>
      <c r="D217" s="91">
        <v>45393.453537152775</v>
      </c>
      <c r="E217" s="109">
        <v>45393.453537152775</v>
      </c>
      <c r="F217" t="s">
        <v>177</v>
      </c>
    </row>
    <row r="218" spans="1:6" x14ac:dyDescent="0.25">
      <c r="A218" s="40" t="s">
        <v>692</v>
      </c>
      <c r="B218" s="41">
        <v>71405157</v>
      </c>
      <c r="C218" s="40" t="s">
        <v>693</v>
      </c>
      <c r="D218" s="91">
        <v>45393.454156053238</v>
      </c>
      <c r="E218" s="109">
        <v>45393.454156053238</v>
      </c>
      <c r="F218" t="s">
        <v>201</v>
      </c>
    </row>
    <row r="219" spans="1:6" x14ac:dyDescent="0.25">
      <c r="A219" s="40" t="s">
        <v>694</v>
      </c>
      <c r="B219" s="41">
        <v>20023294</v>
      </c>
      <c r="C219" s="40" t="s">
        <v>695</v>
      </c>
      <c r="D219" s="91">
        <v>45393.454497569444</v>
      </c>
      <c r="E219" s="109">
        <v>45393.454497569444</v>
      </c>
      <c r="F219" t="s">
        <v>201</v>
      </c>
    </row>
    <row r="220" spans="1:6" x14ac:dyDescent="0.25">
      <c r="A220" s="40" t="s">
        <v>696</v>
      </c>
      <c r="B220" s="41">
        <v>41717476</v>
      </c>
      <c r="C220" s="40" t="s">
        <v>697</v>
      </c>
      <c r="D220" s="91">
        <v>45393.458595023149</v>
      </c>
      <c r="E220" s="109">
        <v>45393.458595023149</v>
      </c>
      <c r="F220" t="s">
        <v>201</v>
      </c>
    </row>
    <row r="221" spans="1:6" x14ac:dyDescent="0.25">
      <c r="A221" s="40" t="s">
        <v>698</v>
      </c>
      <c r="B221" s="41">
        <v>20088255</v>
      </c>
      <c r="C221" s="40" t="s">
        <v>699</v>
      </c>
      <c r="D221" s="91">
        <v>45393.459338923611</v>
      </c>
      <c r="E221" s="109">
        <v>45393.459338923611</v>
      </c>
      <c r="F221" t="s">
        <v>201</v>
      </c>
    </row>
    <row r="222" spans="1:6" x14ac:dyDescent="0.25">
      <c r="A222" s="40" t="s">
        <v>700</v>
      </c>
      <c r="B222" s="41">
        <v>16446533</v>
      </c>
      <c r="C222" s="40" t="s">
        <v>701</v>
      </c>
      <c r="D222" s="91">
        <v>45393.46083989583</v>
      </c>
      <c r="E222" s="109">
        <v>45393.46083989583</v>
      </c>
      <c r="F222" t="s">
        <v>177</v>
      </c>
    </row>
    <row r="223" spans="1:6" x14ac:dyDescent="0.25">
      <c r="A223" s="40" t="s">
        <v>702</v>
      </c>
      <c r="B223" s="41">
        <v>23979296</v>
      </c>
      <c r="C223" s="40" t="s">
        <v>703</v>
      </c>
      <c r="D223" s="91">
        <v>45393.46456547454</v>
      </c>
      <c r="E223" s="109">
        <v>45393.46456547454</v>
      </c>
      <c r="F223" t="s">
        <v>232</v>
      </c>
    </row>
    <row r="224" spans="1:6" x14ac:dyDescent="0.25">
      <c r="A224" s="40" t="s">
        <v>704</v>
      </c>
      <c r="B224" s="41">
        <v>73571314</v>
      </c>
      <c r="C224" s="40" t="s">
        <v>705</v>
      </c>
      <c r="D224" s="91">
        <v>45393.468051076386</v>
      </c>
      <c r="E224" s="109">
        <v>45393.468051076386</v>
      </c>
      <c r="F224" t="s">
        <v>177</v>
      </c>
    </row>
    <row r="225" spans="1:6" x14ac:dyDescent="0.25">
      <c r="A225" s="40" t="s">
        <v>706</v>
      </c>
      <c r="B225" s="41">
        <v>19965673</v>
      </c>
      <c r="C225" s="40" t="s">
        <v>707</v>
      </c>
      <c r="D225" s="91">
        <v>45393.47077172454</v>
      </c>
      <c r="E225" s="109">
        <v>45393.47077172454</v>
      </c>
      <c r="F225" t="s">
        <v>176</v>
      </c>
    </row>
    <row r="226" spans="1:6" x14ac:dyDescent="0.25">
      <c r="A226" s="40" t="s">
        <v>708</v>
      </c>
      <c r="B226" s="41">
        <v>20048143</v>
      </c>
      <c r="C226" s="40" t="s">
        <v>709</v>
      </c>
      <c r="D226" s="91">
        <v>45393.474359756947</v>
      </c>
      <c r="E226" s="109">
        <v>45393.474359756947</v>
      </c>
      <c r="F226" t="s">
        <v>201</v>
      </c>
    </row>
    <row r="227" spans="1:6" x14ac:dyDescent="0.25">
      <c r="A227" s="40" t="s">
        <v>710</v>
      </c>
      <c r="B227" s="41">
        <v>77160528</v>
      </c>
      <c r="C227" s="40" t="s">
        <v>711</v>
      </c>
      <c r="D227" s="91">
        <v>45393.479639618054</v>
      </c>
      <c r="E227" s="109">
        <v>45393.479639618054</v>
      </c>
      <c r="F227" t="s">
        <v>175</v>
      </c>
    </row>
    <row r="228" spans="1:6" x14ac:dyDescent="0.25">
      <c r="A228" s="40" t="s">
        <v>712</v>
      </c>
      <c r="B228" s="41">
        <v>41202894</v>
      </c>
      <c r="C228" s="40" t="s">
        <v>713</v>
      </c>
      <c r="D228" s="91">
        <v>45393.488430474536</v>
      </c>
      <c r="E228" s="109">
        <v>45393.488430474536</v>
      </c>
      <c r="F228" t="s">
        <v>178</v>
      </c>
    </row>
    <row r="229" spans="1:6" x14ac:dyDescent="0.25">
      <c r="A229" s="40" t="s">
        <v>714</v>
      </c>
      <c r="B229" s="41">
        <v>43963104</v>
      </c>
      <c r="C229" s="40" t="s">
        <v>715</v>
      </c>
      <c r="D229" s="91">
        <v>45393.493926817129</v>
      </c>
      <c r="E229" s="109">
        <v>45393.493926817129</v>
      </c>
      <c r="F229" t="s">
        <v>176</v>
      </c>
    </row>
    <row r="230" spans="1:6" x14ac:dyDescent="0.25">
      <c r="A230" s="40" t="s">
        <v>716</v>
      </c>
      <c r="B230" s="41">
        <v>18876642</v>
      </c>
      <c r="C230" s="40" t="s">
        <v>717</v>
      </c>
      <c r="D230" s="91">
        <v>45393.495986493057</v>
      </c>
      <c r="E230" s="109">
        <v>45393.495986493057</v>
      </c>
      <c r="F230" t="s">
        <v>175</v>
      </c>
    </row>
    <row r="231" spans="1:6" x14ac:dyDescent="0.25">
      <c r="A231" s="40" t="s">
        <v>718</v>
      </c>
      <c r="B231" s="41">
        <v>80535336</v>
      </c>
      <c r="C231" s="40" t="s">
        <v>719</v>
      </c>
      <c r="D231" s="91">
        <v>45393.501421412038</v>
      </c>
      <c r="E231" s="109">
        <v>45393.501421412038</v>
      </c>
      <c r="F231" t="s">
        <v>201</v>
      </c>
    </row>
    <row r="232" spans="1:6" x14ac:dyDescent="0.25">
      <c r="A232" s="40" t="s">
        <v>720</v>
      </c>
      <c r="B232" s="41">
        <v>70019575</v>
      </c>
      <c r="C232" s="40" t="s">
        <v>721</v>
      </c>
      <c r="D232" s="91">
        <v>45393.502967280096</v>
      </c>
      <c r="E232" s="109">
        <v>45393.502967280096</v>
      </c>
      <c r="F232" t="s">
        <v>201</v>
      </c>
    </row>
    <row r="233" spans="1:6" x14ac:dyDescent="0.25">
      <c r="A233" s="40" t="s">
        <v>722</v>
      </c>
      <c r="B233" s="41">
        <v>41239084</v>
      </c>
      <c r="C233" s="40" t="s">
        <v>723</v>
      </c>
      <c r="D233" s="91">
        <v>45393.512101307868</v>
      </c>
      <c r="E233" s="109">
        <v>45393.512101307868</v>
      </c>
      <c r="F233" t="s">
        <v>201</v>
      </c>
    </row>
    <row r="234" spans="1:6" x14ac:dyDescent="0.25">
      <c r="A234" s="40" t="s">
        <v>724</v>
      </c>
      <c r="B234" s="41">
        <v>2839455</v>
      </c>
      <c r="C234" s="40" t="s">
        <v>725</v>
      </c>
      <c r="D234" s="91">
        <v>45393.523961724539</v>
      </c>
      <c r="E234" s="109">
        <v>45393.523961724539</v>
      </c>
      <c r="F234" t="s">
        <v>177</v>
      </c>
    </row>
    <row r="235" spans="1:6" x14ac:dyDescent="0.25">
      <c r="A235" s="40" t="s">
        <v>726</v>
      </c>
      <c r="B235" s="41">
        <v>47241892</v>
      </c>
      <c r="C235" s="40" t="s">
        <v>727</v>
      </c>
      <c r="D235" s="91">
        <v>45393.532132210647</v>
      </c>
      <c r="E235" s="109">
        <v>45393.532132210647</v>
      </c>
      <c r="F235" t="s">
        <v>176</v>
      </c>
    </row>
    <row r="236" spans="1:6" x14ac:dyDescent="0.25">
      <c r="A236" s="40" t="s">
        <v>49</v>
      </c>
      <c r="B236" s="41">
        <v>19815114</v>
      </c>
      <c r="C236" s="40" t="s">
        <v>150</v>
      </c>
      <c r="D236" s="91">
        <v>45393.534325578701</v>
      </c>
      <c r="E236" s="109">
        <v>45393.534325578701</v>
      </c>
      <c r="F236" t="s">
        <v>201</v>
      </c>
    </row>
    <row r="237" spans="1:6" x14ac:dyDescent="0.25">
      <c r="A237" s="40" t="s">
        <v>728</v>
      </c>
      <c r="B237" s="41">
        <v>80021337</v>
      </c>
      <c r="C237" s="40" t="s">
        <v>729</v>
      </c>
      <c r="D237" s="91">
        <v>45393.534565856484</v>
      </c>
      <c r="E237" s="109">
        <v>45393.534565856484</v>
      </c>
      <c r="F237" t="s">
        <v>201</v>
      </c>
    </row>
    <row r="238" spans="1:6" x14ac:dyDescent="0.25">
      <c r="A238" s="40" t="s">
        <v>730</v>
      </c>
      <c r="B238" s="41">
        <v>43000522</v>
      </c>
      <c r="C238" s="40" t="s">
        <v>731</v>
      </c>
      <c r="D238" s="91">
        <v>45393.546013344909</v>
      </c>
      <c r="E238" s="109">
        <v>45393.546013344909</v>
      </c>
      <c r="F238" t="s">
        <v>201</v>
      </c>
    </row>
    <row r="239" spans="1:6" x14ac:dyDescent="0.25">
      <c r="A239" s="40" t="s">
        <v>732</v>
      </c>
      <c r="B239" s="41">
        <v>23867615</v>
      </c>
      <c r="C239" s="40" t="s">
        <v>733</v>
      </c>
      <c r="D239" s="91">
        <v>45393.557564664348</v>
      </c>
      <c r="E239" s="109">
        <v>45393.557564664348</v>
      </c>
      <c r="F239" t="s">
        <v>232</v>
      </c>
    </row>
    <row r="240" spans="1:6" x14ac:dyDescent="0.25">
      <c r="A240" s="40" t="s">
        <v>734</v>
      </c>
      <c r="B240" s="41">
        <v>20032790</v>
      </c>
      <c r="C240" s="40" t="s">
        <v>735</v>
      </c>
      <c r="D240" s="91">
        <v>45393.575815428238</v>
      </c>
      <c r="E240" s="109">
        <v>45393.575815428238</v>
      </c>
      <c r="F240" t="s">
        <v>201</v>
      </c>
    </row>
    <row r="241" spans="1:6" x14ac:dyDescent="0.25">
      <c r="A241" s="40" t="s">
        <v>736</v>
      </c>
      <c r="B241" s="41">
        <v>42189335</v>
      </c>
      <c r="C241" s="40" t="s">
        <v>737</v>
      </c>
      <c r="D241" s="91">
        <v>45393.575967245371</v>
      </c>
      <c r="E241" s="109">
        <v>45393.575967245371</v>
      </c>
      <c r="F241" t="s">
        <v>178</v>
      </c>
    </row>
    <row r="242" spans="1:6" x14ac:dyDescent="0.25">
      <c r="A242" s="40" t="s">
        <v>738</v>
      </c>
      <c r="B242" s="41">
        <v>46902318</v>
      </c>
      <c r="C242" s="40" t="s">
        <v>739</v>
      </c>
      <c r="D242" s="91">
        <v>45393.580733946757</v>
      </c>
      <c r="E242" s="109">
        <v>45393.580733946757</v>
      </c>
      <c r="F242" t="s">
        <v>201</v>
      </c>
    </row>
    <row r="243" spans="1:6" x14ac:dyDescent="0.25">
      <c r="A243" s="40" t="s">
        <v>740</v>
      </c>
      <c r="B243" s="41">
        <v>16766195</v>
      </c>
      <c r="C243" s="40" t="s">
        <v>741</v>
      </c>
      <c r="D243" s="91">
        <v>45393.587399456017</v>
      </c>
      <c r="E243" s="109">
        <v>45393.587399456017</v>
      </c>
      <c r="F243" t="s">
        <v>177</v>
      </c>
    </row>
    <row r="244" spans="1:6" x14ac:dyDescent="0.25">
      <c r="A244" s="40" t="s">
        <v>742</v>
      </c>
      <c r="B244" s="41">
        <v>16670308</v>
      </c>
      <c r="C244" s="40" t="s">
        <v>743</v>
      </c>
      <c r="D244" s="91">
        <v>45393.600623761573</v>
      </c>
      <c r="E244" s="109">
        <v>45393.600623761573</v>
      </c>
      <c r="F244" t="s">
        <v>177</v>
      </c>
    </row>
    <row r="245" spans="1:6" x14ac:dyDescent="0.25">
      <c r="A245" s="40" t="s">
        <v>744</v>
      </c>
      <c r="B245" s="41">
        <v>16494244</v>
      </c>
      <c r="C245" s="40" t="s">
        <v>745</v>
      </c>
      <c r="D245" s="91">
        <v>45393.614985069442</v>
      </c>
      <c r="E245" s="109">
        <v>45393.614985069442</v>
      </c>
      <c r="F245" t="s">
        <v>177</v>
      </c>
    </row>
    <row r="246" spans="1:6" x14ac:dyDescent="0.25">
      <c r="A246" s="40" t="s">
        <v>746</v>
      </c>
      <c r="B246" s="41">
        <v>47704650</v>
      </c>
      <c r="C246" s="40" t="s">
        <v>747</v>
      </c>
      <c r="D246" s="91">
        <v>45393.616378935185</v>
      </c>
      <c r="E246" s="109">
        <v>45393.616378935185</v>
      </c>
      <c r="F246" t="s">
        <v>176</v>
      </c>
    </row>
    <row r="247" spans="1:6" x14ac:dyDescent="0.25">
      <c r="A247" s="40" t="s">
        <v>748</v>
      </c>
      <c r="B247" s="41">
        <v>41409801</v>
      </c>
      <c r="C247" s="40" t="s">
        <v>749</v>
      </c>
      <c r="D247" s="91">
        <v>45393.61855003472</v>
      </c>
      <c r="E247" s="109">
        <v>45393.61855003472</v>
      </c>
      <c r="F247" t="s">
        <v>176</v>
      </c>
    </row>
    <row r="248" spans="1:6" x14ac:dyDescent="0.25">
      <c r="A248" s="40" t="s">
        <v>752</v>
      </c>
      <c r="B248" s="41">
        <v>70244667</v>
      </c>
      <c r="C248" s="40" t="s">
        <v>753</v>
      </c>
      <c r="D248" s="91">
        <v>45393.635325960648</v>
      </c>
      <c r="E248" s="109">
        <v>45393.635325960648</v>
      </c>
      <c r="F248" t="s">
        <v>201</v>
      </c>
    </row>
    <row r="249" spans="1:6" x14ac:dyDescent="0.25">
      <c r="A249" s="40" t="s">
        <v>754</v>
      </c>
      <c r="B249" s="41">
        <v>19873113</v>
      </c>
      <c r="C249" s="40" t="s">
        <v>755</v>
      </c>
      <c r="D249" s="91">
        <v>45393.659957025462</v>
      </c>
      <c r="E249" s="109">
        <v>45393.659957025462</v>
      </c>
      <c r="F249" t="s">
        <v>176</v>
      </c>
    </row>
    <row r="250" spans="1:6" x14ac:dyDescent="0.25">
      <c r="A250" s="40" t="s">
        <v>756</v>
      </c>
      <c r="B250" s="41">
        <v>46897116</v>
      </c>
      <c r="C250" s="40" t="s">
        <v>757</v>
      </c>
      <c r="D250" s="91">
        <v>45393.667887696756</v>
      </c>
      <c r="E250" s="109">
        <v>45393.667887696756</v>
      </c>
      <c r="F250" t="s">
        <v>179</v>
      </c>
    </row>
    <row r="251" spans="1:6" x14ac:dyDescent="0.25">
      <c r="A251" s="40" t="s">
        <v>35</v>
      </c>
      <c r="B251" s="41">
        <v>46605839</v>
      </c>
      <c r="C251" s="40" t="s">
        <v>143</v>
      </c>
      <c r="D251" s="91">
        <v>45393.677012731481</v>
      </c>
      <c r="E251" s="109">
        <v>45393.677012731481</v>
      </c>
      <c r="F251" t="s">
        <v>201</v>
      </c>
    </row>
    <row r="252" spans="1:6" x14ac:dyDescent="0.25">
      <c r="A252" s="40" t="s">
        <v>758</v>
      </c>
      <c r="B252" s="41">
        <v>48593168</v>
      </c>
      <c r="C252" s="40" t="s">
        <v>759</v>
      </c>
      <c r="D252" s="91">
        <v>45393.699942245374</v>
      </c>
      <c r="E252" s="109">
        <v>45393.699942245374</v>
      </c>
      <c r="F252" t="s">
        <v>173</v>
      </c>
    </row>
    <row r="253" spans="1:6" x14ac:dyDescent="0.25">
      <c r="A253" s="40" t="s">
        <v>760</v>
      </c>
      <c r="B253" s="41">
        <v>77537280</v>
      </c>
      <c r="C253" s="40" t="s">
        <v>761</v>
      </c>
      <c r="D253" s="91">
        <v>45393.712332326388</v>
      </c>
      <c r="E253" s="109">
        <v>45393.712332326388</v>
      </c>
      <c r="F253" t="s">
        <v>179</v>
      </c>
    </row>
    <row r="254" spans="1:6" x14ac:dyDescent="0.25">
      <c r="A254" s="40" t="s">
        <v>762</v>
      </c>
      <c r="B254" s="41">
        <v>15638302</v>
      </c>
      <c r="C254" s="40" t="s">
        <v>763</v>
      </c>
      <c r="D254" s="91">
        <v>45393.713512465278</v>
      </c>
      <c r="E254" s="109">
        <v>45393.713512465278</v>
      </c>
      <c r="F254" t="s">
        <v>175</v>
      </c>
    </row>
    <row r="255" spans="1:6" x14ac:dyDescent="0.25">
      <c r="A255" s="40" t="s">
        <v>764</v>
      </c>
      <c r="B255" s="41">
        <v>74956010</v>
      </c>
      <c r="C255" s="40" t="s">
        <v>765</v>
      </c>
      <c r="D255" s="91">
        <v>45393.804576736111</v>
      </c>
      <c r="E255" s="109">
        <v>45393.804576736111</v>
      </c>
      <c r="F255" t="s">
        <v>201</v>
      </c>
    </row>
    <row r="256" spans="1:6" x14ac:dyDescent="0.25">
      <c r="A256" s="40" t="s">
        <v>766</v>
      </c>
      <c r="B256" s="41">
        <v>23942406</v>
      </c>
      <c r="C256" s="40" t="s">
        <v>767</v>
      </c>
      <c r="D256" s="91">
        <v>45393.819302812502</v>
      </c>
      <c r="E256" s="109">
        <v>45393.819302812502</v>
      </c>
      <c r="F256" t="s">
        <v>179</v>
      </c>
    </row>
    <row r="257" spans="1:6" x14ac:dyDescent="0.25">
      <c r="A257" s="40" t="s">
        <v>768</v>
      </c>
      <c r="B257" s="41">
        <v>21299798</v>
      </c>
      <c r="C257" s="40" t="s">
        <v>769</v>
      </c>
      <c r="D257" s="91">
        <v>45393.843220405091</v>
      </c>
      <c r="E257" s="109">
        <v>45393.843220405091</v>
      </c>
      <c r="F257" t="s">
        <v>201</v>
      </c>
    </row>
    <row r="258" spans="1:6" x14ac:dyDescent="0.25">
      <c r="A258" s="40" t="s">
        <v>770</v>
      </c>
      <c r="B258" s="41">
        <v>45498415</v>
      </c>
      <c r="C258" s="40" t="s">
        <v>771</v>
      </c>
      <c r="D258" s="91">
        <v>45393.907761030096</v>
      </c>
      <c r="E258" s="109">
        <v>45393.907761030096</v>
      </c>
      <c r="F258" t="s">
        <v>201</v>
      </c>
    </row>
    <row r="259" spans="1:6" x14ac:dyDescent="0.25">
      <c r="A259" s="40" t="s">
        <v>772</v>
      </c>
      <c r="B259" s="41">
        <v>43536520</v>
      </c>
      <c r="C259" s="40" t="s">
        <v>773</v>
      </c>
      <c r="D259" s="91">
        <v>45393.929678090281</v>
      </c>
      <c r="E259" s="109">
        <v>45393.929678090281</v>
      </c>
      <c r="F259" t="s">
        <v>177</v>
      </c>
    </row>
    <row r="260" spans="1:6" x14ac:dyDescent="0.25">
      <c r="A260" s="40" t="s">
        <v>774</v>
      </c>
      <c r="B260" s="41">
        <v>23989937</v>
      </c>
      <c r="C260" s="40" t="s">
        <v>775</v>
      </c>
      <c r="D260" s="91">
        <v>45393.941628935187</v>
      </c>
      <c r="E260" s="109">
        <v>45393.941628935187</v>
      </c>
      <c r="F260" t="s">
        <v>232</v>
      </c>
    </row>
    <row r="261" spans="1:6" x14ac:dyDescent="0.25">
      <c r="A261" s="42" t="s">
        <v>776</v>
      </c>
      <c r="B261" s="41">
        <v>41521825</v>
      </c>
      <c r="C261" s="40" t="s">
        <v>777</v>
      </c>
      <c r="D261" s="43">
        <v>45393.949962303239</v>
      </c>
      <c r="E261" s="110">
        <v>45393.949962303239</v>
      </c>
      <c r="F261" t="s">
        <v>176</v>
      </c>
    </row>
    <row r="262" spans="1:6" x14ac:dyDescent="0.25">
      <c r="A262" s="42" t="s">
        <v>1070</v>
      </c>
      <c r="B262" s="41">
        <v>42700010</v>
      </c>
      <c r="C262" s="40" t="s">
        <v>1185</v>
      </c>
      <c r="D262" s="91">
        <v>45394.22351427083</v>
      </c>
      <c r="E262" s="109">
        <v>45394.22351427083</v>
      </c>
      <c r="F262" t="s">
        <v>232</v>
      </c>
    </row>
    <row r="263" spans="1:6" x14ac:dyDescent="0.25">
      <c r="A263" s="42" t="s">
        <v>1072</v>
      </c>
      <c r="B263" s="41">
        <v>41558827</v>
      </c>
      <c r="C263" s="40" t="s">
        <v>1186</v>
      </c>
      <c r="D263" s="91">
        <v>45394.237161886573</v>
      </c>
      <c r="E263" s="109">
        <v>45394.237161886573</v>
      </c>
      <c r="F263" t="s">
        <v>201</v>
      </c>
    </row>
    <row r="264" spans="1:6" x14ac:dyDescent="0.25">
      <c r="A264" s="42" t="s">
        <v>1074</v>
      </c>
      <c r="B264" s="41">
        <v>40279066</v>
      </c>
      <c r="C264" s="40" t="s">
        <v>1187</v>
      </c>
      <c r="D264" s="91">
        <v>45394.298150925926</v>
      </c>
      <c r="E264" s="109">
        <v>45394.298150925926</v>
      </c>
      <c r="F264" t="s">
        <v>173</v>
      </c>
    </row>
    <row r="265" spans="1:6" x14ac:dyDescent="0.25">
      <c r="A265" s="42" t="s">
        <v>1077</v>
      </c>
      <c r="B265" s="41">
        <v>45095426</v>
      </c>
      <c r="C265" s="40" t="s">
        <v>1188</v>
      </c>
      <c r="D265" s="91">
        <v>45394.315059722219</v>
      </c>
      <c r="E265" s="109">
        <v>45394.315059722219</v>
      </c>
      <c r="F265" t="s">
        <v>176</v>
      </c>
    </row>
    <row r="266" spans="1:6" x14ac:dyDescent="0.25">
      <c r="A266" s="42" t="s">
        <v>1079</v>
      </c>
      <c r="B266" s="41">
        <v>40974248</v>
      </c>
      <c r="C266" s="40" t="s">
        <v>1189</v>
      </c>
      <c r="D266" s="91">
        <v>45394.324556979169</v>
      </c>
      <c r="E266" s="109">
        <v>45394.324556979169</v>
      </c>
      <c r="F266" t="s">
        <v>175</v>
      </c>
    </row>
    <row r="267" spans="1:6" x14ac:dyDescent="0.25">
      <c r="A267" s="42" t="s">
        <v>1081</v>
      </c>
      <c r="B267" s="41">
        <v>44466262</v>
      </c>
      <c r="C267" s="40" t="s">
        <v>1190</v>
      </c>
      <c r="D267" s="91">
        <v>45394.393724456022</v>
      </c>
      <c r="E267" s="109">
        <v>45394.393724456022</v>
      </c>
      <c r="F267" t="s">
        <v>177</v>
      </c>
    </row>
    <row r="268" spans="1:6" x14ac:dyDescent="0.25">
      <c r="A268" s="42" t="s">
        <v>1083</v>
      </c>
      <c r="B268" s="41">
        <v>23933913</v>
      </c>
      <c r="C268" s="40" t="s">
        <v>1191</v>
      </c>
      <c r="D268" s="91">
        <v>45394.418574571762</v>
      </c>
      <c r="E268" s="109">
        <v>45394.418574571762</v>
      </c>
      <c r="F268" t="s">
        <v>232</v>
      </c>
    </row>
    <row r="269" spans="1:6" x14ac:dyDescent="0.25">
      <c r="A269" s="42" t="s">
        <v>1086</v>
      </c>
      <c r="B269" s="41">
        <v>41504608</v>
      </c>
      <c r="C269" s="40" t="s">
        <v>1192</v>
      </c>
      <c r="D269" s="91">
        <v>45394.434491666667</v>
      </c>
      <c r="E269" s="109">
        <v>45394.434491666667</v>
      </c>
      <c r="F269" t="s">
        <v>201</v>
      </c>
    </row>
    <row r="270" spans="1:6" x14ac:dyDescent="0.25">
      <c r="A270" s="42" t="s">
        <v>1088</v>
      </c>
      <c r="B270" s="41">
        <v>40048741</v>
      </c>
      <c r="C270" s="40" t="s">
        <v>1193</v>
      </c>
      <c r="D270" s="91">
        <v>45394.436614351849</v>
      </c>
      <c r="E270" s="109">
        <v>45394.436614351849</v>
      </c>
      <c r="F270" t="s">
        <v>201</v>
      </c>
    </row>
    <row r="271" spans="1:6" x14ac:dyDescent="0.25">
      <c r="A271" s="42" t="s">
        <v>1090</v>
      </c>
      <c r="B271" s="41">
        <v>20070220</v>
      </c>
      <c r="C271" s="40" t="s">
        <v>1194</v>
      </c>
      <c r="D271" s="91">
        <v>45394.448827314816</v>
      </c>
      <c r="E271" s="109">
        <v>45394.448827314816</v>
      </c>
      <c r="F271" t="s">
        <v>201</v>
      </c>
    </row>
    <row r="272" spans="1:6" x14ac:dyDescent="0.25">
      <c r="A272" s="42" t="s">
        <v>1092</v>
      </c>
      <c r="B272" s="41">
        <v>76230989</v>
      </c>
      <c r="C272" s="40" t="s">
        <v>1195</v>
      </c>
      <c r="D272" s="91">
        <v>45394.464927280096</v>
      </c>
      <c r="E272" s="109">
        <v>45394.464927280096</v>
      </c>
      <c r="F272" t="s">
        <v>177</v>
      </c>
    </row>
    <row r="273" spans="1:6" x14ac:dyDescent="0.25">
      <c r="A273" s="42" t="s">
        <v>1097</v>
      </c>
      <c r="B273" s="41">
        <v>20048698</v>
      </c>
      <c r="C273" s="40" t="s">
        <v>1196</v>
      </c>
      <c r="D273" s="91">
        <v>45394.470658680555</v>
      </c>
      <c r="E273" s="109">
        <v>45394.470658680555</v>
      </c>
      <c r="F273" t="s">
        <v>201</v>
      </c>
    </row>
    <row r="274" spans="1:6" x14ac:dyDescent="0.25">
      <c r="A274" s="42" t="s">
        <v>1094</v>
      </c>
      <c r="B274" s="41">
        <v>24003652</v>
      </c>
      <c r="C274" s="40" t="s">
        <v>1197</v>
      </c>
      <c r="D274" s="91">
        <v>45394.472579166664</v>
      </c>
      <c r="E274" s="109">
        <v>45394.472579166664</v>
      </c>
      <c r="F274" t="s">
        <v>232</v>
      </c>
    </row>
    <row r="275" spans="1:6" x14ac:dyDescent="0.25">
      <c r="A275" s="42" t="s">
        <v>1101</v>
      </c>
      <c r="B275" s="41">
        <v>44910167</v>
      </c>
      <c r="C275" s="40" t="s">
        <v>1198</v>
      </c>
      <c r="D275" s="91">
        <v>45394.532464583332</v>
      </c>
      <c r="E275" s="109">
        <v>45394.532464583332</v>
      </c>
      <c r="F275" t="s">
        <v>201</v>
      </c>
    </row>
    <row r="276" spans="1:6" x14ac:dyDescent="0.25">
      <c r="A276" s="42" t="s">
        <v>1103</v>
      </c>
      <c r="B276" s="41">
        <v>43924105</v>
      </c>
      <c r="C276" s="40" t="s">
        <v>1199</v>
      </c>
      <c r="D276" s="91">
        <v>45394.54239884259</v>
      </c>
      <c r="E276" s="109">
        <v>45394.54239884259</v>
      </c>
      <c r="F276" t="s">
        <v>201</v>
      </c>
    </row>
    <row r="277" spans="1:6" x14ac:dyDescent="0.25">
      <c r="A277" s="42" t="s">
        <v>1106</v>
      </c>
      <c r="B277" s="41">
        <v>46130797</v>
      </c>
      <c r="C277" s="40" t="s">
        <v>1200</v>
      </c>
      <c r="D277" s="91">
        <v>45394.611777627317</v>
      </c>
      <c r="E277" s="109">
        <v>45394.611777627317</v>
      </c>
      <c r="F277" t="s">
        <v>175</v>
      </c>
    </row>
    <row r="278" spans="1:6" x14ac:dyDescent="0.25">
      <c r="A278" s="42" t="s">
        <v>1108</v>
      </c>
      <c r="B278" s="41">
        <v>19878317</v>
      </c>
      <c r="C278" s="40" t="s">
        <v>1201</v>
      </c>
      <c r="D278" s="91">
        <v>45394.622177928242</v>
      </c>
      <c r="E278" s="109">
        <v>45394.622177928242</v>
      </c>
      <c r="F278" t="s">
        <v>201</v>
      </c>
    </row>
    <row r="279" spans="1:6" x14ac:dyDescent="0.25">
      <c r="A279" s="42" t="s">
        <v>1113</v>
      </c>
      <c r="B279" s="41">
        <v>46556631</v>
      </c>
      <c r="C279" s="40" t="s">
        <v>1202</v>
      </c>
      <c r="D279" s="91">
        <v>45394.641560381948</v>
      </c>
      <c r="E279" s="109">
        <v>45394.641560381948</v>
      </c>
      <c r="F279" t="s">
        <v>173</v>
      </c>
    </row>
    <row r="280" spans="1:6" x14ac:dyDescent="0.25">
      <c r="A280" s="42" t="s">
        <v>1116</v>
      </c>
      <c r="B280" s="41">
        <v>10368737</v>
      </c>
      <c r="C280" s="40" t="s">
        <v>1203</v>
      </c>
      <c r="D280" s="91">
        <v>45394.765403356483</v>
      </c>
      <c r="E280" s="109">
        <v>45394.765403356483</v>
      </c>
      <c r="F280" t="s">
        <v>176</v>
      </c>
    </row>
    <row r="281" spans="1:6" x14ac:dyDescent="0.25">
      <c r="A281" s="42" t="s">
        <v>1111</v>
      </c>
      <c r="B281" s="41">
        <v>368536</v>
      </c>
      <c r="C281" s="40" t="s">
        <v>1204</v>
      </c>
      <c r="D281" s="91">
        <v>45395.530257407408</v>
      </c>
      <c r="E281" s="109">
        <v>45395.530257407408</v>
      </c>
      <c r="F281" t="s">
        <v>177</v>
      </c>
    </row>
    <row r="282" spans="1:6" x14ac:dyDescent="0.25">
      <c r="A282" s="42" t="s">
        <v>11</v>
      </c>
      <c r="B282" s="41">
        <v>20669542</v>
      </c>
      <c r="C282" s="40" t="s">
        <v>1205</v>
      </c>
      <c r="D282" s="91">
        <v>45397.410826770836</v>
      </c>
      <c r="E282" s="109">
        <v>45397.410826770836</v>
      </c>
      <c r="F282" t="s">
        <v>201</v>
      </c>
    </row>
    <row r="283" spans="1:6" x14ac:dyDescent="0.25">
      <c r="A283" s="42" t="s">
        <v>1122</v>
      </c>
      <c r="B283" s="41">
        <v>44164922</v>
      </c>
      <c r="C283" s="40" t="s">
        <v>1206</v>
      </c>
      <c r="D283" s="91">
        <v>45397.449039930558</v>
      </c>
      <c r="E283" s="109">
        <v>45397.449039930558</v>
      </c>
      <c r="F283" t="s">
        <v>201</v>
      </c>
    </row>
    <row r="284" spans="1:6" x14ac:dyDescent="0.25">
      <c r="A284" s="42" t="s">
        <v>1125</v>
      </c>
      <c r="B284" s="41">
        <v>20114972</v>
      </c>
      <c r="C284" s="40" t="s">
        <v>1207</v>
      </c>
      <c r="D284" s="91">
        <v>45397.484762268519</v>
      </c>
      <c r="E284" s="109">
        <v>45397.484762268519</v>
      </c>
      <c r="F284" t="s">
        <v>201</v>
      </c>
    </row>
    <row r="285" spans="1:6" x14ac:dyDescent="0.25">
      <c r="A285" s="42" t="s">
        <v>1127</v>
      </c>
      <c r="B285" s="41">
        <v>23872458</v>
      </c>
      <c r="C285" s="40" t="s">
        <v>1208</v>
      </c>
      <c r="D285" s="91">
        <v>45397.608657870369</v>
      </c>
      <c r="E285" s="109">
        <v>45397.608657870369</v>
      </c>
      <c r="F285" t="s">
        <v>179</v>
      </c>
    </row>
    <row r="286" spans="1:6" x14ac:dyDescent="0.25">
      <c r="A286" s="42" t="s">
        <v>1129</v>
      </c>
      <c r="B286" s="41">
        <v>23521306</v>
      </c>
      <c r="C286" s="40" t="s">
        <v>1209</v>
      </c>
      <c r="D286" s="91">
        <v>45397.628993287035</v>
      </c>
      <c r="E286" s="109">
        <v>45397.628993287035</v>
      </c>
      <c r="F286" t="s">
        <v>201</v>
      </c>
    </row>
    <row r="287" spans="1:6" x14ac:dyDescent="0.25">
      <c r="A287" s="42" t="s">
        <v>1131</v>
      </c>
      <c r="B287" s="41">
        <v>44743821</v>
      </c>
      <c r="C287" s="40" t="s">
        <v>1210</v>
      </c>
      <c r="D287" s="91">
        <v>45397.652146215281</v>
      </c>
      <c r="E287" s="109">
        <v>45397.652146215281</v>
      </c>
      <c r="F287" t="s">
        <v>201</v>
      </c>
    </row>
    <row r="288" spans="1:6" x14ac:dyDescent="0.25">
      <c r="A288" s="42" t="s">
        <v>76</v>
      </c>
      <c r="B288" s="41">
        <v>21288435</v>
      </c>
      <c r="C288" s="40" t="s">
        <v>1211</v>
      </c>
      <c r="D288" s="91">
        <v>45397.663690162037</v>
      </c>
      <c r="E288" s="109">
        <v>45397.663690162037</v>
      </c>
      <c r="F288" t="s">
        <v>176</v>
      </c>
    </row>
    <row r="289" spans="1:6" x14ac:dyDescent="0.25">
      <c r="A289" s="42" t="s">
        <v>27</v>
      </c>
      <c r="B289" s="41">
        <v>24942399</v>
      </c>
      <c r="C289" s="40" t="s">
        <v>1211</v>
      </c>
      <c r="D289" s="91">
        <v>45397.668518402781</v>
      </c>
      <c r="E289" s="109">
        <v>45397.668518402781</v>
      </c>
      <c r="F289" t="s">
        <v>232</v>
      </c>
    </row>
    <row r="290" spans="1:6" x14ac:dyDescent="0.25">
      <c r="A290" s="42" t="s">
        <v>79</v>
      </c>
      <c r="B290" s="41">
        <v>23885394</v>
      </c>
      <c r="C290" s="40" t="s">
        <v>1211</v>
      </c>
      <c r="D290" s="91">
        <v>45397.672264386572</v>
      </c>
      <c r="E290" s="109">
        <v>45397.672264386572</v>
      </c>
      <c r="F290" t="s">
        <v>179</v>
      </c>
    </row>
    <row r="291" spans="1:6" x14ac:dyDescent="0.25">
      <c r="A291" s="42" t="s">
        <v>1134</v>
      </c>
      <c r="B291" s="41">
        <v>9162428</v>
      </c>
      <c r="C291" s="40" t="s">
        <v>1212</v>
      </c>
      <c r="D291" s="91">
        <v>45397.68858908565</v>
      </c>
      <c r="E291" s="109">
        <v>45397.68858908565</v>
      </c>
      <c r="F291" t="s">
        <v>173</v>
      </c>
    </row>
    <row r="292" spans="1:6" x14ac:dyDescent="0.25">
      <c r="A292" s="42" t="s">
        <v>1137</v>
      </c>
      <c r="B292" s="41">
        <v>22313562</v>
      </c>
      <c r="C292" s="40" t="s">
        <v>1213</v>
      </c>
      <c r="D292" s="91">
        <v>45397.716010034725</v>
      </c>
      <c r="E292" s="109">
        <v>45397.716010034725</v>
      </c>
      <c r="F292" t="s">
        <v>778</v>
      </c>
    </row>
    <row r="293" spans="1:6" x14ac:dyDescent="0.25">
      <c r="A293" s="42" t="s">
        <v>1140</v>
      </c>
      <c r="B293" s="41">
        <v>44011204</v>
      </c>
      <c r="C293" s="40" t="s">
        <v>1214</v>
      </c>
      <c r="D293" s="91">
        <v>45397.72096820602</v>
      </c>
      <c r="E293" s="109">
        <v>45397.72096820602</v>
      </c>
      <c r="F293" t="s">
        <v>176</v>
      </c>
    </row>
    <row r="294" spans="1:6" x14ac:dyDescent="0.25">
      <c r="A294" s="42" t="s">
        <v>1142</v>
      </c>
      <c r="B294" s="41">
        <v>19803116</v>
      </c>
      <c r="C294" s="40" t="s">
        <v>1215</v>
      </c>
      <c r="D294" s="91">
        <v>45397.775704398147</v>
      </c>
      <c r="E294" s="109">
        <v>45397.775704398147</v>
      </c>
      <c r="F294" t="s">
        <v>176</v>
      </c>
    </row>
    <row r="295" spans="1:6" x14ac:dyDescent="0.25">
      <c r="A295" s="42" t="s">
        <v>1144</v>
      </c>
      <c r="B295" s="41">
        <v>43387908</v>
      </c>
      <c r="C295" s="40" t="s">
        <v>1216</v>
      </c>
      <c r="D295" s="91">
        <v>45397.802712384262</v>
      </c>
      <c r="E295" s="109">
        <v>45397.802712384262</v>
      </c>
      <c r="F295" t="s">
        <v>201</v>
      </c>
    </row>
    <row r="296" spans="1:6" x14ac:dyDescent="0.25">
      <c r="A296" s="42" t="s">
        <v>1146</v>
      </c>
      <c r="B296" s="41">
        <v>23828074</v>
      </c>
      <c r="C296" s="40" t="s">
        <v>1217</v>
      </c>
      <c r="D296" s="91">
        <v>45397.867328738423</v>
      </c>
      <c r="E296" s="109">
        <v>45397.867328738423</v>
      </c>
      <c r="F296" t="s">
        <v>179</v>
      </c>
    </row>
    <row r="297" spans="1:6" x14ac:dyDescent="0.25">
      <c r="A297" s="42" t="s">
        <v>1148</v>
      </c>
      <c r="B297" s="41">
        <v>20407904</v>
      </c>
      <c r="C297" s="40" t="s">
        <v>1218</v>
      </c>
      <c r="D297" s="91">
        <v>45397.904518634263</v>
      </c>
      <c r="E297" s="109">
        <v>45397.904518634263</v>
      </c>
      <c r="F297" t="s">
        <v>201</v>
      </c>
    </row>
    <row r="298" spans="1:6" x14ac:dyDescent="0.25">
      <c r="A298" s="42" t="s">
        <v>1152</v>
      </c>
      <c r="B298" s="41">
        <v>42137365</v>
      </c>
      <c r="C298" s="40" t="s">
        <v>1219</v>
      </c>
      <c r="D298" s="91">
        <v>45398.422991435182</v>
      </c>
      <c r="E298" s="109">
        <v>45398.422991435182</v>
      </c>
      <c r="F298" t="s">
        <v>173</v>
      </c>
    </row>
    <row r="299" spans="1:6" x14ac:dyDescent="0.25">
      <c r="A299" s="42" t="s">
        <v>1154</v>
      </c>
      <c r="B299" s="41">
        <v>45748875</v>
      </c>
      <c r="C299" s="40" t="s">
        <v>1221</v>
      </c>
      <c r="D299" s="91">
        <v>45398.434030555552</v>
      </c>
      <c r="E299" s="109">
        <v>45398.434030555552</v>
      </c>
      <c r="F299" t="s">
        <v>176</v>
      </c>
    </row>
    <row r="300" spans="1:6" x14ac:dyDescent="0.25">
      <c r="A300" s="42" t="s">
        <v>1157</v>
      </c>
      <c r="B300" s="41">
        <v>71451714</v>
      </c>
      <c r="C300" s="40" t="s">
        <v>1222</v>
      </c>
      <c r="D300" s="91">
        <v>45398.501131331017</v>
      </c>
      <c r="E300" s="109">
        <v>45398.501131331017</v>
      </c>
      <c r="F300" t="s">
        <v>201</v>
      </c>
    </row>
    <row r="301" spans="1:6" x14ac:dyDescent="0.25">
      <c r="A301" s="42" t="s">
        <v>1159</v>
      </c>
      <c r="B301" s="41">
        <v>15766206</v>
      </c>
      <c r="C301" s="40" t="s">
        <v>1223</v>
      </c>
      <c r="D301" s="91">
        <v>45398.503787187503</v>
      </c>
      <c r="E301" s="109">
        <v>45398.503787187503</v>
      </c>
      <c r="F301" t="s">
        <v>173</v>
      </c>
    </row>
    <row r="302" spans="1:6" x14ac:dyDescent="0.25">
      <c r="A302" s="42" t="s">
        <v>1162</v>
      </c>
      <c r="B302" s="41">
        <v>40262517</v>
      </c>
      <c r="C302" s="40" t="s">
        <v>1224</v>
      </c>
      <c r="D302" s="91">
        <v>45398.628419328707</v>
      </c>
      <c r="E302" s="109">
        <v>45398.628419328707</v>
      </c>
      <c r="F302" t="s">
        <v>179</v>
      </c>
    </row>
    <row r="303" spans="1:6" x14ac:dyDescent="0.25">
      <c r="A303" s="42" t="s">
        <v>1164</v>
      </c>
      <c r="B303" s="41">
        <v>23903188</v>
      </c>
      <c r="C303" s="40" t="s">
        <v>1225</v>
      </c>
      <c r="D303" s="91">
        <v>45398.720727546293</v>
      </c>
      <c r="E303" s="109">
        <v>45398.720727546293</v>
      </c>
      <c r="F303" t="s">
        <v>179</v>
      </c>
    </row>
    <row r="304" spans="1:6" x14ac:dyDescent="0.25">
      <c r="A304" s="42" t="s">
        <v>1166</v>
      </c>
      <c r="B304" s="41">
        <v>72432692</v>
      </c>
      <c r="C304" s="40" t="s">
        <v>1226</v>
      </c>
      <c r="D304" s="91">
        <v>45398.746580787039</v>
      </c>
      <c r="E304" s="109">
        <v>45398.746580787039</v>
      </c>
      <c r="F304" t="s">
        <v>176</v>
      </c>
    </row>
    <row r="305" spans="1:6" x14ac:dyDescent="0.25">
      <c r="A305" s="42" t="s">
        <v>1169</v>
      </c>
      <c r="B305" s="41">
        <v>15370000</v>
      </c>
      <c r="C305" s="40" t="s">
        <v>1227</v>
      </c>
      <c r="D305" s="91">
        <v>45398.797537349536</v>
      </c>
      <c r="E305" s="109">
        <v>45398.797537349536</v>
      </c>
      <c r="F305" t="s">
        <v>173</v>
      </c>
    </row>
    <row r="306" spans="1:6" x14ac:dyDescent="0.25">
      <c r="A306" s="42" t="s">
        <v>1172</v>
      </c>
      <c r="B306" s="41">
        <v>8693831</v>
      </c>
      <c r="C306" s="40" t="s">
        <v>1227</v>
      </c>
      <c r="D306" s="91">
        <v>45398.807687731482</v>
      </c>
      <c r="E306" s="109">
        <v>45398.807687731482</v>
      </c>
      <c r="F306" t="s">
        <v>173</v>
      </c>
    </row>
    <row r="307" spans="1:6" x14ac:dyDescent="0.25">
      <c r="A307" s="42" t="s">
        <v>1175</v>
      </c>
      <c r="B307" s="41">
        <v>40639806</v>
      </c>
      <c r="C307" s="40" t="s">
        <v>1228</v>
      </c>
      <c r="D307" s="91">
        <v>45398.828027233794</v>
      </c>
      <c r="E307" s="109">
        <v>45398.828027233794</v>
      </c>
      <c r="F307" t="s">
        <v>179</v>
      </c>
    </row>
    <row r="308" spans="1:6" x14ac:dyDescent="0.25">
      <c r="A308" s="42" t="s">
        <v>1177</v>
      </c>
      <c r="B308" s="41">
        <v>72471086</v>
      </c>
      <c r="C308" s="40" t="s">
        <v>1229</v>
      </c>
      <c r="D308" s="91">
        <v>45398.993666203707</v>
      </c>
      <c r="E308" s="109">
        <v>45398.993666203707</v>
      </c>
      <c r="F308" t="s">
        <v>177</v>
      </c>
    </row>
    <row r="309" spans="1:6" x14ac:dyDescent="0.25">
      <c r="A309" s="42" t="s">
        <v>1180</v>
      </c>
      <c r="B309" s="41">
        <v>16674370</v>
      </c>
      <c r="C309" s="40" t="s">
        <v>1230</v>
      </c>
      <c r="D309" s="91">
        <v>45399.000014201389</v>
      </c>
      <c r="E309" s="109">
        <v>45399.000014201389</v>
      </c>
      <c r="F309" t="s">
        <v>177</v>
      </c>
    </row>
    <row r="310" spans="1:6" x14ac:dyDescent="0.25">
      <c r="A310" s="42" t="s">
        <v>1276</v>
      </c>
      <c r="B310" s="41">
        <v>19928147</v>
      </c>
      <c r="C310" s="40" t="s">
        <v>1277</v>
      </c>
      <c r="D310" s="91">
        <v>45399.456455057873</v>
      </c>
      <c r="E310" s="109">
        <v>45399.456455057873</v>
      </c>
      <c r="F310" t="s">
        <v>176</v>
      </c>
    </row>
    <row r="311" spans="1:6" x14ac:dyDescent="0.25">
      <c r="A311" s="42" t="s">
        <v>1278</v>
      </c>
      <c r="B311" s="41">
        <v>44587806</v>
      </c>
      <c r="C311" s="40" t="s">
        <v>1279</v>
      </c>
      <c r="D311" s="91">
        <v>45399.464244328701</v>
      </c>
      <c r="E311" s="109">
        <v>45399.464244328701</v>
      </c>
      <c r="F311" t="s">
        <v>201</v>
      </c>
    </row>
    <row r="312" spans="1:6" x14ac:dyDescent="0.25">
      <c r="A312" s="42" t="s">
        <v>1280</v>
      </c>
      <c r="B312" s="41">
        <v>19886901</v>
      </c>
      <c r="C312" s="40" t="s">
        <v>1281</v>
      </c>
      <c r="D312" s="91">
        <v>45399.542466817133</v>
      </c>
      <c r="E312" s="109">
        <v>45399.542466817133</v>
      </c>
      <c r="F312" t="s">
        <v>176</v>
      </c>
    </row>
    <row r="313" spans="1:6" x14ac:dyDescent="0.25">
      <c r="A313" s="42" t="s">
        <v>1282</v>
      </c>
      <c r="B313" s="41">
        <v>72945307</v>
      </c>
      <c r="C313" s="40" t="s">
        <v>1283</v>
      </c>
      <c r="D313" s="91">
        <v>45399.567313310188</v>
      </c>
      <c r="E313" s="109">
        <v>45399.567313310188</v>
      </c>
      <c r="F313" t="s">
        <v>179</v>
      </c>
    </row>
    <row r="314" spans="1:6" x14ac:dyDescent="0.25">
      <c r="A314" s="42" t="s">
        <v>1150</v>
      </c>
      <c r="B314" s="41">
        <v>42136813</v>
      </c>
      <c r="C314" s="40" t="s">
        <v>1220</v>
      </c>
      <c r="D314" s="91">
        <v>45399.694700613429</v>
      </c>
      <c r="E314" s="109">
        <v>45399.694700613429</v>
      </c>
      <c r="F314" t="s">
        <v>778</v>
      </c>
    </row>
    <row r="315" spans="1:6" x14ac:dyDescent="0.25">
      <c r="A315" s="42" t="s">
        <v>1284</v>
      </c>
      <c r="B315" s="41">
        <v>75007925</v>
      </c>
      <c r="C315" s="40" t="s">
        <v>1285</v>
      </c>
      <c r="D315" s="91">
        <v>45399.743118668979</v>
      </c>
      <c r="E315" s="109">
        <v>45399.743118668979</v>
      </c>
      <c r="F315" t="s">
        <v>177</v>
      </c>
    </row>
    <row r="316" spans="1:6" x14ac:dyDescent="0.25">
      <c r="A316" s="42" t="s">
        <v>1286</v>
      </c>
      <c r="B316" s="41">
        <v>42235940</v>
      </c>
      <c r="C316" s="40" t="s">
        <v>749</v>
      </c>
      <c r="D316" s="91">
        <v>45399.879164351849</v>
      </c>
      <c r="E316" s="109">
        <v>45399.879164351849</v>
      </c>
      <c r="F316" t="s">
        <v>176</v>
      </c>
    </row>
    <row r="317" spans="1:6" x14ac:dyDescent="0.25">
      <c r="A317" s="42" t="s">
        <v>1287</v>
      </c>
      <c r="B317" s="41">
        <v>75657843</v>
      </c>
      <c r="C317" s="40" t="s">
        <v>1288</v>
      </c>
      <c r="D317" s="91">
        <v>45400.341004085647</v>
      </c>
      <c r="E317" s="109">
        <v>45400.341004085647</v>
      </c>
      <c r="F317" t="s">
        <v>173</v>
      </c>
    </row>
    <row r="318" spans="1:6" x14ac:dyDescent="0.25">
      <c r="A318" s="42" t="s">
        <v>1289</v>
      </c>
      <c r="B318" s="41">
        <v>23828756</v>
      </c>
      <c r="C318" s="40" t="s">
        <v>1290</v>
      </c>
      <c r="D318" s="91">
        <v>45400.401624965278</v>
      </c>
      <c r="E318" s="109">
        <v>45400.401624965278</v>
      </c>
      <c r="F318" t="s">
        <v>232</v>
      </c>
    </row>
    <row r="319" spans="1:6" x14ac:dyDescent="0.25">
      <c r="A319" s="42" t="s">
        <v>1291</v>
      </c>
      <c r="B319" s="41">
        <v>41845683</v>
      </c>
      <c r="C319" s="40" t="s">
        <v>1292</v>
      </c>
      <c r="D319" s="91">
        <v>45400.432949456015</v>
      </c>
      <c r="E319" s="109">
        <v>45400.432949456015</v>
      </c>
      <c r="F319" t="s">
        <v>176</v>
      </c>
    </row>
    <row r="320" spans="1:6" x14ac:dyDescent="0.25">
      <c r="A320" s="42" t="s">
        <v>1293</v>
      </c>
      <c r="B320" s="41">
        <v>46036912</v>
      </c>
      <c r="C320" s="40" t="s">
        <v>1294</v>
      </c>
      <c r="D320" s="91">
        <v>45400.445716238428</v>
      </c>
      <c r="E320" s="109">
        <v>45400.445716238428</v>
      </c>
      <c r="F320" t="s">
        <v>201</v>
      </c>
    </row>
    <row r="321" spans="1:6" x14ac:dyDescent="0.25">
      <c r="A321" s="42" t="s">
        <v>1295</v>
      </c>
      <c r="B321" s="41">
        <v>44830265</v>
      </c>
      <c r="C321" s="40" t="s">
        <v>1296</v>
      </c>
      <c r="D321" s="91">
        <v>45400.507330555556</v>
      </c>
      <c r="E321" s="109">
        <v>45400.507330555556</v>
      </c>
      <c r="F321" t="s">
        <v>201</v>
      </c>
    </row>
    <row r="322" spans="1:6" x14ac:dyDescent="0.25">
      <c r="A322" s="42" t="s">
        <v>1297</v>
      </c>
      <c r="B322" s="41">
        <v>70776957</v>
      </c>
      <c r="C322" s="40" t="s">
        <v>1298</v>
      </c>
      <c r="D322" s="91">
        <v>45400.518357094908</v>
      </c>
      <c r="E322" s="109">
        <v>45400.518357094908</v>
      </c>
      <c r="F322" t="s">
        <v>201</v>
      </c>
    </row>
    <row r="323" spans="1:6" x14ac:dyDescent="0.25">
      <c r="A323" s="42" t="s">
        <v>1299</v>
      </c>
      <c r="B323" s="41">
        <v>32939798</v>
      </c>
      <c r="C323" s="40" t="s">
        <v>1300</v>
      </c>
      <c r="D323" s="91">
        <v>45400.692476157405</v>
      </c>
      <c r="E323" s="109">
        <v>45400.692476157405</v>
      </c>
      <c r="F323" t="s">
        <v>175</v>
      </c>
    </row>
    <row r="324" spans="1:6" x14ac:dyDescent="0.25">
      <c r="A324" s="42" t="s">
        <v>1301</v>
      </c>
      <c r="B324" s="41">
        <v>15355707</v>
      </c>
      <c r="C324" s="40" t="s">
        <v>1302</v>
      </c>
      <c r="D324" s="91">
        <v>45400.720708715278</v>
      </c>
      <c r="E324" s="109">
        <v>45400.720708715278</v>
      </c>
      <c r="F324" t="s">
        <v>173</v>
      </c>
    </row>
    <row r="325" spans="1:6" x14ac:dyDescent="0.25">
      <c r="A325" s="42" t="s">
        <v>1303</v>
      </c>
      <c r="B325" s="41">
        <v>41278807</v>
      </c>
      <c r="C325" s="40" t="s">
        <v>1304</v>
      </c>
      <c r="D325" s="91">
        <v>45400.831169641206</v>
      </c>
      <c r="E325" s="109">
        <v>45400.831169641206</v>
      </c>
      <c r="F325" t="s">
        <v>201</v>
      </c>
    </row>
    <row r="326" spans="1:6" x14ac:dyDescent="0.25">
      <c r="A326" s="42" t="s">
        <v>1305</v>
      </c>
      <c r="B326" s="41">
        <v>24716813</v>
      </c>
      <c r="C326" s="40" t="s">
        <v>1306</v>
      </c>
      <c r="D326" s="91">
        <v>45401.450622488424</v>
      </c>
      <c r="E326" s="109">
        <v>45401.450622488424</v>
      </c>
      <c r="F326" t="s">
        <v>179</v>
      </c>
    </row>
    <row r="327" spans="1:6" x14ac:dyDescent="0.25">
      <c r="A327" s="42" t="s">
        <v>1307</v>
      </c>
      <c r="B327" s="41">
        <v>9371678</v>
      </c>
      <c r="C327" s="40" t="s">
        <v>1308</v>
      </c>
      <c r="D327" s="91">
        <v>45401.49759082176</v>
      </c>
      <c r="E327" s="109">
        <v>45401.49759082176</v>
      </c>
      <c r="F327" t="s">
        <v>176</v>
      </c>
    </row>
    <row r="328" spans="1:6" x14ac:dyDescent="0.25">
      <c r="A328" s="42" t="s">
        <v>1309</v>
      </c>
      <c r="B328" s="41">
        <v>20061261</v>
      </c>
      <c r="C328" s="40" t="s">
        <v>1310</v>
      </c>
      <c r="D328" s="91">
        <v>45401.516125381946</v>
      </c>
      <c r="E328" s="109">
        <v>45401.516125381946</v>
      </c>
      <c r="F328" t="s">
        <v>176</v>
      </c>
    </row>
    <row r="329" spans="1:6" x14ac:dyDescent="0.25">
      <c r="A329" s="42" t="s">
        <v>1311</v>
      </c>
      <c r="B329" s="41">
        <v>32858449</v>
      </c>
      <c r="C329" s="40" t="s">
        <v>1312</v>
      </c>
      <c r="D329" s="91">
        <v>45401.700660335649</v>
      </c>
      <c r="E329" s="109">
        <v>45401.700660335649</v>
      </c>
      <c r="F329" t="s">
        <v>175</v>
      </c>
    </row>
    <row r="330" spans="1:6" x14ac:dyDescent="0.25">
      <c r="A330" s="42" t="s">
        <v>1313</v>
      </c>
      <c r="B330" s="41">
        <v>8609023</v>
      </c>
      <c r="C330" s="40" t="s">
        <v>1314</v>
      </c>
      <c r="D330" s="91">
        <v>45401.777457372686</v>
      </c>
      <c r="E330" s="109">
        <v>45401.777457372686</v>
      </c>
      <c r="F330" t="s">
        <v>232</v>
      </c>
    </row>
    <row r="331" spans="1:6" x14ac:dyDescent="0.25">
      <c r="A331" s="42" t="s">
        <v>1315</v>
      </c>
      <c r="B331" s="41">
        <v>19824922</v>
      </c>
      <c r="C331" s="40" t="s">
        <v>1316</v>
      </c>
      <c r="D331" s="91">
        <v>45401.871095682873</v>
      </c>
      <c r="E331" s="109">
        <v>45401.871095682873</v>
      </c>
      <c r="F331" t="s">
        <v>176</v>
      </c>
    </row>
    <row r="332" spans="1:6" x14ac:dyDescent="0.25">
      <c r="A332" s="42" t="s">
        <v>1317</v>
      </c>
      <c r="B332" s="41">
        <v>75661407</v>
      </c>
      <c r="C332" s="40" t="s">
        <v>1318</v>
      </c>
      <c r="D332" s="91">
        <v>45402.193948807871</v>
      </c>
      <c r="E332" s="109">
        <v>45402.193948807871</v>
      </c>
      <c r="F332" t="s">
        <v>201</v>
      </c>
    </row>
    <row r="333" spans="1:6" x14ac:dyDescent="0.25">
      <c r="A333" s="42" t="s">
        <v>1319</v>
      </c>
      <c r="B333" s="41">
        <v>45404775</v>
      </c>
      <c r="C333" s="40" t="s">
        <v>1320</v>
      </c>
      <c r="D333" s="91">
        <v>45402.476199155091</v>
      </c>
      <c r="E333" s="109">
        <v>45402.476199155091</v>
      </c>
      <c r="F333" t="s">
        <v>176</v>
      </c>
    </row>
    <row r="334" spans="1:6" x14ac:dyDescent="0.25">
      <c r="A334" s="42" t="s">
        <v>639</v>
      </c>
      <c r="B334" s="41">
        <v>44881727</v>
      </c>
      <c r="C334" s="40" t="s">
        <v>640</v>
      </c>
      <c r="D334" s="91">
        <v>45402.513001504631</v>
      </c>
      <c r="E334" s="109">
        <v>45402.513001504631</v>
      </c>
      <c r="F334" t="s">
        <v>232</v>
      </c>
    </row>
    <row r="335" spans="1:6" x14ac:dyDescent="0.25">
      <c r="A335" s="42" t="s">
        <v>1321</v>
      </c>
      <c r="B335" s="41">
        <v>43769101</v>
      </c>
      <c r="C335" s="40" t="s">
        <v>1322</v>
      </c>
      <c r="D335" s="91">
        <v>45402.53615162037</v>
      </c>
      <c r="E335" s="109">
        <v>45402.53615162037</v>
      </c>
      <c r="F335" t="s">
        <v>176</v>
      </c>
    </row>
    <row r="336" spans="1:6" x14ac:dyDescent="0.25">
      <c r="A336" s="42" t="s">
        <v>1323</v>
      </c>
      <c r="B336" s="41">
        <v>16667436</v>
      </c>
      <c r="C336" s="40" t="s">
        <v>1324</v>
      </c>
      <c r="D336" s="91">
        <v>45402.582673263889</v>
      </c>
      <c r="E336" s="109">
        <v>45402.582673263889</v>
      </c>
      <c r="F336" t="s">
        <v>177</v>
      </c>
    </row>
    <row r="337" spans="1:6" x14ac:dyDescent="0.25">
      <c r="A337" s="42" t="s">
        <v>1325</v>
      </c>
      <c r="B337" s="41">
        <v>40258334</v>
      </c>
      <c r="C337" s="40" t="s">
        <v>1326</v>
      </c>
      <c r="D337" s="91">
        <v>45402.707029166668</v>
      </c>
      <c r="E337" s="109">
        <v>45402.707029166668</v>
      </c>
      <c r="F337" t="s">
        <v>176</v>
      </c>
    </row>
    <row r="338" spans="1:6" x14ac:dyDescent="0.25">
      <c r="A338" s="42" t="s">
        <v>1327</v>
      </c>
      <c r="B338" s="41">
        <v>10306111</v>
      </c>
      <c r="C338" s="40" t="s">
        <v>1328</v>
      </c>
      <c r="D338" s="91">
        <v>45402.713807604167</v>
      </c>
      <c r="E338" s="109">
        <v>45402.713807604167</v>
      </c>
      <c r="F338" t="s">
        <v>778</v>
      </c>
    </row>
    <row r="339" spans="1:6" x14ac:dyDescent="0.25">
      <c r="A339" s="42" t="s">
        <v>1329</v>
      </c>
      <c r="B339" s="41">
        <v>23917683</v>
      </c>
      <c r="C339" s="40" t="s">
        <v>1330</v>
      </c>
      <c r="D339" s="91">
        <v>45402.727480127316</v>
      </c>
      <c r="E339" s="109">
        <v>45402.727480127316</v>
      </c>
      <c r="F339" t="s">
        <v>232</v>
      </c>
    </row>
    <row r="340" spans="1:6" x14ac:dyDescent="0.25">
      <c r="A340" s="42" t="s">
        <v>1331</v>
      </c>
      <c r="B340" s="41">
        <v>45900587</v>
      </c>
      <c r="C340" s="40" t="s">
        <v>1332</v>
      </c>
      <c r="D340" s="91">
        <v>45402.86073576389</v>
      </c>
      <c r="E340" s="109">
        <v>45402.86073576389</v>
      </c>
      <c r="F340" t="s">
        <v>176</v>
      </c>
    </row>
    <row r="341" spans="1:6" x14ac:dyDescent="0.25">
      <c r="A341" s="42" t="s">
        <v>1333</v>
      </c>
      <c r="B341" s="41">
        <v>16769645</v>
      </c>
      <c r="C341" s="40" t="s">
        <v>1334</v>
      </c>
      <c r="D341" s="91">
        <v>45402.893834062503</v>
      </c>
      <c r="E341" s="109">
        <v>45402.893834062503</v>
      </c>
      <c r="F341" t="s">
        <v>177</v>
      </c>
    </row>
    <row r="342" spans="1:6" x14ac:dyDescent="0.25">
      <c r="A342" s="42" t="s">
        <v>1335</v>
      </c>
      <c r="B342" s="41">
        <v>72141286</v>
      </c>
      <c r="C342" s="40" t="s">
        <v>1336</v>
      </c>
      <c r="D342" s="91">
        <v>45403.502641435189</v>
      </c>
      <c r="E342" s="109">
        <v>45403.502641435189</v>
      </c>
      <c r="F342" t="s">
        <v>231</v>
      </c>
    </row>
    <row r="343" spans="1:6" x14ac:dyDescent="0.25">
      <c r="A343" s="42" t="s">
        <v>1337</v>
      </c>
      <c r="B343" s="41">
        <v>40781137</v>
      </c>
      <c r="C343" s="40" t="s">
        <v>1338</v>
      </c>
      <c r="D343" s="91">
        <v>45403.51325300926</v>
      </c>
      <c r="E343" s="109">
        <v>45403.51325300926</v>
      </c>
      <c r="F343" t="s">
        <v>176</v>
      </c>
    </row>
    <row r="344" spans="1:6" x14ac:dyDescent="0.25">
      <c r="A344" s="42" t="s">
        <v>750</v>
      </c>
      <c r="B344" s="41">
        <v>40770714</v>
      </c>
      <c r="C344" s="40" t="s">
        <v>751</v>
      </c>
      <c r="D344" s="91">
        <v>45403.572180474534</v>
      </c>
      <c r="E344" s="109">
        <v>45403.572180474534</v>
      </c>
      <c r="F344" t="s">
        <v>177</v>
      </c>
    </row>
    <row r="345" spans="1:6" x14ac:dyDescent="0.25">
      <c r="A345" s="42" t="s">
        <v>1339</v>
      </c>
      <c r="B345" s="41">
        <v>43649407</v>
      </c>
      <c r="C345" s="40" t="s">
        <v>1340</v>
      </c>
      <c r="D345" s="91">
        <v>45403.590369212965</v>
      </c>
      <c r="E345" s="109">
        <v>45403.590369212965</v>
      </c>
      <c r="F345" t="s">
        <v>176</v>
      </c>
    </row>
    <row r="346" spans="1:6" x14ac:dyDescent="0.25">
      <c r="A346" s="42" t="s">
        <v>1341</v>
      </c>
      <c r="B346" s="41">
        <v>15451620</v>
      </c>
      <c r="C346" s="40" t="s">
        <v>1342</v>
      </c>
      <c r="D346" s="91">
        <v>45403.624273460649</v>
      </c>
      <c r="E346" s="109">
        <v>45403.624273460649</v>
      </c>
      <c r="F346" t="s">
        <v>173</v>
      </c>
    </row>
    <row r="347" spans="1:6" x14ac:dyDescent="0.25">
      <c r="A347" s="42" t="s">
        <v>1343</v>
      </c>
      <c r="B347" s="41">
        <v>44891038</v>
      </c>
      <c r="C347" s="40" t="s">
        <v>1344</v>
      </c>
      <c r="D347" s="91">
        <v>45403.69010428241</v>
      </c>
      <c r="E347" s="109">
        <v>45403.69010428241</v>
      </c>
      <c r="F347" t="s">
        <v>173</v>
      </c>
    </row>
    <row r="348" spans="1:6" x14ac:dyDescent="0.25">
      <c r="A348" s="42" t="s">
        <v>406</v>
      </c>
      <c r="B348" s="41">
        <v>48320249</v>
      </c>
      <c r="C348" s="40" t="s">
        <v>407</v>
      </c>
      <c r="D348" s="91">
        <v>45403.69486693287</v>
      </c>
      <c r="E348" s="109">
        <v>45403.69486693287</v>
      </c>
      <c r="F348" t="s">
        <v>179</v>
      </c>
    </row>
    <row r="349" spans="1:6" x14ac:dyDescent="0.25">
      <c r="A349" s="42" t="s">
        <v>1345</v>
      </c>
      <c r="B349" s="41">
        <v>73220465</v>
      </c>
      <c r="C349" s="40" t="s">
        <v>1346</v>
      </c>
      <c r="D349" s="91">
        <v>45403.815365543982</v>
      </c>
      <c r="E349" s="109">
        <v>45403.815365543982</v>
      </c>
      <c r="F349" t="s">
        <v>232</v>
      </c>
    </row>
    <row r="350" spans="1:6" x14ac:dyDescent="0.25">
      <c r="A350" s="42" t="s">
        <v>1347</v>
      </c>
      <c r="B350" s="41">
        <v>16785153</v>
      </c>
      <c r="C350" s="40" t="s">
        <v>1348</v>
      </c>
      <c r="D350" s="91">
        <v>45403.828301388887</v>
      </c>
      <c r="E350" s="109">
        <v>45403.828301388887</v>
      </c>
      <c r="F350" t="s">
        <v>177</v>
      </c>
    </row>
    <row r="351" spans="1:6" x14ac:dyDescent="0.25">
      <c r="A351" s="42" t="s">
        <v>1349</v>
      </c>
      <c r="B351" s="41">
        <v>16796926</v>
      </c>
      <c r="C351" s="40" t="s">
        <v>1350</v>
      </c>
      <c r="D351" s="91">
        <v>45403.833872835647</v>
      </c>
      <c r="E351" s="109">
        <v>45403.833872835647</v>
      </c>
      <c r="F351" t="s">
        <v>177</v>
      </c>
    </row>
    <row r="352" spans="1:6" x14ac:dyDescent="0.25">
      <c r="A352" s="42" t="s">
        <v>1415</v>
      </c>
      <c r="B352" s="41">
        <v>46713991</v>
      </c>
      <c r="C352" s="40" t="s">
        <v>1656</v>
      </c>
      <c r="D352" s="91">
        <v>45404.379872685182</v>
      </c>
      <c r="E352" s="109">
        <v>45404.379872685182</v>
      </c>
      <c r="F352" t="s">
        <v>177</v>
      </c>
    </row>
    <row r="353" spans="1:6" x14ac:dyDescent="0.25">
      <c r="A353" s="42" t="s">
        <v>1418</v>
      </c>
      <c r="B353" s="41">
        <v>41355936</v>
      </c>
      <c r="C353" s="40" t="s">
        <v>1657</v>
      </c>
      <c r="D353" s="91">
        <v>45404.395687812503</v>
      </c>
      <c r="E353" s="109">
        <v>45404.395687812503</v>
      </c>
      <c r="F353" t="s">
        <v>201</v>
      </c>
    </row>
    <row r="354" spans="1:6" x14ac:dyDescent="0.25">
      <c r="A354" s="42" t="s">
        <v>1421</v>
      </c>
      <c r="B354" s="41">
        <v>43395769</v>
      </c>
      <c r="C354" s="40" t="s">
        <v>1658</v>
      </c>
      <c r="D354" s="91">
        <v>45404.398401307873</v>
      </c>
      <c r="E354" s="109">
        <v>45404.398401307873</v>
      </c>
      <c r="F354" t="s">
        <v>176</v>
      </c>
    </row>
    <row r="355" spans="1:6" x14ac:dyDescent="0.25">
      <c r="A355" s="42" t="s">
        <v>1425</v>
      </c>
      <c r="B355" s="41">
        <v>32991246</v>
      </c>
      <c r="C355" s="40" t="s">
        <v>1659</v>
      </c>
      <c r="D355" s="91">
        <v>45404.539167789349</v>
      </c>
      <c r="E355" s="109">
        <v>45404.539167789349</v>
      </c>
      <c r="F355" t="s">
        <v>175</v>
      </c>
    </row>
    <row r="356" spans="1:6" x14ac:dyDescent="0.25">
      <c r="A356" s="42" t="s">
        <v>1428</v>
      </c>
      <c r="B356" s="41">
        <v>23986863</v>
      </c>
      <c r="C356" s="40" t="s">
        <v>1660</v>
      </c>
      <c r="D356" s="91">
        <v>45404.575266817126</v>
      </c>
      <c r="E356" s="109">
        <v>45404.575266817126</v>
      </c>
      <c r="F356" t="s">
        <v>232</v>
      </c>
    </row>
    <row r="357" spans="1:6" x14ac:dyDescent="0.25">
      <c r="A357" s="42" t="s">
        <v>1431</v>
      </c>
      <c r="B357" s="41">
        <v>23814793</v>
      </c>
      <c r="C357" s="40" t="s">
        <v>1661</v>
      </c>
      <c r="D357" s="91">
        <v>45404.679458067127</v>
      </c>
      <c r="E357" s="109">
        <v>45404.679458067127</v>
      </c>
      <c r="F357" t="s">
        <v>179</v>
      </c>
    </row>
    <row r="358" spans="1:6" x14ac:dyDescent="0.25">
      <c r="A358" s="42" t="s">
        <v>1434</v>
      </c>
      <c r="B358" s="41">
        <v>20111398</v>
      </c>
      <c r="C358" s="40" t="s">
        <v>1662</v>
      </c>
      <c r="D358" s="91">
        <v>45404.718974884257</v>
      </c>
      <c r="E358" s="109">
        <v>45404.718974884257</v>
      </c>
      <c r="F358" t="s">
        <v>176</v>
      </c>
    </row>
    <row r="359" spans="1:6" x14ac:dyDescent="0.25">
      <c r="A359" s="42" t="s">
        <v>1437</v>
      </c>
      <c r="B359" s="41">
        <v>43284112</v>
      </c>
      <c r="C359" s="40" t="s">
        <v>1663</v>
      </c>
      <c r="D359" s="91">
        <v>45405.533838923613</v>
      </c>
      <c r="E359" s="109">
        <v>45405.533838923613</v>
      </c>
      <c r="F359" t="s">
        <v>232</v>
      </c>
    </row>
    <row r="360" spans="1:6" x14ac:dyDescent="0.25">
      <c r="A360" s="42" t="s">
        <v>1439</v>
      </c>
      <c r="B360" s="41">
        <v>72964946</v>
      </c>
      <c r="C360" s="40" t="s">
        <v>1664</v>
      </c>
      <c r="D360" s="91">
        <v>45405.649530011571</v>
      </c>
      <c r="E360" s="109">
        <v>45405.649530011571</v>
      </c>
      <c r="F360" t="s">
        <v>177</v>
      </c>
    </row>
    <row r="361" spans="1:6" x14ac:dyDescent="0.25">
      <c r="A361" s="42" t="s">
        <v>1441</v>
      </c>
      <c r="B361" s="41">
        <v>15421110</v>
      </c>
      <c r="C361" s="40" t="s">
        <v>1665</v>
      </c>
      <c r="D361" s="91">
        <v>45405.665085567132</v>
      </c>
      <c r="E361" s="109">
        <v>45405.665085567132</v>
      </c>
      <c r="F361" t="s">
        <v>173</v>
      </c>
    </row>
    <row r="362" spans="1:6" x14ac:dyDescent="0.25">
      <c r="A362" s="42" t="s">
        <v>1443</v>
      </c>
      <c r="B362" s="41">
        <v>15373855</v>
      </c>
      <c r="C362" s="40" t="s">
        <v>1666</v>
      </c>
      <c r="D362" s="91">
        <v>45405.678168252314</v>
      </c>
      <c r="E362" s="109">
        <v>45405.678168252314</v>
      </c>
      <c r="F362" t="s">
        <v>173</v>
      </c>
    </row>
    <row r="363" spans="1:6" x14ac:dyDescent="0.25">
      <c r="A363" s="42" t="s">
        <v>1446</v>
      </c>
      <c r="B363" s="41">
        <v>16487793</v>
      </c>
      <c r="C363" s="40" t="s">
        <v>1667</v>
      </c>
      <c r="D363" s="91">
        <v>45406.429411805555</v>
      </c>
      <c r="E363" s="109">
        <v>45406.429411805555</v>
      </c>
      <c r="F363" t="s">
        <v>177</v>
      </c>
    </row>
    <row r="364" spans="1:6" x14ac:dyDescent="0.25">
      <c r="A364" s="42" t="s">
        <v>1451</v>
      </c>
      <c r="B364" s="41">
        <v>20040299</v>
      </c>
      <c r="C364" s="40" t="s">
        <v>1668</v>
      </c>
      <c r="D364" s="91">
        <v>45406.454029432869</v>
      </c>
      <c r="E364" s="109">
        <v>45406.454029432869</v>
      </c>
      <c r="F364" t="s">
        <v>176</v>
      </c>
    </row>
    <row r="365" spans="1:6" x14ac:dyDescent="0.25">
      <c r="A365" s="42" t="s">
        <v>1449</v>
      </c>
      <c r="B365" s="41">
        <v>21289466</v>
      </c>
      <c r="C365" s="40" t="s">
        <v>1669</v>
      </c>
      <c r="D365" s="91">
        <v>45406.455287962963</v>
      </c>
      <c r="E365" s="109">
        <v>45406.455287962963</v>
      </c>
      <c r="F365" t="s">
        <v>201</v>
      </c>
    </row>
    <row r="366" spans="1:6" x14ac:dyDescent="0.25">
      <c r="A366" s="42" t="s">
        <v>1453</v>
      </c>
      <c r="B366" s="41">
        <v>23947685</v>
      </c>
      <c r="C366" s="40" t="s">
        <v>1670</v>
      </c>
      <c r="D366" s="91">
        <v>45406.482891747684</v>
      </c>
      <c r="E366" s="109">
        <v>45406.482891747684</v>
      </c>
      <c r="F366" t="s">
        <v>179</v>
      </c>
    </row>
    <row r="367" spans="1:6" x14ac:dyDescent="0.25">
      <c r="A367" s="42" t="s">
        <v>1455</v>
      </c>
      <c r="B367" s="41">
        <v>19837605</v>
      </c>
      <c r="C367" s="40" t="s">
        <v>1671</v>
      </c>
      <c r="D367" s="91">
        <v>45406.506613310186</v>
      </c>
      <c r="E367" s="109">
        <v>45406.506613310186</v>
      </c>
      <c r="F367" t="s">
        <v>201</v>
      </c>
    </row>
    <row r="368" spans="1:6" x14ac:dyDescent="0.25">
      <c r="A368" s="42" t="s">
        <v>1458</v>
      </c>
      <c r="B368" s="41">
        <v>71914145</v>
      </c>
      <c r="C368" s="40" t="s">
        <v>1672</v>
      </c>
      <c r="D368" s="91">
        <v>45406.525952465279</v>
      </c>
      <c r="E368" s="109">
        <v>45406.525952465279</v>
      </c>
      <c r="F368" t="s">
        <v>201</v>
      </c>
    </row>
    <row r="369" spans="1:6" x14ac:dyDescent="0.25">
      <c r="A369" s="42" t="s">
        <v>1461</v>
      </c>
      <c r="B369" s="41">
        <v>41666088</v>
      </c>
      <c r="C369" s="40" t="s">
        <v>1673</v>
      </c>
      <c r="D369" s="91">
        <v>45406.640101273151</v>
      </c>
      <c r="E369" s="109">
        <v>45406.640101273151</v>
      </c>
      <c r="F369" t="s">
        <v>176</v>
      </c>
    </row>
    <row r="370" spans="1:6" x14ac:dyDescent="0.25">
      <c r="A370" s="42" t="s">
        <v>1463</v>
      </c>
      <c r="B370" s="41">
        <v>43934447</v>
      </c>
      <c r="C370" s="40" t="s">
        <v>1674</v>
      </c>
      <c r="D370" s="91">
        <v>45406.663023923611</v>
      </c>
      <c r="E370" s="109">
        <v>45406.663023923611</v>
      </c>
      <c r="F370" t="s">
        <v>201</v>
      </c>
    </row>
    <row r="371" spans="1:6" x14ac:dyDescent="0.25">
      <c r="A371" s="42" t="s">
        <v>1466</v>
      </c>
      <c r="B371" s="41">
        <v>22760422</v>
      </c>
      <c r="C371" s="40" t="s">
        <v>1675</v>
      </c>
      <c r="D371" s="91">
        <v>45407.300905011572</v>
      </c>
      <c r="E371" s="109">
        <v>45407.300905011572</v>
      </c>
      <c r="F371" t="s">
        <v>201</v>
      </c>
    </row>
    <row r="372" spans="1:6" x14ac:dyDescent="0.25">
      <c r="A372" s="42" t="s">
        <v>1469</v>
      </c>
      <c r="B372" s="41">
        <v>20001764</v>
      </c>
      <c r="C372" s="40" t="s">
        <v>1676</v>
      </c>
      <c r="D372" s="91">
        <v>45407.407196493055</v>
      </c>
      <c r="E372" s="109">
        <v>45407.407196493055</v>
      </c>
      <c r="F372" t="s">
        <v>176</v>
      </c>
    </row>
    <row r="373" spans="1:6" x14ac:dyDescent="0.25">
      <c r="A373" s="42" t="s">
        <v>1471</v>
      </c>
      <c r="B373" s="41">
        <v>17521365</v>
      </c>
      <c r="C373" s="40" t="s">
        <v>1677</v>
      </c>
      <c r="D373" s="91">
        <v>45407.420166747688</v>
      </c>
      <c r="E373" s="109">
        <v>45407.420166747688</v>
      </c>
      <c r="F373" t="s">
        <v>178</v>
      </c>
    </row>
    <row r="374" spans="1:6" x14ac:dyDescent="0.25">
      <c r="A374" s="42" t="s">
        <v>1474</v>
      </c>
      <c r="B374" s="41">
        <v>23950045</v>
      </c>
      <c r="C374" s="40" t="s">
        <v>1678</v>
      </c>
      <c r="D374" s="91">
        <v>45407.441666319442</v>
      </c>
      <c r="E374" s="109">
        <v>45407.441666319442</v>
      </c>
      <c r="F374" t="s">
        <v>232</v>
      </c>
    </row>
    <row r="375" spans="1:6" x14ac:dyDescent="0.25">
      <c r="A375" s="42" t="s">
        <v>1479</v>
      </c>
      <c r="B375" s="41">
        <v>42707917</v>
      </c>
      <c r="C375" s="40" t="s">
        <v>1679</v>
      </c>
      <c r="D375" s="91">
        <v>45407.523902233799</v>
      </c>
      <c r="E375" s="109">
        <v>45407.523902233799</v>
      </c>
      <c r="F375" t="s">
        <v>176</v>
      </c>
    </row>
    <row r="376" spans="1:6" x14ac:dyDescent="0.25">
      <c r="A376" s="42" t="s">
        <v>1481</v>
      </c>
      <c r="B376" s="41">
        <v>40403668</v>
      </c>
      <c r="C376" s="40" t="s">
        <v>1680</v>
      </c>
      <c r="D376" s="91">
        <v>45407.64929212963</v>
      </c>
      <c r="E376" s="109">
        <v>45407.64929212963</v>
      </c>
      <c r="F376" t="s">
        <v>176</v>
      </c>
    </row>
    <row r="377" spans="1:6" x14ac:dyDescent="0.25">
      <c r="A377" s="42" t="s">
        <v>1484</v>
      </c>
      <c r="B377" s="41">
        <v>41161713</v>
      </c>
      <c r="C377" s="40" t="s">
        <v>1681</v>
      </c>
      <c r="D377" s="91">
        <v>45407.653351504632</v>
      </c>
      <c r="E377" s="109">
        <v>45407.653351504632</v>
      </c>
      <c r="F377" t="s">
        <v>178</v>
      </c>
    </row>
    <row r="378" spans="1:6" x14ac:dyDescent="0.25">
      <c r="A378" s="42" t="s">
        <v>1487</v>
      </c>
      <c r="B378" s="41">
        <v>20020123</v>
      </c>
      <c r="C378" s="40" t="s">
        <v>1682</v>
      </c>
      <c r="D378" s="91">
        <v>45407.671757523145</v>
      </c>
      <c r="E378" s="109">
        <v>45407.671757523145</v>
      </c>
      <c r="F378" t="s">
        <v>201</v>
      </c>
    </row>
    <row r="379" spans="1:6" x14ac:dyDescent="0.25">
      <c r="A379" s="42" t="s">
        <v>1491</v>
      </c>
      <c r="B379" s="41">
        <v>76877212</v>
      </c>
      <c r="C379" s="40" t="s">
        <v>1683</v>
      </c>
      <c r="D379" s="91">
        <v>45407.722298645836</v>
      </c>
      <c r="E379" s="109">
        <v>45407.722298645836</v>
      </c>
      <c r="F379" t="s">
        <v>231</v>
      </c>
    </row>
    <row r="380" spans="1:6" x14ac:dyDescent="0.25">
      <c r="A380" s="42" t="s">
        <v>1493</v>
      </c>
      <c r="B380" s="41">
        <v>47479090</v>
      </c>
      <c r="C380" s="40" t="s">
        <v>1684</v>
      </c>
      <c r="D380" s="91">
        <v>45407.92335853009</v>
      </c>
      <c r="E380" s="109">
        <v>45407.92335853009</v>
      </c>
      <c r="F380" t="s">
        <v>173</v>
      </c>
    </row>
    <row r="381" spans="1:6" x14ac:dyDescent="0.25">
      <c r="A381" s="42" t="s">
        <v>1496</v>
      </c>
      <c r="B381" s="41">
        <v>23897050</v>
      </c>
      <c r="C381" s="40" t="s">
        <v>1685</v>
      </c>
      <c r="D381" s="91">
        <v>45408.399520451392</v>
      </c>
      <c r="E381" s="109">
        <v>45408.399520451392</v>
      </c>
      <c r="F381" t="s">
        <v>232</v>
      </c>
    </row>
    <row r="382" spans="1:6" x14ac:dyDescent="0.25">
      <c r="A382" s="42" t="s">
        <v>1499</v>
      </c>
      <c r="B382" s="41">
        <v>23899084</v>
      </c>
      <c r="C382" s="40" t="s">
        <v>1686</v>
      </c>
      <c r="D382" s="91">
        <v>45408.532703275465</v>
      </c>
      <c r="E382" s="109">
        <v>45408.532703275465</v>
      </c>
      <c r="F382" t="s">
        <v>179</v>
      </c>
    </row>
    <row r="383" spans="1:6" x14ac:dyDescent="0.25">
      <c r="A383" s="42" t="s">
        <v>1501</v>
      </c>
      <c r="B383" s="41">
        <v>20000000</v>
      </c>
      <c r="C383" s="40" t="s">
        <v>1687</v>
      </c>
      <c r="D383" s="91">
        <v>45408.54164181713</v>
      </c>
      <c r="E383" s="109">
        <v>45408.54164181713</v>
      </c>
      <c r="F383" t="s">
        <v>201</v>
      </c>
    </row>
    <row r="384" spans="1:6" x14ac:dyDescent="0.25">
      <c r="A384" s="42" t="s">
        <v>1503</v>
      </c>
      <c r="B384" s="41">
        <v>44069016</v>
      </c>
      <c r="C384" s="40" t="s">
        <v>1688</v>
      </c>
      <c r="D384" s="91">
        <v>45408.595593518519</v>
      </c>
      <c r="E384" s="109">
        <v>45408.595593518519</v>
      </c>
      <c r="F384" t="s">
        <v>176</v>
      </c>
    </row>
    <row r="385" spans="1:6" x14ac:dyDescent="0.25">
      <c r="A385" s="42" t="s">
        <v>1506</v>
      </c>
      <c r="B385" s="41">
        <v>78719290</v>
      </c>
      <c r="C385" s="40" t="s">
        <v>1689</v>
      </c>
      <c r="D385" s="91">
        <v>45408.63229814815</v>
      </c>
      <c r="E385" s="109">
        <v>45408.63229814815</v>
      </c>
      <c r="F385" t="s">
        <v>201</v>
      </c>
    </row>
    <row r="386" spans="1:6" x14ac:dyDescent="0.25">
      <c r="A386" s="42" t="s">
        <v>1508</v>
      </c>
      <c r="B386" s="41">
        <v>21241318</v>
      </c>
      <c r="C386" s="40" t="s">
        <v>1690</v>
      </c>
      <c r="D386" s="91">
        <v>45408.717307488427</v>
      </c>
      <c r="E386" s="109">
        <v>45408.717307488427</v>
      </c>
      <c r="F386" t="s">
        <v>201</v>
      </c>
    </row>
    <row r="387" spans="1:6" x14ac:dyDescent="0.25">
      <c r="A387" s="42" t="s">
        <v>1510</v>
      </c>
      <c r="B387" s="41">
        <v>74597031</v>
      </c>
      <c r="C387" s="40" t="s">
        <v>1691</v>
      </c>
      <c r="D387" s="91">
        <v>45408.936629780095</v>
      </c>
      <c r="E387" s="109">
        <v>45408.936629780095</v>
      </c>
      <c r="F387" t="s">
        <v>201</v>
      </c>
    </row>
    <row r="388" spans="1:6" x14ac:dyDescent="0.25">
      <c r="A388" s="42" t="s">
        <v>1513</v>
      </c>
      <c r="B388" s="41">
        <v>19818484</v>
      </c>
      <c r="C388" s="40" t="s">
        <v>1692</v>
      </c>
      <c r="D388" s="91">
        <v>45409.391268206018</v>
      </c>
      <c r="E388" s="109">
        <v>45409.391268206018</v>
      </c>
      <c r="F388" t="s">
        <v>176</v>
      </c>
    </row>
    <row r="389" spans="1:6" x14ac:dyDescent="0.25">
      <c r="A389" s="42" t="s">
        <v>1516</v>
      </c>
      <c r="B389" s="41">
        <v>23857253</v>
      </c>
      <c r="C389" s="40" t="s">
        <v>1693</v>
      </c>
      <c r="D389" s="91">
        <v>45409.419501504628</v>
      </c>
      <c r="E389" s="109">
        <v>45409.419501504628</v>
      </c>
      <c r="F389" t="s">
        <v>179</v>
      </c>
    </row>
    <row r="390" spans="1:6" x14ac:dyDescent="0.25">
      <c r="A390" s="42" t="s">
        <v>1519</v>
      </c>
      <c r="B390" s="41">
        <v>20085592</v>
      </c>
      <c r="C390" s="40" t="s">
        <v>1694</v>
      </c>
      <c r="D390" s="91">
        <v>45409.438734143521</v>
      </c>
      <c r="E390" s="109">
        <v>45409.438734143521</v>
      </c>
      <c r="F390" t="s">
        <v>201</v>
      </c>
    </row>
    <row r="391" spans="1:6" x14ac:dyDescent="0.25">
      <c r="A391" s="42" t="s">
        <v>1521</v>
      </c>
      <c r="B391" s="41">
        <v>45444372</v>
      </c>
      <c r="C391" s="40" t="s">
        <v>1695</v>
      </c>
      <c r="D391" s="91">
        <v>45409.464089930552</v>
      </c>
      <c r="E391" s="109">
        <v>45409.464089930552</v>
      </c>
      <c r="F391" t="s">
        <v>176</v>
      </c>
    </row>
    <row r="392" spans="1:6" x14ac:dyDescent="0.25">
      <c r="A392" s="42" t="s">
        <v>1523</v>
      </c>
      <c r="B392" s="41">
        <v>23975942</v>
      </c>
      <c r="C392" s="40" t="s">
        <v>1696</v>
      </c>
      <c r="D392" s="91">
        <v>45409.489878587963</v>
      </c>
      <c r="E392" s="109">
        <v>45409.489878587963</v>
      </c>
      <c r="F392" t="s">
        <v>232</v>
      </c>
    </row>
    <row r="393" spans="1:6" x14ac:dyDescent="0.25">
      <c r="A393" s="42" t="s">
        <v>1525</v>
      </c>
      <c r="B393" s="41">
        <v>20055510</v>
      </c>
      <c r="C393" s="40" t="s">
        <v>1697</v>
      </c>
      <c r="D393" s="91">
        <v>45409.54712815972</v>
      </c>
      <c r="E393" s="109">
        <v>45409.54712815972</v>
      </c>
      <c r="F393" t="s">
        <v>176</v>
      </c>
    </row>
    <row r="394" spans="1:6" x14ac:dyDescent="0.25">
      <c r="A394" s="42" t="s">
        <v>1528</v>
      </c>
      <c r="B394" s="41">
        <v>40443037</v>
      </c>
      <c r="C394" s="40" t="s">
        <v>1698</v>
      </c>
      <c r="D394" s="91">
        <v>45409.596592442133</v>
      </c>
      <c r="E394" s="109">
        <v>45409.596592442133</v>
      </c>
      <c r="F394" t="s">
        <v>179</v>
      </c>
    </row>
    <row r="395" spans="1:6" x14ac:dyDescent="0.25">
      <c r="A395" s="42" t="s">
        <v>1530</v>
      </c>
      <c r="B395" s="41">
        <v>9788531</v>
      </c>
      <c r="C395" s="40" t="s">
        <v>1699</v>
      </c>
      <c r="D395" s="91">
        <v>45409.608524965275</v>
      </c>
      <c r="E395" s="109">
        <v>45409.608524965275</v>
      </c>
      <c r="F395" t="s">
        <v>176</v>
      </c>
    </row>
    <row r="396" spans="1:6" x14ac:dyDescent="0.25">
      <c r="A396" s="42" t="s">
        <v>1533</v>
      </c>
      <c r="B396" s="41">
        <v>17540611</v>
      </c>
      <c r="C396" s="40" t="s">
        <v>1700</v>
      </c>
      <c r="D396" s="91">
        <v>45409.640998645831</v>
      </c>
      <c r="E396" s="109">
        <v>45409.640998645831</v>
      </c>
      <c r="F396" t="s">
        <v>178</v>
      </c>
    </row>
    <row r="397" spans="1:6" x14ac:dyDescent="0.25">
      <c r="A397" s="42" t="s">
        <v>1536</v>
      </c>
      <c r="B397" s="41">
        <v>43400216</v>
      </c>
      <c r="C397" s="40" t="s">
        <v>1701</v>
      </c>
      <c r="D397" s="91">
        <v>45409.736944675926</v>
      </c>
      <c r="E397" s="109">
        <v>45409.736944675926</v>
      </c>
      <c r="F397" t="s">
        <v>231</v>
      </c>
    </row>
    <row r="398" spans="1:6" x14ac:dyDescent="0.25">
      <c r="A398" s="42" t="s">
        <v>1539</v>
      </c>
      <c r="B398" s="41">
        <v>47349871</v>
      </c>
      <c r="C398" s="40" t="s">
        <v>1702</v>
      </c>
      <c r="D398" s="91">
        <v>45409.795253553239</v>
      </c>
      <c r="E398" s="109">
        <v>45409.795253553239</v>
      </c>
      <c r="F398" t="s">
        <v>179</v>
      </c>
    </row>
    <row r="399" spans="1:6" x14ac:dyDescent="0.25">
      <c r="A399" s="42" t="s">
        <v>1541</v>
      </c>
      <c r="B399" s="41">
        <v>47716095</v>
      </c>
      <c r="C399" s="40" t="s">
        <v>1703</v>
      </c>
      <c r="D399" s="91">
        <v>45410.459462233797</v>
      </c>
      <c r="E399" s="109">
        <v>45410.459462233797</v>
      </c>
      <c r="F399" t="s">
        <v>173</v>
      </c>
    </row>
    <row r="400" spans="1:6" x14ac:dyDescent="0.25">
      <c r="A400" s="42" t="s">
        <v>1544</v>
      </c>
      <c r="B400" s="41">
        <v>21277594</v>
      </c>
      <c r="C400" s="40" t="s">
        <v>1704</v>
      </c>
      <c r="D400" s="91">
        <v>45410.808929247687</v>
      </c>
      <c r="E400" s="109">
        <v>45410.808929247687</v>
      </c>
      <c r="F400" t="s">
        <v>201</v>
      </c>
    </row>
    <row r="401" spans="1:6" x14ac:dyDescent="0.25">
      <c r="A401" s="42" t="s">
        <v>1546</v>
      </c>
      <c r="B401" s="41">
        <v>19825451</v>
      </c>
      <c r="C401" s="40" t="s">
        <v>1705</v>
      </c>
      <c r="D401" s="91">
        <v>45410.82804108796</v>
      </c>
      <c r="E401" s="109">
        <v>45410.82804108796</v>
      </c>
      <c r="F401" t="s">
        <v>176</v>
      </c>
    </row>
    <row r="402" spans="1:6" x14ac:dyDescent="0.25">
      <c r="A402" s="42" t="s">
        <v>1548</v>
      </c>
      <c r="B402" s="41">
        <v>75440527</v>
      </c>
      <c r="C402" s="40" t="s">
        <v>1706</v>
      </c>
      <c r="D402" s="91">
        <v>45411.277696759258</v>
      </c>
      <c r="E402" s="109">
        <v>45411.277696759258</v>
      </c>
      <c r="F402" t="s">
        <v>231</v>
      </c>
    </row>
    <row r="403" spans="1:6" x14ac:dyDescent="0.25">
      <c r="A403" s="42" t="s">
        <v>1550</v>
      </c>
      <c r="B403" s="41">
        <v>19816332</v>
      </c>
      <c r="C403" s="40" t="s">
        <v>1707</v>
      </c>
      <c r="D403" s="91">
        <v>45411.470744293983</v>
      </c>
      <c r="E403" s="109">
        <v>45411.470744293983</v>
      </c>
      <c r="F403" t="s">
        <v>176</v>
      </c>
    </row>
    <row r="404" spans="1:6" x14ac:dyDescent="0.25">
      <c r="A404" s="42" t="s">
        <v>1552</v>
      </c>
      <c r="B404" s="41">
        <v>70138807</v>
      </c>
      <c r="C404" s="40" t="s">
        <v>1708</v>
      </c>
      <c r="D404" s="91">
        <v>45411.476778009259</v>
      </c>
      <c r="E404" s="109">
        <v>45411.476778009259</v>
      </c>
      <c r="F404" t="s">
        <v>176</v>
      </c>
    </row>
    <row r="405" spans="1:6" x14ac:dyDescent="0.25">
      <c r="A405" s="42" t="s">
        <v>1555</v>
      </c>
      <c r="B405" s="41">
        <v>46050239</v>
      </c>
      <c r="C405" s="40" t="s">
        <v>1709</v>
      </c>
      <c r="D405" s="91">
        <v>45411.66007445602</v>
      </c>
      <c r="E405" s="109">
        <v>45411.66007445602</v>
      </c>
      <c r="F405" t="s">
        <v>173</v>
      </c>
    </row>
    <row r="406" spans="1:6" x14ac:dyDescent="0.25">
      <c r="A406" s="42" t="s">
        <v>1559</v>
      </c>
      <c r="B406" s="41">
        <v>22283575</v>
      </c>
      <c r="C406" s="40" t="s">
        <v>1710</v>
      </c>
      <c r="D406" s="91">
        <v>45411.687760567133</v>
      </c>
      <c r="E406" s="109">
        <v>45411.687760567133</v>
      </c>
      <c r="F406" t="s">
        <v>778</v>
      </c>
    </row>
    <row r="407" spans="1:6" x14ac:dyDescent="0.25">
      <c r="A407" s="42" t="s">
        <v>1562</v>
      </c>
      <c r="B407" s="41">
        <v>16731338</v>
      </c>
      <c r="C407" s="40" t="s">
        <v>1711</v>
      </c>
      <c r="D407" s="91">
        <v>45411.719423113427</v>
      </c>
      <c r="E407" s="109">
        <v>45411.719423113427</v>
      </c>
      <c r="F407" t="s">
        <v>177</v>
      </c>
    </row>
    <row r="408" spans="1:6" x14ac:dyDescent="0.25">
      <c r="A408" s="42" t="s">
        <v>1565</v>
      </c>
      <c r="B408" s="41">
        <v>24005694</v>
      </c>
      <c r="C408" s="40" t="s">
        <v>1712</v>
      </c>
      <c r="D408" s="91">
        <v>45411.73428931713</v>
      </c>
      <c r="E408" s="109">
        <v>45411.73428931713</v>
      </c>
      <c r="F408" t="s">
        <v>179</v>
      </c>
    </row>
    <row r="409" spans="1:6" x14ac:dyDescent="0.25">
      <c r="A409" s="42" t="s">
        <v>1567</v>
      </c>
      <c r="B409" s="41">
        <v>72189532</v>
      </c>
      <c r="C409" s="40" t="s">
        <v>1713</v>
      </c>
      <c r="D409" s="91">
        <v>45411.844461261571</v>
      </c>
      <c r="E409" s="109">
        <v>45411.844461261571</v>
      </c>
      <c r="F409" t="s">
        <v>176</v>
      </c>
    </row>
    <row r="410" spans="1:6" x14ac:dyDescent="0.25">
      <c r="A410" s="42" t="s">
        <v>1569</v>
      </c>
      <c r="B410" s="41">
        <v>45309161</v>
      </c>
      <c r="C410" s="40" t="s">
        <v>1714</v>
      </c>
      <c r="D410" s="91">
        <v>45411.892673726848</v>
      </c>
      <c r="E410" s="109">
        <v>45411.892673726848</v>
      </c>
      <c r="F410" t="s">
        <v>179</v>
      </c>
    </row>
    <row r="411" spans="1:6" x14ac:dyDescent="0.25">
      <c r="A411" s="42" t="s">
        <v>1572</v>
      </c>
      <c r="B411" s="41">
        <v>15354281</v>
      </c>
      <c r="C411" s="40" t="s">
        <v>1715</v>
      </c>
      <c r="D411" s="91">
        <v>45412.323010381944</v>
      </c>
      <c r="E411" s="109">
        <v>45412.323010381944</v>
      </c>
      <c r="F411" t="s">
        <v>173</v>
      </c>
    </row>
    <row r="412" spans="1:6" x14ac:dyDescent="0.25">
      <c r="A412" s="42" t="s">
        <v>1575</v>
      </c>
      <c r="B412" s="41">
        <v>4001479</v>
      </c>
      <c r="C412" s="40" t="s">
        <v>1716</v>
      </c>
      <c r="D412" s="91">
        <v>45412.361092280094</v>
      </c>
      <c r="E412" s="109">
        <v>45412.361092280094</v>
      </c>
      <c r="F412" t="s">
        <v>201</v>
      </c>
    </row>
    <row r="413" spans="1:6" x14ac:dyDescent="0.25">
      <c r="A413" s="42" t="s">
        <v>1577</v>
      </c>
      <c r="B413" s="41">
        <v>20028137</v>
      </c>
      <c r="C413" s="40" t="s">
        <v>1717</v>
      </c>
      <c r="D413" s="91">
        <v>45412.41724988426</v>
      </c>
      <c r="E413" s="109">
        <v>45412.41724988426</v>
      </c>
      <c r="F413" t="s">
        <v>176</v>
      </c>
    </row>
    <row r="414" spans="1:6" x14ac:dyDescent="0.25">
      <c r="A414" s="42" t="s">
        <v>1580</v>
      </c>
      <c r="B414" s="41">
        <v>20072235</v>
      </c>
      <c r="C414" s="40" t="s">
        <v>1718</v>
      </c>
      <c r="D414" s="91">
        <v>45412.436714814816</v>
      </c>
      <c r="E414" s="109">
        <v>45412.436714814816</v>
      </c>
      <c r="F414" t="s">
        <v>176</v>
      </c>
    </row>
    <row r="415" spans="1:6" x14ac:dyDescent="0.25">
      <c r="A415" s="42" t="s">
        <v>1582</v>
      </c>
      <c r="B415" s="41">
        <v>31542205</v>
      </c>
      <c r="C415" s="40" t="s">
        <v>1719</v>
      </c>
      <c r="D415" s="91">
        <v>45412.462087499996</v>
      </c>
      <c r="E415" s="109">
        <v>45412.462087499996</v>
      </c>
      <c r="F415" t="s">
        <v>232</v>
      </c>
    </row>
    <row r="416" spans="1:6" x14ac:dyDescent="0.25">
      <c r="A416" s="42" t="s">
        <v>1585</v>
      </c>
      <c r="B416" s="41">
        <v>23968828</v>
      </c>
      <c r="C416" s="40" t="s">
        <v>1720</v>
      </c>
      <c r="D416" s="91">
        <v>45412.480378275461</v>
      </c>
      <c r="E416" s="109">
        <v>45412.480378275461</v>
      </c>
      <c r="F416" t="s">
        <v>179</v>
      </c>
    </row>
    <row r="417" spans="1:6" x14ac:dyDescent="0.25">
      <c r="A417" s="42" t="s">
        <v>1587</v>
      </c>
      <c r="B417" s="41">
        <v>21255896</v>
      </c>
      <c r="C417" s="40" t="s">
        <v>1721</v>
      </c>
      <c r="D417" s="91">
        <v>45412.56421261574</v>
      </c>
      <c r="E417" s="109">
        <v>45412.56421261574</v>
      </c>
      <c r="F417" t="s">
        <v>176</v>
      </c>
    </row>
    <row r="418" spans="1:6" x14ac:dyDescent="0.25">
      <c r="A418" s="42" t="s">
        <v>1589</v>
      </c>
      <c r="B418" s="41">
        <v>15452418</v>
      </c>
      <c r="C418" s="40" t="s">
        <v>1722</v>
      </c>
      <c r="D418" s="91">
        <v>45412.577803043983</v>
      </c>
      <c r="E418" s="109">
        <v>45412.577803043983</v>
      </c>
      <c r="F418" t="s">
        <v>173</v>
      </c>
    </row>
    <row r="419" spans="1:6" x14ac:dyDescent="0.25">
      <c r="A419" s="42" t="s">
        <v>1591</v>
      </c>
      <c r="B419" s="41">
        <v>46694375</v>
      </c>
      <c r="C419" s="40" t="s">
        <v>1723</v>
      </c>
      <c r="D419" s="91">
        <v>45412.651437152781</v>
      </c>
      <c r="E419" s="109">
        <v>45412.651437152781</v>
      </c>
      <c r="F419" t="s">
        <v>173</v>
      </c>
    </row>
    <row r="420" spans="1:6" x14ac:dyDescent="0.25">
      <c r="A420" s="42" t="s">
        <v>1594</v>
      </c>
      <c r="B420" s="41">
        <v>20117412</v>
      </c>
      <c r="C420" s="40" t="s">
        <v>1724</v>
      </c>
      <c r="D420" s="91">
        <v>45412.663959062498</v>
      </c>
      <c r="E420" s="109">
        <v>45412.663959062498</v>
      </c>
      <c r="F420" t="s">
        <v>176</v>
      </c>
    </row>
    <row r="421" spans="1:6" x14ac:dyDescent="0.25">
      <c r="A421" s="42" t="s">
        <v>1599</v>
      </c>
      <c r="B421" s="41">
        <v>20048655</v>
      </c>
      <c r="C421" s="40" t="s">
        <v>1725</v>
      </c>
      <c r="D421" s="91">
        <v>45412.968728969907</v>
      </c>
      <c r="E421" s="109">
        <v>45412.968728969907</v>
      </c>
      <c r="F421" t="s">
        <v>201</v>
      </c>
    </row>
    <row r="422" spans="1:6" x14ac:dyDescent="0.25">
      <c r="A422" s="42" t="s">
        <v>1601</v>
      </c>
      <c r="B422" s="41">
        <v>16676989</v>
      </c>
      <c r="C422" s="40" t="s">
        <v>1726</v>
      </c>
      <c r="D422" s="91">
        <v>45412.998672187503</v>
      </c>
      <c r="E422" s="109">
        <v>45412.998672187503</v>
      </c>
      <c r="F422" t="s">
        <v>177</v>
      </c>
    </row>
    <row r="423" spans="1:6" hidden="1" x14ac:dyDescent="0.25">
      <c r="A423" s="42" t="s">
        <v>1604</v>
      </c>
      <c r="B423" s="41">
        <v>40436032</v>
      </c>
      <c r="C423" s="40" t="s">
        <v>1765</v>
      </c>
      <c r="D423" s="91">
        <v>45413.734218252313</v>
      </c>
      <c r="E423" s="109">
        <v>45413.734218252313</v>
      </c>
      <c r="F423" s="152" t="s">
        <v>176</v>
      </c>
    </row>
    <row r="424" spans="1:6" hidden="1" x14ac:dyDescent="0.25">
      <c r="A424" s="42" t="s">
        <v>1607</v>
      </c>
      <c r="B424" s="41">
        <v>76796791</v>
      </c>
      <c r="C424" s="40" t="s">
        <v>1766</v>
      </c>
      <c r="D424" s="91">
        <v>45414.003124270836</v>
      </c>
      <c r="E424" s="109">
        <v>45414.003124270836</v>
      </c>
      <c r="F424" s="152" t="s">
        <v>201</v>
      </c>
    </row>
    <row r="425" spans="1:6" hidden="1" x14ac:dyDescent="0.25">
      <c r="A425" s="42" t="s">
        <v>1610</v>
      </c>
      <c r="B425" s="41">
        <v>29697275</v>
      </c>
      <c r="C425" s="40" t="s">
        <v>1767</v>
      </c>
      <c r="D425" s="91">
        <v>45414.373613460652</v>
      </c>
      <c r="E425" s="109">
        <v>45414.373613460652</v>
      </c>
      <c r="F425" s="152" t="s">
        <v>231</v>
      </c>
    </row>
    <row r="426" spans="1:6" hidden="1" x14ac:dyDescent="0.25">
      <c r="A426" s="42" t="s">
        <v>1613</v>
      </c>
      <c r="B426" s="41">
        <v>19910645</v>
      </c>
      <c r="C426" s="40" t="s">
        <v>1768</v>
      </c>
      <c r="D426" s="91">
        <v>45414.471151388891</v>
      </c>
      <c r="E426" s="109">
        <v>45414.471151388891</v>
      </c>
      <c r="F426" s="152" t="s">
        <v>201</v>
      </c>
    </row>
    <row r="427" spans="1:6" hidden="1" x14ac:dyDescent="0.25">
      <c r="A427" s="42" t="s">
        <v>1616</v>
      </c>
      <c r="B427" s="41">
        <v>43619185</v>
      </c>
      <c r="C427" s="40" t="s">
        <v>1769</v>
      </c>
      <c r="D427" s="91">
        <v>45414.490518831015</v>
      </c>
      <c r="E427" s="109">
        <v>45414.490518831015</v>
      </c>
      <c r="F427" s="152" t="s">
        <v>176</v>
      </c>
    </row>
    <row r="428" spans="1:6" hidden="1" x14ac:dyDescent="0.25">
      <c r="A428" s="42" t="s">
        <v>1618</v>
      </c>
      <c r="B428" s="41">
        <v>40048854</v>
      </c>
      <c r="C428" s="40" t="s">
        <v>1770</v>
      </c>
      <c r="D428" s="91">
        <v>45414.496761145834</v>
      </c>
      <c r="E428" s="109">
        <v>45414.496761145834</v>
      </c>
      <c r="F428" s="152" t="s">
        <v>201</v>
      </c>
    </row>
    <row r="429" spans="1:6" hidden="1" x14ac:dyDescent="0.25">
      <c r="A429" s="42" t="s">
        <v>1620</v>
      </c>
      <c r="B429" s="41">
        <v>46367867</v>
      </c>
      <c r="C429" s="40" t="s">
        <v>1771</v>
      </c>
      <c r="D429" s="91">
        <v>45414.573666898148</v>
      </c>
      <c r="E429" s="109">
        <v>45414.573666898148</v>
      </c>
      <c r="F429" s="152" t="s">
        <v>232</v>
      </c>
    </row>
    <row r="430" spans="1:6" hidden="1" x14ac:dyDescent="0.25">
      <c r="A430" s="42" t="s">
        <v>1623</v>
      </c>
      <c r="B430" s="41">
        <v>41685058</v>
      </c>
      <c r="C430" s="40" t="s">
        <v>1772</v>
      </c>
      <c r="D430" s="91">
        <v>45414.594366203703</v>
      </c>
      <c r="E430" s="109">
        <v>45414.594366203703</v>
      </c>
      <c r="F430" s="152" t="s">
        <v>176</v>
      </c>
    </row>
    <row r="431" spans="1:6" hidden="1" x14ac:dyDescent="0.25">
      <c r="A431" s="42" t="s">
        <v>1627</v>
      </c>
      <c r="B431" s="41">
        <v>15405667</v>
      </c>
      <c r="C431" s="40" t="s">
        <v>1773</v>
      </c>
      <c r="D431" s="91">
        <v>45414.679785069442</v>
      </c>
      <c r="E431" s="109">
        <v>45414.679785069442</v>
      </c>
      <c r="F431" s="152" t="s">
        <v>173</v>
      </c>
    </row>
    <row r="432" spans="1:6" hidden="1" x14ac:dyDescent="0.25">
      <c r="A432" s="42" t="s">
        <v>1630</v>
      </c>
      <c r="B432" s="41">
        <v>19801874</v>
      </c>
      <c r="C432" s="40" t="s">
        <v>1774</v>
      </c>
      <c r="D432" s="91">
        <v>45414.688686921298</v>
      </c>
      <c r="E432" s="109">
        <v>45414.688686921298</v>
      </c>
      <c r="F432" s="152" t="s">
        <v>201</v>
      </c>
    </row>
    <row r="433" spans="1:6" hidden="1" x14ac:dyDescent="0.25">
      <c r="A433" s="42" t="s">
        <v>1633</v>
      </c>
      <c r="B433" s="41">
        <v>41655525</v>
      </c>
      <c r="C433" s="40" t="s">
        <v>1775</v>
      </c>
      <c r="D433" s="91">
        <v>45414.689540277781</v>
      </c>
      <c r="E433" s="109">
        <v>45414.689540277781</v>
      </c>
      <c r="F433" s="152" t="s">
        <v>179</v>
      </c>
    </row>
    <row r="434" spans="1:6" hidden="1" x14ac:dyDescent="0.25">
      <c r="A434" s="42" t="s">
        <v>1636</v>
      </c>
      <c r="B434" s="41">
        <v>45528140</v>
      </c>
      <c r="C434" s="40" t="s">
        <v>1776</v>
      </c>
      <c r="D434" s="91">
        <v>45414.796163854167</v>
      </c>
      <c r="E434" s="109">
        <v>45414.796163854167</v>
      </c>
      <c r="F434" s="152" t="s">
        <v>176</v>
      </c>
    </row>
    <row r="435" spans="1:6" hidden="1" x14ac:dyDescent="0.25">
      <c r="A435" s="42" t="s">
        <v>1638</v>
      </c>
      <c r="B435" s="41">
        <v>20054228</v>
      </c>
      <c r="C435" s="40" t="s">
        <v>1777</v>
      </c>
      <c r="D435" s="91">
        <v>45414.809358333332</v>
      </c>
      <c r="E435" s="109">
        <v>45414.809358333332</v>
      </c>
      <c r="F435" s="152" t="s">
        <v>176</v>
      </c>
    </row>
    <row r="436" spans="1:6" hidden="1" x14ac:dyDescent="0.25">
      <c r="A436" s="42" t="s">
        <v>1642</v>
      </c>
      <c r="B436" s="41">
        <v>19820062</v>
      </c>
      <c r="C436" s="40" t="s">
        <v>1778</v>
      </c>
      <c r="D436" s="91">
        <v>45415.324032557874</v>
      </c>
      <c r="E436" s="109">
        <v>45415.324032557874</v>
      </c>
      <c r="F436" s="152" t="s">
        <v>176</v>
      </c>
    </row>
    <row r="437" spans="1:6" hidden="1" x14ac:dyDescent="0.25">
      <c r="A437" s="42" t="s">
        <v>1645</v>
      </c>
      <c r="B437" s="41">
        <v>23815465</v>
      </c>
      <c r="C437" s="40" t="s">
        <v>1779</v>
      </c>
      <c r="D437" s="91">
        <v>45415.455218900461</v>
      </c>
      <c r="E437" s="109">
        <v>45415.455218900461</v>
      </c>
      <c r="F437" s="152" t="s">
        <v>179</v>
      </c>
    </row>
    <row r="438" spans="1:6" hidden="1" x14ac:dyDescent="0.25">
      <c r="A438" s="42" t="s">
        <v>1648</v>
      </c>
      <c r="B438" s="41">
        <v>43060062</v>
      </c>
      <c r="C438" s="40" t="s">
        <v>1780</v>
      </c>
      <c r="D438" s="91">
        <v>45415.501307210645</v>
      </c>
      <c r="E438" s="109">
        <v>45415.501307210645</v>
      </c>
      <c r="F438" s="152" t="s">
        <v>176</v>
      </c>
    </row>
    <row r="439" spans="1:6" hidden="1" x14ac:dyDescent="0.25">
      <c r="A439" s="42" t="s">
        <v>1651</v>
      </c>
      <c r="B439" s="41">
        <v>27672009</v>
      </c>
      <c r="C439" s="40" t="s">
        <v>1781</v>
      </c>
      <c r="D439" s="91">
        <v>45415.510326701391</v>
      </c>
      <c r="E439" s="109">
        <v>45415.510326701391</v>
      </c>
      <c r="F439" s="152" t="s">
        <v>177</v>
      </c>
    </row>
    <row r="440" spans="1:6" hidden="1" x14ac:dyDescent="0.25">
      <c r="A440" s="42" t="s">
        <v>1653</v>
      </c>
      <c r="B440" s="41">
        <v>19884012</v>
      </c>
      <c r="C440" s="40" t="s">
        <v>1782</v>
      </c>
      <c r="D440" s="91">
        <v>45415.539967673612</v>
      </c>
      <c r="E440" s="109">
        <v>45415.539967673612</v>
      </c>
      <c r="F440" s="152" t="s">
        <v>201</v>
      </c>
    </row>
    <row r="441" spans="1:6" hidden="1" x14ac:dyDescent="0.25">
      <c r="A441" s="42" t="s">
        <v>1783</v>
      </c>
      <c r="B441" s="41">
        <v>44812620</v>
      </c>
      <c r="C441" s="40" t="s">
        <v>1784</v>
      </c>
      <c r="D441" s="91">
        <v>45415.562117905094</v>
      </c>
      <c r="E441" s="109">
        <v>45415.562117905094</v>
      </c>
      <c r="F441" s="152" t="s">
        <v>201</v>
      </c>
    </row>
    <row r="442" spans="1:6" hidden="1" x14ac:dyDescent="0.25">
      <c r="A442" s="42" t="s">
        <v>1785</v>
      </c>
      <c r="B442" s="41">
        <v>32541273</v>
      </c>
      <c r="C442" s="40" t="s">
        <v>1786</v>
      </c>
      <c r="D442" s="91">
        <v>45415.680852928243</v>
      </c>
      <c r="E442" s="109">
        <v>45415.680852928243</v>
      </c>
      <c r="F442" s="40" t="s">
        <v>175</v>
      </c>
    </row>
    <row r="443" spans="1:6" hidden="1" x14ac:dyDescent="0.25">
      <c r="A443" s="42" t="s">
        <v>1787</v>
      </c>
      <c r="B443" s="41">
        <v>70006628</v>
      </c>
      <c r="C443" s="40" t="s">
        <v>1788</v>
      </c>
      <c r="D443" s="91">
        <v>45415.698463043984</v>
      </c>
      <c r="E443" s="109">
        <v>45415.698463043984</v>
      </c>
      <c r="F443" s="152" t="s">
        <v>201</v>
      </c>
    </row>
    <row r="444" spans="1:6" hidden="1" x14ac:dyDescent="0.25">
      <c r="A444" s="42" t="s">
        <v>1789</v>
      </c>
      <c r="B444" s="41">
        <v>48388113</v>
      </c>
      <c r="C444" s="40" t="s">
        <v>1790</v>
      </c>
      <c r="D444" s="91">
        <v>45415.700978819441</v>
      </c>
      <c r="E444" s="109">
        <v>45415.700978819441</v>
      </c>
      <c r="F444" s="152" t="s">
        <v>177</v>
      </c>
    </row>
    <row r="445" spans="1:6" hidden="1" x14ac:dyDescent="0.25">
      <c r="A445" s="42" t="s">
        <v>1791</v>
      </c>
      <c r="B445" s="41">
        <v>23885556</v>
      </c>
      <c r="C445" s="40" t="s">
        <v>1792</v>
      </c>
      <c r="D445" s="91">
        <v>45415.72829741898</v>
      </c>
      <c r="E445" s="109">
        <v>45415.72829741898</v>
      </c>
      <c r="F445" s="152" t="s">
        <v>179</v>
      </c>
    </row>
    <row r="446" spans="1:6" hidden="1" x14ac:dyDescent="0.25">
      <c r="A446" s="42" t="s">
        <v>1793</v>
      </c>
      <c r="B446" s="41">
        <v>44141220</v>
      </c>
      <c r="C446" s="40" t="s">
        <v>1794</v>
      </c>
      <c r="D446" s="91">
        <v>45415.731003356479</v>
      </c>
      <c r="E446" s="109">
        <v>45415.731003356479</v>
      </c>
      <c r="F446" s="152" t="s">
        <v>176</v>
      </c>
    </row>
    <row r="447" spans="1:6" hidden="1" x14ac:dyDescent="0.25">
      <c r="A447" s="42" t="s">
        <v>1795</v>
      </c>
      <c r="B447" s="41">
        <v>42724610</v>
      </c>
      <c r="C447" s="40" t="s">
        <v>1796</v>
      </c>
      <c r="D447" s="91">
        <v>45415.889963310183</v>
      </c>
      <c r="E447" s="109">
        <v>45415.889963310183</v>
      </c>
      <c r="F447" s="152" t="s">
        <v>232</v>
      </c>
    </row>
    <row r="448" spans="1:6" hidden="1" x14ac:dyDescent="0.25">
      <c r="A448" s="42" t="s">
        <v>1797</v>
      </c>
      <c r="B448" s="41">
        <v>46525253</v>
      </c>
      <c r="C448" s="40" t="s">
        <v>1798</v>
      </c>
      <c r="D448" s="91">
        <v>45416.508019791669</v>
      </c>
      <c r="E448" s="109">
        <v>45416.508019791669</v>
      </c>
      <c r="F448" s="152" t="s">
        <v>177</v>
      </c>
    </row>
    <row r="449" spans="1:6" hidden="1" x14ac:dyDescent="0.25">
      <c r="A449" s="42" t="s">
        <v>1799</v>
      </c>
      <c r="B449" s="41">
        <v>15451266</v>
      </c>
      <c r="C449" s="40" t="s">
        <v>1800</v>
      </c>
      <c r="D449" s="91">
        <v>45417.577592824076</v>
      </c>
      <c r="E449" s="109">
        <v>45417.577592824076</v>
      </c>
      <c r="F449" s="152" t="s">
        <v>173</v>
      </c>
    </row>
    <row r="450" spans="1:6" hidden="1" x14ac:dyDescent="0.25">
      <c r="A450" s="42" t="s">
        <v>1801</v>
      </c>
      <c r="B450" s="41">
        <v>21068603</v>
      </c>
      <c r="C450" s="40" t="s">
        <v>1802</v>
      </c>
      <c r="D450" s="91">
        <v>45417.727159918984</v>
      </c>
      <c r="E450" s="109">
        <v>45417.727159918984</v>
      </c>
      <c r="F450" s="152" t="s">
        <v>176</v>
      </c>
    </row>
    <row r="451" spans="1:6" hidden="1" x14ac:dyDescent="0.25">
      <c r="A451" s="42" t="s">
        <v>1803</v>
      </c>
      <c r="B451" s="41">
        <v>15440377</v>
      </c>
      <c r="C451" s="40" t="s">
        <v>1804</v>
      </c>
      <c r="D451" s="91">
        <v>45417.92151226852</v>
      </c>
      <c r="E451" s="109">
        <v>45417.92151226852</v>
      </c>
      <c r="F451" s="152" t="s">
        <v>173</v>
      </c>
    </row>
    <row r="452" spans="1:6" hidden="1" x14ac:dyDescent="0.25">
      <c r="A452" s="42" t="s">
        <v>1805</v>
      </c>
      <c r="B452" s="41">
        <v>43273527</v>
      </c>
      <c r="C452" s="40" t="s">
        <v>1806</v>
      </c>
      <c r="D452" s="91">
        <v>45417.993046493059</v>
      </c>
      <c r="E452" s="109">
        <v>45417.993046493059</v>
      </c>
      <c r="F452" s="152" t="s">
        <v>231</v>
      </c>
    </row>
    <row r="453" spans="1:6" hidden="1" x14ac:dyDescent="0.25">
      <c r="A453" s="42" t="s">
        <v>1807</v>
      </c>
      <c r="B453" s="41">
        <v>19809354</v>
      </c>
      <c r="C453" s="40" t="s">
        <v>1808</v>
      </c>
      <c r="D453" s="91">
        <v>45418.478076701387</v>
      </c>
      <c r="E453" s="109">
        <v>45418.478076701387</v>
      </c>
      <c r="F453" s="152" t="s">
        <v>176</v>
      </c>
    </row>
    <row r="454" spans="1:6" hidden="1" x14ac:dyDescent="0.25">
      <c r="A454" s="42" t="s">
        <v>1809</v>
      </c>
      <c r="B454" s="41">
        <v>19922294</v>
      </c>
      <c r="C454" s="40" t="s">
        <v>1810</v>
      </c>
      <c r="D454" s="91">
        <v>45418.61859849537</v>
      </c>
      <c r="E454" s="109">
        <v>45418.61859849537</v>
      </c>
      <c r="F454" s="152" t="s">
        <v>176</v>
      </c>
    </row>
    <row r="455" spans="1:6" hidden="1" x14ac:dyDescent="0.25">
      <c r="A455" s="42" t="s">
        <v>1811</v>
      </c>
      <c r="B455" s="41">
        <v>19814383</v>
      </c>
      <c r="C455" s="40" t="s">
        <v>1812</v>
      </c>
      <c r="D455" s="91">
        <v>45418.629530636572</v>
      </c>
      <c r="E455" s="109">
        <v>45418.629530636572</v>
      </c>
      <c r="F455" s="152" t="s">
        <v>176</v>
      </c>
    </row>
    <row r="456" spans="1:6" hidden="1" x14ac:dyDescent="0.25">
      <c r="A456" s="42" t="s">
        <v>1813</v>
      </c>
      <c r="B456" s="41">
        <v>40978979</v>
      </c>
      <c r="C456" s="40" t="s">
        <v>1814</v>
      </c>
      <c r="D456" s="91">
        <v>45418.843093715281</v>
      </c>
      <c r="E456" s="109">
        <v>45418.843093715281</v>
      </c>
      <c r="F456" s="152" t="s">
        <v>231</v>
      </c>
    </row>
    <row r="457" spans="1:6" hidden="1" x14ac:dyDescent="0.25">
      <c r="A457" s="42" t="s">
        <v>1815</v>
      </c>
      <c r="B457" s="41">
        <v>6809920</v>
      </c>
      <c r="C457" s="40" t="s">
        <v>1816</v>
      </c>
      <c r="D457" s="91">
        <v>45419.362063969907</v>
      </c>
      <c r="E457" s="109">
        <v>45419.362063969907</v>
      </c>
      <c r="F457" s="152" t="s">
        <v>176</v>
      </c>
    </row>
    <row r="458" spans="1:6" hidden="1" x14ac:dyDescent="0.25">
      <c r="A458" s="42" t="s">
        <v>1817</v>
      </c>
      <c r="B458" s="41">
        <v>42484383</v>
      </c>
      <c r="C458" s="40" t="s">
        <v>1818</v>
      </c>
      <c r="D458" s="91">
        <v>45419.702061145836</v>
      </c>
      <c r="E458" s="109">
        <v>45419.702061145836</v>
      </c>
      <c r="F458" s="152" t="s">
        <v>201</v>
      </c>
    </row>
    <row r="459" spans="1:6" hidden="1" x14ac:dyDescent="0.25">
      <c r="A459" s="42" t="s">
        <v>1819</v>
      </c>
      <c r="B459" s="41">
        <v>45595817</v>
      </c>
      <c r="C459" s="40" t="s">
        <v>1820</v>
      </c>
      <c r="D459" s="91">
        <v>45419.848286458335</v>
      </c>
      <c r="E459" s="109">
        <v>45419.848286458335</v>
      </c>
      <c r="F459" s="152" t="s">
        <v>201</v>
      </c>
    </row>
    <row r="460" spans="1:6" hidden="1" x14ac:dyDescent="0.25">
      <c r="A460" s="42" t="s">
        <v>1821</v>
      </c>
      <c r="B460" s="41">
        <v>42522486</v>
      </c>
      <c r="C460" s="40" t="s">
        <v>1822</v>
      </c>
      <c r="D460" s="91">
        <v>45420.374119641201</v>
      </c>
      <c r="E460" s="109">
        <v>45420.374119641201</v>
      </c>
      <c r="F460" s="152" t="s">
        <v>176</v>
      </c>
    </row>
    <row r="461" spans="1:6" hidden="1" x14ac:dyDescent="0.25">
      <c r="A461" s="42" t="s">
        <v>1823</v>
      </c>
      <c r="B461" s="41">
        <v>47904880</v>
      </c>
      <c r="C461" s="40" t="s">
        <v>1824</v>
      </c>
      <c r="D461" s="91">
        <v>45420.427491319446</v>
      </c>
      <c r="E461" s="109">
        <v>45420.427491319446</v>
      </c>
      <c r="F461" s="152" t="s">
        <v>173</v>
      </c>
    </row>
    <row r="462" spans="1:6" hidden="1" x14ac:dyDescent="0.25">
      <c r="A462" s="42" t="s">
        <v>1825</v>
      </c>
      <c r="B462" s="41">
        <v>40965483</v>
      </c>
      <c r="C462" s="40" t="s">
        <v>1826</v>
      </c>
      <c r="D462" s="91">
        <v>45420.430764317127</v>
      </c>
      <c r="E462" s="109">
        <v>45420.430764317127</v>
      </c>
      <c r="F462" s="152" t="s">
        <v>173</v>
      </c>
    </row>
    <row r="463" spans="1:6" hidden="1" x14ac:dyDescent="0.25">
      <c r="A463" s="42" t="s">
        <v>1827</v>
      </c>
      <c r="B463" s="41">
        <v>23808750</v>
      </c>
      <c r="C463" s="40" t="s">
        <v>1828</v>
      </c>
      <c r="D463" s="91">
        <v>45420.47190462963</v>
      </c>
      <c r="E463" s="109">
        <v>45420.47190462963</v>
      </c>
      <c r="F463" s="152" t="s">
        <v>179</v>
      </c>
    </row>
    <row r="464" spans="1:6" hidden="1" x14ac:dyDescent="0.25">
      <c r="A464" s="42" t="s">
        <v>1829</v>
      </c>
      <c r="B464" s="41">
        <v>23829779</v>
      </c>
      <c r="C464" s="40" t="s">
        <v>1830</v>
      </c>
      <c r="D464" s="91">
        <v>45420.490516053243</v>
      </c>
      <c r="E464" s="109">
        <v>45420.490516053243</v>
      </c>
      <c r="F464" s="152" t="s">
        <v>179</v>
      </c>
    </row>
    <row r="465" spans="1:6" hidden="1" x14ac:dyDescent="0.25">
      <c r="A465" s="42" t="s">
        <v>1831</v>
      </c>
      <c r="B465" s="41">
        <v>15373049</v>
      </c>
      <c r="C465" s="40" t="s">
        <v>1832</v>
      </c>
      <c r="D465" s="91">
        <v>45420.530756678243</v>
      </c>
      <c r="E465" s="109">
        <v>45420.530756678243</v>
      </c>
      <c r="F465" s="152" t="s">
        <v>173</v>
      </c>
    </row>
    <row r="466" spans="1:6" hidden="1" x14ac:dyDescent="0.25">
      <c r="A466" s="42" t="s">
        <v>1833</v>
      </c>
      <c r="B466" s="41">
        <v>45548673</v>
      </c>
      <c r="C466" s="40" t="s">
        <v>1834</v>
      </c>
      <c r="D466" s="91">
        <v>45420.548201157406</v>
      </c>
      <c r="E466" s="109">
        <v>45420.548201157406</v>
      </c>
      <c r="F466" s="152" t="s">
        <v>176</v>
      </c>
    </row>
    <row r="467" spans="1:6" hidden="1" x14ac:dyDescent="0.25">
      <c r="A467" s="42" t="s">
        <v>1835</v>
      </c>
      <c r="B467" s="41">
        <v>48872663</v>
      </c>
      <c r="C467" s="40" t="s">
        <v>1836</v>
      </c>
      <c r="D467" s="91">
        <v>45420.59675853009</v>
      </c>
      <c r="E467" s="109">
        <v>45420.59675853009</v>
      </c>
      <c r="F467" s="152" t="s">
        <v>179</v>
      </c>
    </row>
    <row r="468" spans="1:6" hidden="1" x14ac:dyDescent="0.25">
      <c r="A468" s="42" t="s">
        <v>1837</v>
      </c>
      <c r="B468" s="41">
        <v>16423349</v>
      </c>
      <c r="C468" s="40" t="s">
        <v>1838</v>
      </c>
      <c r="D468" s="91">
        <v>45420.65514008102</v>
      </c>
      <c r="E468" s="109">
        <v>45420.65514008102</v>
      </c>
      <c r="F468" s="152" t="s">
        <v>177</v>
      </c>
    </row>
    <row r="469" spans="1:6" hidden="1" x14ac:dyDescent="0.25">
      <c r="A469" s="42" t="s">
        <v>1839</v>
      </c>
      <c r="B469" s="41">
        <v>21241281</v>
      </c>
      <c r="C469" s="40" t="s">
        <v>1840</v>
      </c>
      <c r="D469" s="91">
        <v>45420.679665821757</v>
      </c>
      <c r="E469" s="109">
        <v>45420.679665821757</v>
      </c>
      <c r="F469" s="152" t="s">
        <v>176</v>
      </c>
    </row>
    <row r="470" spans="1:6" hidden="1" x14ac:dyDescent="0.25">
      <c r="A470" s="42" t="s">
        <v>1841</v>
      </c>
      <c r="B470" s="41">
        <v>22297449</v>
      </c>
      <c r="C470" s="40" t="s">
        <v>1842</v>
      </c>
      <c r="D470" s="91">
        <v>45420.731788969904</v>
      </c>
      <c r="E470" s="109">
        <v>45420.731788969904</v>
      </c>
      <c r="F470" s="152" t="s">
        <v>778</v>
      </c>
    </row>
    <row r="471" spans="1:6" hidden="1" x14ac:dyDescent="0.25">
      <c r="A471" s="42" t="s">
        <v>1843</v>
      </c>
      <c r="B471" s="41">
        <v>15432432</v>
      </c>
      <c r="C471" s="40" t="s">
        <v>1844</v>
      </c>
      <c r="D471" s="91">
        <v>45420.793351076391</v>
      </c>
      <c r="E471" s="109">
        <v>45420.793351076391</v>
      </c>
      <c r="F471" s="152" t="s">
        <v>173</v>
      </c>
    </row>
    <row r="472" spans="1:6" hidden="1" x14ac:dyDescent="0.25">
      <c r="A472" s="42" t="s">
        <v>1845</v>
      </c>
      <c r="B472" s="41">
        <v>40414759</v>
      </c>
      <c r="C472" s="40" t="s">
        <v>1846</v>
      </c>
      <c r="D472" s="91">
        <v>45420.809511840278</v>
      </c>
      <c r="E472" s="109">
        <v>45420.809511840278</v>
      </c>
      <c r="F472" s="152" t="s">
        <v>201</v>
      </c>
    </row>
    <row r="473" spans="1:6" hidden="1" x14ac:dyDescent="0.25">
      <c r="A473" s="42" t="s">
        <v>1847</v>
      </c>
      <c r="B473" s="41">
        <v>8135684</v>
      </c>
      <c r="C473" s="40" t="s">
        <v>1848</v>
      </c>
      <c r="D473" s="91">
        <v>45420.973218483799</v>
      </c>
      <c r="E473" s="109">
        <v>45420.973218483799</v>
      </c>
      <c r="F473" s="152" t="s">
        <v>201</v>
      </c>
    </row>
    <row r="474" spans="1:6" hidden="1" x14ac:dyDescent="0.25">
      <c r="A474" s="42" t="s">
        <v>1849</v>
      </c>
      <c r="B474" s="41">
        <v>16687004</v>
      </c>
      <c r="C474" s="40" t="s">
        <v>1850</v>
      </c>
      <c r="D474" s="91">
        <v>45421.016667858799</v>
      </c>
      <c r="E474" s="109">
        <v>45421.016667858799</v>
      </c>
      <c r="F474" s="152" t="s">
        <v>177</v>
      </c>
    </row>
    <row r="475" spans="1:6" hidden="1" x14ac:dyDescent="0.25">
      <c r="A475" s="42" t="s">
        <v>1855</v>
      </c>
      <c r="B475" s="41">
        <v>73540386</v>
      </c>
      <c r="C475" s="40" t="s">
        <v>1856</v>
      </c>
      <c r="D475" s="91">
        <v>45421.538738657408</v>
      </c>
      <c r="E475" s="109">
        <v>45421.538738657408</v>
      </c>
      <c r="F475" s="152" t="s">
        <v>175</v>
      </c>
    </row>
    <row r="476" spans="1:6" hidden="1" x14ac:dyDescent="0.25">
      <c r="A476" s="42" t="s">
        <v>1857</v>
      </c>
      <c r="B476" s="41">
        <v>48551560</v>
      </c>
      <c r="C476" s="40" t="s">
        <v>1858</v>
      </c>
      <c r="D476" s="91">
        <v>45421.633362766202</v>
      </c>
      <c r="E476" s="109">
        <v>45421.633362766202</v>
      </c>
      <c r="F476" s="152" t="s">
        <v>201</v>
      </c>
    </row>
    <row r="477" spans="1:6" hidden="1" x14ac:dyDescent="0.25">
      <c r="A477" s="42" t="s">
        <v>1859</v>
      </c>
      <c r="B477" s="41">
        <v>23985410</v>
      </c>
      <c r="C477" s="40" t="s">
        <v>1860</v>
      </c>
      <c r="D477" s="91">
        <v>45421.67444077546</v>
      </c>
      <c r="E477" s="109">
        <v>45421.67444077546</v>
      </c>
      <c r="F477" s="152" t="s">
        <v>179</v>
      </c>
    </row>
    <row r="478" spans="1:6" hidden="1" x14ac:dyDescent="0.25">
      <c r="A478" s="42" t="s">
        <v>1861</v>
      </c>
      <c r="B478" s="41">
        <v>15357901</v>
      </c>
      <c r="C478" s="40" t="s">
        <v>1862</v>
      </c>
      <c r="D478" s="91">
        <v>45421.688133252312</v>
      </c>
      <c r="E478" s="109">
        <v>45421.688133252312</v>
      </c>
      <c r="F478" s="40" t="s">
        <v>173</v>
      </c>
    </row>
    <row r="479" spans="1:6" hidden="1" x14ac:dyDescent="0.25">
      <c r="A479" s="42" t="s">
        <v>1863</v>
      </c>
      <c r="B479" s="41">
        <v>16430756</v>
      </c>
      <c r="C479" s="40" t="s">
        <v>1864</v>
      </c>
      <c r="D479" s="91">
        <v>45421.691387349536</v>
      </c>
      <c r="E479" s="109">
        <v>45421.691387349536</v>
      </c>
      <c r="F479" s="152" t="s">
        <v>177</v>
      </c>
    </row>
    <row r="480" spans="1:6" hidden="1" x14ac:dyDescent="0.25">
      <c r="A480" s="42" t="s">
        <v>1865</v>
      </c>
      <c r="B480" s="41">
        <v>22273255</v>
      </c>
      <c r="C480" s="40" t="s">
        <v>1866</v>
      </c>
      <c r="D480" s="91">
        <v>45421.712448530096</v>
      </c>
      <c r="E480" s="109">
        <v>45421.712448530096</v>
      </c>
      <c r="F480" s="152" t="s">
        <v>778</v>
      </c>
    </row>
    <row r="481" spans="1:6" hidden="1" x14ac:dyDescent="0.25">
      <c r="A481" s="42" t="s">
        <v>1867</v>
      </c>
      <c r="B481" s="41">
        <v>41424588</v>
      </c>
      <c r="C481" s="40" t="s">
        <v>1868</v>
      </c>
      <c r="D481" s="91">
        <v>45421.747466053239</v>
      </c>
      <c r="E481" s="109">
        <v>45421.747466053239</v>
      </c>
      <c r="F481" s="152" t="s">
        <v>778</v>
      </c>
    </row>
    <row r="482" spans="1:6" hidden="1" x14ac:dyDescent="0.25">
      <c r="A482" s="42" t="s">
        <v>1869</v>
      </c>
      <c r="B482" s="41">
        <v>40142326</v>
      </c>
      <c r="C482" s="40" t="s">
        <v>1870</v>
      </c>
      <c r="D482" s="91">
        <v>45421.764647187498</v>
      </c>
      <c r="E482" s="109">
        <v>45421.764647187498</v>
      </c>
      <c r="F482" s="152" t="s">
        <v>778</v>
      </c>
    </row>
    <row r="483" spans="1:6" hidden="1" x14ac:dyDescent="0.25">
      <c r="A483" s="42" t="s">
        <v>1871</v>
      </c>
      <c r="B483" s="41">
        <v>43676936</v>
      </c>
      <c r="C483" s="40" t="s">
        <v>1872</v>
      </c>
      <c r="D483" s="91">
        <v>45421.863411921295</v>
      </c>
      <c r="E483" s="109">
        <v>45421.863411921295</v>
      </c>
      <c r="F483" s="152" t="s">
        <v>231</v>
      </c>
    </row>
    <row r="484" spans="1:6" hidden="1" x14ac:dyDescent="0.25">
      <c r="A484" s="42" t="s">
        <v>1873</v>
      </c>
      <c r="B484" s="41">
        <v>17633281</v>
      </c>
      <c r="C484" s="40" t="s">
        <v>1874</v>
      </c>
      <c r="D484" s="91">
        <v>45421.90850046296</v>
      </c>
      <c r="E484" s="109">
        <v>45421.90850046296</v>
      </c>
      <c r="F484" s="152" t="s">
        <v>178</v>
      </c>
    </row>
    <row r="485" spans="1:6" x14ac:dyDescent="0.25">
      <c r="A485" s="147"/>
      <c r="B485" s="148"/>
      <c r="C485" s="149"/>
      <c r="D485" s="150"/>
      <c r="E485" s="151"/>
    </row>
    <row r="486" spans="1:6" x14ac:dyDescent="0.25">
      <c r="A486" s="147"/>
      <c r="B486" s="148"/>
      <c r="C486" s="149"/>
      <c r="D486" s="150"/>
      <c r="E486" s="151"/>
    </row>
    <row r="487" spans="1:6" x14ac:dyDescent="0.25">
      <c r="D487"/>
      <c r="E487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3B1A-3E79-4159-9BA7-510BCEBBC995}">
  <dimension ref="A1:T1527"/>
  <sheetViews>
    <sheetView topLeftCell="P1" workbookViewId="0">
      <selection activeCell="V7" sqref="V7"/>
    </sheetView>
  </sheetViews>
  <sheetFormatPr baseColWidth="10" defaultRowHeight="15" x14ac:dyDescent="0.25"/>
  <cols>
    <col min="1" max="1" width="23.7109375" bestFit="1" customWidth="1"/>
    <col min="2" max="2" width="15.42578125" bestFit="1" customWidth="1"/>
    <col min="3" max="3" width="14.85546875" bestFit="1" customWidth="1"/>
    <col min="4" max="4" width="12" bestFit="1" customWidth="1"/>
    <col min="5" max="5" width="19.5703125" bestFit="1" customWidth="1"/>
    <col min="6" max="6" width="5.7109375" bestFit="1" customWidth="1"/>
    <col min="7" max="7" width="15.42578125" bestFit="1" customWidth="1"/>
    <col min="8" max="8" width="20" bestFit="1" customWidth="1"/>
    <col min="9" max="9" width="15.7109375" bestFit="1" customWidth="1"/>
    <col min="10" max="10" width="15.85546875" bestFit="1" customWidth="1"/>
    <col min="11" max="11" width="12.42578125" bestFit="1" customWidth="1"/>
    <col min="12" max="12" width="17.28515625" bestFit="1" customWidth="1"/>
    <col min="13" max="13" width="58.28515625" bestFit="1" customWidth="1"/>
    <col min="14" max="14" width="30.85546875" bestFit="1" customWidth="1"/>
    <col min="15" max="15" width="14.85546875" bestFit="1" customWidth="1"/>
    <col min="16" max="16" width="43.5703125" bestFit="1" customWidth="1"/>
    <col min="17" max="17" width="33.140625" bestFit="1" customWidth="1"/>
    <col min="18" max="19" width="16.7109375" bestFit="1" customWidth="1"/>
    <col min="20" max="20" width="14" bestFit="1" customWidth="1"/>
  </cols>
  <sheetData>
    <row r="1" spans="1:20" x14ac:dyDescent="0.25">
      <c r="A1" t="s">
        <v>1968</v>
      </c>
      <c r="B1" t="s">
        <v>1969</v>
      </c>
      <c r="C1" t="s">
        <v>1970</v>
      </c>
      <c r="D1" t="s">
        <v>1971</v>
      </c>
      <c r="E1" t="s">
        <v>1972</v>
      </c>
      <c r="F1" t="s">
        <v>1973</v>
      </c>
      <c r="G1" t="s">
        <v>1974</v>
      </c>
      <c r="H1" t="s">
        <v>1975</v>
      </c>
      <c r="I1" t="s">
        <v>1976</v>
      </c>
      <c r="J1" t="s">
        <v>1977</v>
      </c>
      <c r="K1" t="s">
        <v>1978</v>
      </c>
      <c r="L1" t="s">
        <v>1979</v>
      </c>
      <c r="M1" t="s">
        <v>1980</v>
      </c>
      <c r="N1" t="s">
        <v>1981</v>
      </c>
      <c r="O1" t="s">
        <v>1982</v>
      </c>
      <c r="P1" t="s">
        <v>1983</v>
      </c>
      <c r="Q1" t="s">
        <v>1984</v>
      </c>
      <c r="R1" t="s">
        <v>1985</v>
      </c>
      <c r="S1" t="s">
        <v>1986</v>
      </c>
      <c r="T1" t="s">
        <v>7729</v>
      </c>
    </row>
    <row r="2" spans="1:20" x14ac:dyDescent="0.25">
      <c r="A2" t="s">
        <v>176</v>
      </c>
      <c r="B2">
        <v>1</v>
      </c>
      <c r="C2">
        <v>1002301</v>
      </c>
      <c r="D2">
        <v>0</v>
      </c>
      <c r="E2" t="s">
        <v>1987</v>
      </c>
      <c r="F2" t="s">
        <v>1988</v>
      </c>
      <c r="G2" t="s">
        <v>1989</v>
      </c>
      <c r="H2" t="s">
        <v>1990</v>
      </c>
      <c r="I2" s="162">
        <v>45292.717467627313</v>
      </c>
      <c r="J2" s="162">
        <v>45322.815702777778</v>
      </c>
      <c r="K2" t="s">
        <v>1991</v>
      </c>
      <c r="L2">
        <v>47704650</v>
      </c>
      <c r="M2" t="s">
        <v>746</v>
      </c>
      <c r="N2" t="s">
        <v>1992</v>
      </c>
      <c r="O2">
        <v>927682248</v>
      </c>
      <c r="P2" t="s">
        <v>747</v>
      </c>
      <c r="Q2" t="s">
        <v>1993</v>
      </c>
      <c r="R2" t="s">
        <v>1994</v>
      </c>
      <c r="S2" t="s">
        <v>1994</v>
      </c>
      <c r="T2" t="e">
        <f>VLOOKUP(Hoja1[[#This Row],[dsc_documento]],Registros[],2,FALSE)</f>
        <v>#N/A</v>
      </c>
    </row>
    <row r="3" spans="1:20" x14ac:dyDescent="0.25">
      <c r="A3" t="s">
        <v>201</v>
      </c>
      <c r="B3">
        <v>2</v>
      </c>
      <c r="C3">
        <v>2105491</v>
      </c>
      <c r="D3">
        <v>0</v>
      </c>
      <c r="E3" t="s">
        <v>1995</v>
      </c>
      <c r="F3" t="s">
        <v>1988</v>
      </c>
      <c r="G3" t="s">
        <v>1989</v>
      </c>
      <c r="H3" t="s">
        <v>1990</v>
      </c>
      <c r="I3" s="162">
        <v>45293.475460995367</v>
      </c>
      <c r="J3" s="162">
        <v>45296.617063506943</v>
      </c>
      <c r="K3" t="s">
        <v>1991</v>
      </c>
      <c r="L3">
        <v>19936217</v>
      </c>
      <c r="M3" t="s">
        <v>1996</v>
      </c>
      <c r="N3" t="s">
        <v>1997</v>
      </c>
      <c r="O3">
        <v>975498004</v>
      </c>
      <c r="P3" t="s">
        <v>1998</v>
      </c>
      <c r="Q3" t="s">
        <v>1999</v>
      </c>
      <c r="R3" t="s">
        <v>2000</v>
      </c>
      <c r="S3" t="s">
        <v>2000</v>
      </c>
      <c r="T3" t="e">
        <f>VLOOKUP(Hoja1[[#This Row],[dsc_documento]],Registros[],2,FALSE)</f>
        <v>#N/A</v>
      </c>
    </row>
    <row r="4" spans="1:20" x14ac:dyDescent="0.25">
      <c r="A4" t="s">
        <v>201</v>
      </c>
      <c r="B4">
        <v>2</v>
      </c>
      <c r="C4">
        <v>2105492</v>
      </c>
      <c r="D4">
        <v>0</v>
      </c>
      <c r="E4" t="s">
        <v>2001</v>
      </c>
      <c r="F4" t="s">
        <v>1988</v>
      </c>
      <c r="G4" t="s">
        <v>1989</v>
      </c>
      <c r="H4" t="s">
        <v>1990</v>
      </c>
      <c r="I4" s="162">
        <v>45293.52955821759</v>
      </c>
      <c r="J4" s="162">
        <v>45300.518103391201</v>
      </c>
      <c r="K4" t="s">
        <v>1991</v>
      </c>
      <c r="L4">
        <v>47711394</v>
      </c>
      <c r="M4" t="s">
        <v>2002</v>
      </c>
      <c r="N4" t="s">
        <v>2003</v>
      </c>
      <c r="O4">
        <v>912164454</v>
      </c>
      <c r="P4" t="s">
        <v>2004</v>
      </c>
      <c r="Q4" t="s">
        <v>2005</v>
      </c>
      <c r="R4" t="s">
        <v>1994</v>
      </c>
      <c r="S4" t="s">
        <v>1994</v>
      </c>
      <c r="T4" t="e">
        <f>VLOOKUP(Hoja1[[#This Row],[dsc_documento]],Registros[],2,FALSE)</f>
        <v>#N/A</v>
      </c>
    </row>
    <row r="5" spans="1:20" x14ac:dyDescent="0.25">
      <c r="A5" t="s">
        <v>176</v>
      </c>
      <c r="B5">
        <v>1</v>
      </c>
      <c r="C5">
        <v>1002302</v>
      </c>
      <c r="D5">
        <v>0</v>
      </c>
      <c r="E5" t="s">
        <v>2006</v>
      </c>
      <c r="F5" t="s">
        <v>2007</v>
      </c>
      <c r="G5" t="s">
        <v>2008</v>
      </c>
      <c r="H5" t="s">
        <v>1990</v>
      </c>
      <c r="I5" s="162">
        <v>45293.544922604167</v>
      </c>
      <c r="J5" s="162">
        <v>45293.562510567128</v>
      </c>
      <c r="K5" t="s">
        <v>2009</v>
      </c>
      <c r="L5">
        <v>15211028</v>
      </c>
      <c r="M5" t="s">
        <v>2010</v>
      </c>
      <c r="N5" t="s">
        <v>2011</v>
      </c>
      <c r="O5">
        <v>964985644</v>
      </c>
      <c r="P5" t="s">
        <v>2012</v>
      </c>
      <c r="Q5" t="s">
        <v>2013</v>
      </c>
      <c r="R5" t="s">
        <v>2014</v>
      </c>
      <c r="S5" t="s">
        <v>2015</v>
      </c>
      <c r="T5" t="e">
        <f>VLOOKUP(Hoja1[[#This Row],[dsc_documento]],Registros[],2,FALSE)</f>
        <v>#N/A</v>
      </c>
    </row>
    <row r="6" spans="1:20" x14ac:dyDescent="0.25">
      <c r="A6" t="s">
        <v>201</v>
      </c>
      <c r="B6">
        <v>2</v>
      </c>
      <c r="C6">
        <v>2105493</v>
      </c>
      <c r="D6">
        <v>0</v>
      </c>
      <c r="E6" t="s">
        <v>2016</v>
      </c>
      <c r="F6" t="s">
        <v>2007</v>
      </c>
      <c r="G6" t="s">
        <v>2008</v>
      </c>
      <c r="H6" t="s">
        <v>1990</v>
      </c>
      <c r="I6" s="162">
        <v>45293.72264378472</v>
      </c>
      <c r="J6" s="162">
        <v>45293.750027581016</v>
      </c>
      <c r="K6" t="s">
        <v>1991</v>
      </c>
      <c r="L6">
        <v>42373404</v>
      </c>
      <c r="M6" t="s">
        <v>2017</v>
      </c>
      <c r="N6" t="s">
        <v>2018</v>
      </c>
      <c r="O6">
        <v>934510321</v>
      </c>
      <c r="P6" t="s">
        <v>2019</v>
      </c>
      <c r="Q6" t="s">
        <v>2020</v>
      </c>
      <c r="R6" t="s">
        <v>2021</v>
      </c>
      <c r="S6" t="s">
        <v>2022</v>
      </c>
      <c r="T6" t="e">
        <f>VLOOKUP(Hoja1[[#This Row],[dsc_documento]],Registros[],2,FALSE)</f>
        <v>#N/A</v>
      </c>
    </row>
    <row r="7" spans="1:20" x14ac:dyDescent="0.25">
      <c r="A7" t="s">
        <v>176</v>
      </c>
      <c r="B7">
        <v>1</v>
      </c>
      <c r="C7">
        <v>1002303</v>
      </c>
      <c r="D7">
        <v>0</v>
      </c>
      <c r="E7" t="s">
        <v>2023</v>
      </c>
      <c r="F7" t="s">
        <v>1988</v>
      </c>
      <c r="G7" t="s">
        <v>1989</v>
      </c>
      <c r="H7" t="s">
        <v>2024</v>
      </c>
      <c r="I7" s="162">
        <v>45294.373536342595</v>
      </c>
      <c r="J7" s="162">
        <v>45300.423504050923</v>
      </c>
      <c r="K7" t="s">
        <v>2009</v>
      </c>
      <c r="L7">
        <v>20113377</v>
      </c>
      <c r="M7" t="s">
        <v>2025</v>
      </c>
      <c r="N7" t="s">
        <v>2026</v>
      </c>
      <c r="O7">
        <v>992782873</v>
      </c>
      <c r="P7" t="s">
        <v>2027</v>
      </c>
      <c r="Q7" t="s">
        <v>2005</v>
      </c>
      <c r="R7" t="s">
        <v>1994</v>
      </c>
      <c r="S7" t="s">
        <v>1994</v>
      </c>
      <c r="T7" t="e">
        <f>VLOOKUP(Hoja1[[#This Row],[dsc_documento]],Registros[],2,FALSE)</f>
        <v>#N/A</v>
      </c>
    </row>
    <row r="8" spans="1:20" x14ac:dyDescent="0.25">
      <c r="A8" t="s">
        <v>201</v>
      </c>
      <c r="B8">
        <v>2</v>
      </c>
      <c r="C8">
        <v>2105494</v>
      </c>
      <c r="D8">
        <v>0</v>
      </c>
      <c r="E8" t="s">
        <v>2028</v>
      </c>
      <c r="F8" t="s">
        <v>2007</v>
      </c>
      <c r="G8" t="s">
        <v>2008</v>
      </c>
      <c r="H8" t="s">
        <v>1990</v>
      </c>
      <c r="I8" s="162">
        <v>45294.41940003472</v>
      </c>
      <c r="J8" s="162">
        <v>45294.437520636573</v>
      </c>
      <c r="K8" t="s">
        <v>1991</v>
      </c>
      <c r="L8">
        <v>40010757</v>
      </c>
      <c r="M8" t="s">
        <v>2029</v>
      </c>
      <c r="N8" t="s">
        <v>2030</v>
      </c>
      <c r="O8">
        <v>972798927</v>
      </c>
      <c r="P8" t="s">
        <v>2031</v>
      </c>
      <c r="Q8" t="s">
        <v>2032</v>
      </c>
      <c r="R8" t="s">
        <v>2033</v>
      </c>
      <c r="S8" t="s">
        <v>2022</v>
      </c>
      <c r="T8" t="e">
        <f>VLOOKUP(Hoja1[[#This Row],[dsc_documento]],Registros[],2,FALSE)</f>
        <v>#N/A</v>
      </c>
    </row>
    <row r="9" spans="1:20" x14ac:dyDescent="0.25">
      <c r="A9" t="s">
        <v>201</v>
      </c>
      <c r="B9">
        <v>2</v>
      </c>
      <c r="C9">
        <v>2105495</v>
      </c>
      <c r="D9">
        <v>0</v>
      </c>
      <c r="E9" t="s">
        <v>2034</v>
      </c>
      <c r="F9" t="s">
        <v>1988</v>
      </c>
      <c r="G9" t="s">
        <v>1989</v>
      </c>
      <c r="H9" t="s">
        <v>1990</v>
      </c>
      <c r="I9" s="162">
        <v>45294.486624386576</v>
      </c>
      <c r="J9" s="162">
        <v>45295.612224884258</v>
      </c>
      <c r="K9" t="s">
        <v>1991</v>
      </c>
      <c r="L9">
        <v>48391825</v>
      </c>
      <c r="M9" t="s">
        <v>2035</v>
      </c>
      <c r="N9" t="s">
        <v>2036</v>
      </c>
      <c r="O9">
        <v>938810472</v>
      </c>
      <c r="P9" t="s">
        <v>2037</v>
      </c>
      <c r="Q9" t="s">
        <v>2005</v>
      </c>
      <c r="R9" t="s">
        <v>1994</v>
      </c>
      <c r="S9" t="s">
        <v>1994</v>
      </c>
      <c r="T9" t="e">
        <f>VLOOKUP(Hoja1[[#This Row],[dsc_documento]],Registros[],2,FALSE)</f>
        <v>#N/A</v>
      </c>
    </row>
    <row r="10" spans="1:20" x14ac:dyDescent="0.25">
      <c r="A10" t="s">
        <v>177</v>
      </c>
      <c r="B10">
        <v>6</v>
      </c>
      <c r="C10">
        <v>6001904</v>
      </c>
      <c r="D10">
        <v>0</v>
      </c>
      <c r="E10" t="s">
        <v>2038</v>
      </c>
      <c r="F10" t="s">
        <v>1988</v>
      </c>
      <c r="G10" t="s">
        <v>1989</v>
      </c>
      <c r="H10" t="s">
        <v>1990</v>
      </c>
      <c r="I10" s="162">
        <v>45294.524825115739</v>
      </c>
      <c r="J10" s="162">
        <v>45294.736674768516</v>
      </c>
      <c r="K10" t="s">
        <v>1991</v>
      </c>
      <c r="L10">
        <v>41467802</v>
      </c>
      <c r="M10" t="s">
        <v>2039</v>
      </c>
      <c r="N10" t="s">
        <v>2040</v>
      </c>
      <c r="O10">
        <v>918353486</v>
      </c>
      <c r="P10" t="s">
        <v>2041</v>
      </c>
      <c r="Q10" t="s">
        <v>2042</v>
      </c>
      <c r="R10" t="s">
        <v>1994</v>
      </c>
      <c r="S10" t="s">
        <v>1994</v>
      </c>
      <c r="T10" t="e">
        <f>VLOOKUP(Hoja1[[#This Row],[dsc_documento]],Registros[],2,FALSE)</f>
        <v>#N/A</v>
      </c>
    </row>
    <row r="11" spans="1:20" x14ac:dyDescent="0.25">
      <c r="A11" t="s">
        <v>231</v>
      </c>
      <c r="B11">
        <v>11</v>
      </c>
      <c r="C11">
        <v>11001014</v>
      </c>
      <c r="D11">
        <v>0</v>
      </c>
      <c r="E11" t="s">
        <v>2043</v>
      </c>
      <c r="F11" t="s">
        <v>2007</v>
      </c>
      <c r="G11" t="s">
        <v>2008</v>
      </c>
      <c r="H11" t="s">
        <v>1990</v>
      </c>
      <c r="I11" s="162">
        <v>45294.55441261574</v>
      </c>
      <c r="J11" s="162">
        <v>45294.68751087963</v>
      </c>
      <c r="K11" t="s">
        <v>1991</v>
      </c>
      <c r="L11">
        <v>47024479</v>
      </c>
      <c r="M11" t="s">
        <v>2044</v>
      </c>
      <c r="N11" t="s">
        <v>2045</v>
      </c>
      <c r="O11">
        <v>923571276</v>
      </c>
      <c r="P11" t="s">
        <v>2046</v>
      </c>
      <c r="Q11" t="s">
        <v>2047</v>
      </c>
      <c r="R11" t="s">
        <v>2048</v>
      </c>
      <c r="S11" t="s">
        <v>2049</v>
      </c>
      <c r="T11" t="e">
        <f>VLOOKUP(Hoja1[[#This Row],[dsc_documento]],Registros[],2,FALSE)</f>
        <v>#N/A</v>
      </c>
    </row>
    <row r="12" spans="1:20" x14ac:dyDescent="0.25">
      <c r="A12" t="s">
        <v>176</v>
      </c>
      <c r="B12">
        <v>1</v>
      </c>
      <c r="C12">
        <v>1002304</v>
      </c>
      <c r="D12">
        <v>0</v>
      </c>
      <c r="E12" t="s">
        <v>2050</v>
      </c>
      <c r="F12" t="s">
        <v>2007</v>
      </c>
      <c r="G12" t="s">
        <v>2008</v>
      </c>
      <c r="H12" t="s">
        <v>1990</v>
      </c>
      <c r="I12" s="162">
        <v>45294.555203553238</v>
      </c>
      <c r="J12" s="162">
        <v>45294.583350729168</v>
      </c>
      <c r="K12" t="s">
        <v>1991</v>
      </c>
      <c r="L12">
        <v>43583794</v>
      </c>
      <c r="M12" t="s">
        <v>7</v>
      </c>
      <c r="N12" t="s">
        <v>2051</v>
      </c>
      <c r="O12">
        <v>902408360</v>
      </c>
      <c r="P12" t="s">
        <v>2052</v>
      </c>
      <c r="Q12" t="s">
        <v>2053</v>
      </c>
      <c r="R12" t="s">
        <v>2054</v>
      </c>
      <c r="S12" t="s">
        <v>2015</v>
      </c>
      <c r="T12" t="e">
        <f>VLOOKUP(Hoja1[[#This Row],[dsc_documento]],Registros[],2,FALSE)</f>
        <v>#N/A</v>
      </c>
    </row>
    <row r="13" spans="1:20" x14ac:dyDescent="0.25">
      <c r="A13" t="s">
        <v>201</v>
      </c>
      <c r="B13">
        <v>2</v>
      </c>
      <c r="C13">
        <v>2105496</v>
      </c>
      <c r="D13">
        <v>0</v>
      </c>
      <c r="E13" t="s">
        <v>2055</v>
      </c>
      <c r="F13" t="s">
        <v>2007</v>
      </c>
      <c r="G13" t="s">
        <v>2008</v>
      </c>
      <c r="H13" t="s">
        <v>1990</v>
      </c>
      <c r="I13" s="162">
        <v>45294.665021261571</v>
      </c>
      <c r="J13" s="162">
        <v>45294.687513622688</v>
      </c>
      <c r="K13" t="s">
        <v>1991</v>
      </c>
      <c r="L13">
        <v>41275080</v>
      </c>
      <c r="M13" t="s">
        <v>2056</v>
      </c>
      <c r="N13" t="s">
        <v>2057</v>
      </c>
      <c r="O13">
        <v>980661427</v>
      </c>
      <c r="P13" t="s">
        <v>2058</v>
      </c>
      <c r="Q13" t="s">
        <v>2059</v>
      </c>
      <c r="R13" t="s">
        <v>2060</v>
      </c>
      <c r="S13" t="s">
        <v>2022</v>
      </c>
      <c r="T13" t="e">
        <f>VLOOKUP(Hoja1[[#This Row],[dsc_documento]],Registros[],2,FALSE)</f>
        <v>#N/A</v>
      </c>
    </row>
    <row r="14" spans="1:20" x14ac:dyDescent="0.25">
      <c r="A14" t="s">
        <v>173</v>
      </c>
      <c r="B14">
        <v>5</v>
      </c>
      <c r="C14">
        <v>5050536</v>
      </c>
      <c r="D14">
        <v>0</v>
      </c>
      <c r="E14" t="s">
        <v>2061</v>
      </c>
      <c r="F14" t="s">
        <v>2007</v>
      </c>
      <c r="G14" t="s">
        <v>2008</v>
      </c>
      <c r="H14" t="s">
        <v>1990</v>
      </c>
      <c r="I14" s="162">
        <v>45294.75523440972</v>
      </c>
      <c r="J14" s="162">
        <v>45307.708352314818</v>
      </c>
      <c r="K14" t="s">
        <v>1991</v>
      </c>
      <c r="L14">
        <v>15422734</v>
      </c>
      <c r="M14" t="s">
        <v>2062</v>
      </c>
      <c r="N14" t="s">
        <v>2063</v>
      </c>
      <c r="O14">
        <v>932491328</v>
      </c>
      <c r="P14" t="s">
        <v>2064</v>
      </c>
      <c r="Q14" t="s">
        <v>2065</v>
      </c>
      <c r="R14" t="s">
        <v>2000</v>
      </c>
      <c r="S14" t="s">
        <v>2000</v>
      </c>
      <c r="T14" t="e">
        <f>VLOOKUP(Hoja1[[#This Row],[dsc_documento]],Registros[],2,FALSE)</f>
        <v>#N/A</v>
      </c>
    </row>
    <row r="15" spans="1:20" x14ac:dyDescent="0.25">
      <c r="A15" t="s">
        <v>197</v>
      </c>
      <c r="B15">
        <v>7</v>
      </c>
      <c r="C15">
        <v>7001317</v>
      </c>
      <c r="D15">
        <v>0</v>
      </c>
      <c r="E15" t="s">
        <v>2066</v>
      </c>
      <c r="F15" t="s">
        <v>2007</v>
      </c>
      <c r="G15" t="s">
        <v>2008</v>
      </c>
      <c r="H15" t="s">
        <v>1990</v>
      </c>
      <c r="I15" s="162">
        <v>45295.65856084491</v>
      </c>
      <c r="J15" s="162">
        <v>45302.458345601852</v>
      </c>
      <c r="K15" t="s">
        <v>1991</v>
      </c>
      <c r="L15">
        <v>16704479</v>
      </c>
      <c r="M15" t="s">
        <v>2067</v>
      </c>
      <c r="N15" t="s">
        <v>2068</v>
      </c>
      <c r="O15">
        <v>943995461</v>
      </c>
      <c r="P15" t="s">
        <v>2069</v>
      </c>
      <c r="Q15" t="s">
        <v>2070</v>
      </c>
      <c r="R15" t="s">
        <v>2071</v>
      </c>
      <c r="S15" t="s">
        <v>2049</v>
      </c>
      <c r="T15" t="e">
        <f>VLOOKUP(Hoja1[[#This Row],[dsc_documento]],Registros[],2,FALSE)</f>
        <v>#N/A</v>
      </c>
    </row>
    <row r="16" spans="1:20" x14ac:dyDescent="0.25">
      <c r="A16" t="s">
        <v>176</v>
      </c>
      <c r="B16">
        <v>1</v>
      </c>
      <c r="C16">
        <v>1002305</v>
      </c>
      <c r="D16">
        <v>0</v>
      </c>
      <c r="E16" t="s">
        <v>2072</v>
      </c>
      <c r="F16" t="s">
        <v>2007</v>
      </c>
      <c r="G16" t="s">
        <v>2008</v>
      </c>
      <c r="H16" t="s">
        <v>2024</v>
      </c>
      <c r="I16" s="162">
        <v>45295.68455474537</v>
      </c>
      <c r="J16" s="162">
        <v>45302.458346608793</v>
      </c>
      <c r="K16" t="s">
        <v>1991</v>
      </c>
      <c r="L16">
        <v>19920362</v>
      </c>
      <c r="M16" t="s">
        <v>2073</v>
      </c>
      <c r="N16" t="s">
        <v>2074</v>
      </c>
      <c r="O16">
        <v>975720618</v>
      </c>
      <c r="P16" t="s">
        <v>2075</v>
      </c>
      <c r="Q16" t="s">
        <v>1999</v>
      </c>
      <c r="R16" t="s">
        <v>2000</v>
      </c>
      <c r="S16" t="s">
        <v>2000</v>
      </c>
      <c r="T16" t="e">
        <f>VLOOKUP(Hoja1[[#This Row],[dsc_documento]],Registros[],2,FALSE)</f>
        <v>#N/A</v>
      </c>
    </row>
    <row r="17" spans="1:20" x14ac:dyDescent="0.25">
      <c r="A17" t="s">
        <v>176</v>
      </c>
      <c r="B17">
        <v>1</v>
      </c>
      <c r="C17">
        <v>1002306</v>
      </c>
      <c r="D17">
        <v>0</v>
      </c>
      <c r="E17" t="s">
        <v>2076</v>
      </c>
      <c r="F17" t="s">
        <v>1988</v>
      </c>
      <c r="G17" t="s">
        <v>1989</v>
      </c>
      <c r="H17" t="s">
        <v>2024</v>
      </c>
      <c r="I17" s="162">
        <v>45296.520029861109</v>
      </c>
      <c r="J17" s="162">
        <v>45300.422441666669</v>
      </c>
      <c r="K17" t="s">
        <v>2009</v>
      </c>
      <c r="L17">
        <v>75019854</v>
      </c>
      <c r="M17" t="s">
        <v>2077</v>
      </c>
      <c r="N17" t="s">
        <v>2078</v>
      </c>
      <c r="O17">
        <v>907559529</v>
      </c>
      <c r="P17" t="s">
        <v>2079</v>
      </c>
      <c r="Q17" t="s">
        <v>1993</v>
      </c>
      <c r="R17" t="s">
        <v>2080</v>
      </c>
      <c r="S17" t="s">
        <v>2080</v>
      </c>
      <c r="T17" t="e">
        <f>VLOOKUP(Hoja1[[#This Row],[dsc_documento]],Registros[],2,FALSE)</f>
        <v>#N/A</v>
      </c>
    </row>
    <row r="18" spans="1:20" x14ac:dyDescent="0.25">
      <c r="A18" t="s">
        <v>231</v>
      </c>
      <c r="B18">
        <v>11</v>
      </c>
      <c r="C18">
        <v>11001015</v>
      </c>
      <c r="D18">
        <v>0</v>
      </c>
      <c r="E18" t="s">
        <v>2081</v>
      </c>
      <c r="F18" t="s">
        <v>2007</v>
      </c>
      <c r="G18" t="s">
        <v>2008</v>
      </c>
      <c r="H18" t="s">
        <v>1990</v>
      </c>
      <c r="I18" s="162">
        <v>45296.550652118058</v>
      </c>
      <c r="J18" s="162">
        <v>45304.395839849538</v>
      </c>
      <c r="K18" t="s">
        <v>1991</v>
      </c>
      <c r="L18">
        <v>41055340</v>
      </c>
      <c r="M18" t="s">
        <v>2082</v>
      </c>
      <c r="N18" t="s">
        <v>2083</v>
      </c>
      <c r="O18">
        <v>994991291</v>
      </c>
      <c r="P18" t="s">
        <v>2084</v>
      </c>
      <c r="Q18" t="s">
        <v>2085</v>
      </c>
      <c r="R18" t="s">
        <v>2048</v>
      </c>
      <c r="S18" t="s">
        <v>2049</v>
      </c>
      <c r="T18" t="e">
        <f>VLOOKUP(Hoja1[[#This Row],[dsc_documento]],Registros[],2,FALSE)</f>
        <v>#N/A</v>
      </c>
    </row>
    <row r="19" spans="1:20" x14ac:dyDescent="0.25">
      <c r="A19" t="s">
        <v>231</v>
      </c>
      <c r="B19">
        <v>11</v>
      </c>
      <c r="C19">
        <v>11001016</v>
      </c>
      <c r="D19">
        <v>0</v>
      </c>
      <c r="E19" t="s">
        <v>2086</v>
      </c>
      <c r="F19" t="s">
        <v>2007</v>
      </c>
      <c r="G19" t="s">
        <v>2008</v>
      </c>
      <c r="H19" t="s">
        <v>1990</v>
      </c>
      <c r="I19" s="162">
        <v>45296.584798032411</v>
      </c>
      <c r="J19" s="162">
        <v>45306.520843749997</v>
      </c>
      <c r="K19" t="s">
        <v>1991</v>
      </c>
      <c r="L19">
        <v>29601558</v>
      </c>
      <c r="M19" t="s">
        <v>2087</v>
      </c>
      <c r="N19" t="s">
        <v>2088</v>
      </c>
      <c r="O19">
        <v>969738027</v>
      </c>
      <c r="P19" t="s">
        <v>2089</v>
      </c>
      <c r="Q19" t="s">
        <v>2085</v>
      </c>
      <c r="R19" t="s">
        <v>2048</v>
      </c>
      <c r="S19" t="s">
        <v>2049</v>
      </c>
      <c r="T19" t="e">
        <f>VLOOKUP(Hoja1[[#This Row],[dsc_documento]],Registros[],2,FALSE)</f>
        <v>#N/A</v>
      </c>
    </row>
    <row r="20" spans="1:20" x14ac:dyDescent="0.25">
      <c r="A20" t="s">
        <v>176</v>
      </c>
      <c r="B20">
        <v>1</v>
      </c>
      <c r="C20">
        <v>1002307</v>
      </c>
      <c r="D20">
        <v>0</v>
      </c>
      <c r="E20" t="s">
        <v>2090</v>
      </c>
      <c r="F20" t="s">
        <v>2007</v>
      </c>
      <c r="G20" t="s">
        <v>2008</v>
      </c>
      <c r="H20" t="s">
        <v>1990</v>
      </c>
      <c r="I20" s="162">
        <v>45297.417581134257</v>
      </c>
      <c r="J20" s="162">
        <v>45302.458347835651</v>
      </c>
      <c r="K20" t="s">
        <v>1991</v>
      </c>
      <c r="L20">
        <v>41928196</v>
      </c>
      <c r="M20" t="s">
        <v>2091</v>
      </c>
      <c r="N20" t="s">
        <v>2092</v>
      </c>
      <c r="O20">
        <v>999940801</v>
      </c>
      <c r="P20" t="s">
        <v>2093</v>
      </c>
      <c r="Q20" t="s">
        <v>2094</v>
      </c>
      <c r="R20" t="s">
        <v>2095</v>
      </c>
      <c r="S20" t="s">
        <v>2015</v>
      </c>
      <c r="T20" t="e">
        <f>VLOOKUP(Hoja1[[#This Row],[dsc_documento]],Registros[],2,FALSE)</f>
        <v>#N/A</v>
      </c>
    </row>
    <row r="21" spans="1:20" x14ac:dyDescent="0.25">
      <c r="A21" t="s">
        <v>201</v>
      </c>
      <c r="B21">
        <v>2</v>
      </c>
      <c r="C21">
        <v>2105497</v>
      </c>
      <c r="D21">
        <v>0</v>
      </c>
      <c r="E21" t="s">
        <v>2096</v>
      </c>
      <c r="F21" t="s">
        <v>2007</v>
      </c>
      <c r="G21" t="s">
        <v>2008</v>
      </c>
      <c r="H21" t="s">
        <v>1990</v>
      </c>
      <c r="I21" s="162">
        <v>45297.554637465277</v>
      </c>
      <c r="J21" s="162">
        <v>45302.4583528125</v>
      </c>
      <c r="K21" t="s">
        <v>1991</v>
      </c>
      <c r="L21">
        <v>75209898</v>
      </c>
      <c r="M21" t="s">
        <v>2097</v>
      </c>
      <c r="N21" t="s">
        <v>2098</v>
      </c>
      <c r="O21">
        <v>966331940</v>
      </c>
      <c r="P21" t="s">
        <v>2099</v>
      </c>
      <c r="Q21" t="s">
        <v>2100</v>
      </c>
      <c r="R21" t="s">
        <v>2021</v>
      </c>
      <c r="S21" t="s">
        <v>2022</v>
      </c>
      <c r="T21" t="e">
        <f>VLOOKUP(Hoja1[[#This Row],[dsc_documento]],Registros[],2,FALSE)</f>
        <v>#N/A</v>
      </c>
    </row>
    <row r="22" spans="1:20" x14ac:dyDescent="0.25">
      <c r="A22" t="s">
        <v>232</v>
      </c>
      <c r="B22">
        <v>4</v>
      </c>
      <c r="C22">
        <v>4001871</v>
      </c>
      <c r="D22">
        <v>0</v>
      </c>
      <c r="E22" t="s">
        <v>2101</v>
      </c>
      <c r="F22" t="s">
        <v>2007</v>
      </c>
      <c r="G22" t="s">
        <v>2008</v>
      </c>
      <c r="H22" t="s">
        <v>1990</v>
      </c>
      <c r="I22" s="162">
        <v>45297.597392129632</v>
      </c>
      <c r="J22" s="162">
        <v>45302.458355208335</v>
      </c>
      <c r="K22" t="s">
        <v>1991</v>
      </c>
      <c r="L22">
        <v>42550685</v>
      </c>
      <c r="M22" t="s">
        <v>2102</v>
      </c>
      <c r="N22" t="s">
        <v>2103</v>
      </c>
      <c r="O22">
        <v>983127013</v>
      </c>
      <c r="P22" t="s">
        <v>2104</v>
      </c>
      <c r="Q22" t="s">
        <v>2105</v>
      </c>
      <c r="R22" t="s">
        <v>2106</v>
      </c>
      <c r="S22" t="s">
        <v>2107</v>
      </c>
      <c r="T22" t="e">
        <f>VLOOKUP(Hoja1[[#This Row],[dsc_documento]],Registros[],2,FALSE)</f>
        <v>#N/A</v>
      </c>
    </row>
    <row r="23" spans="1:20" x14ac:dyDescent="0.25">
      <c r="A23" t="s">
        <v>232</v>
      </c>
      <c r="B23">
        <v>4</v>
      </c>
      <c r="C23">
        <v>4001872</v>
      </c>
      <c r="D23">
        <v>0</v>
      </c>
      <c r="E23" t="s">
        <v>2108</v>
      </c>
      <c r="F23" t="s">
        <v>2007</v>
      </c>
      <c r="G23" t="s">
        <v>2008</v>
      </c>
      <c r="H23" t="s">
        <v>1990</v>
      </c>
      <c r="I23" s="162">
        <v>45297.60752766204</v>
      </c>
      <c r="J23" s="162">
        <v>45302.458355439812</v>
      </c>
      <c r="K23" t="s">
        <v>1991</v>
      </c>
      <c r="L23">
        <v>42550685</v>
      </c>
      <c r="M23" t="s">
        <v>2102</v>
      </c>
      <c r="N23" t="s">
        <v>2103</v>
      </c>
      <c r="O23">
        <v>983127013</v>
      </c>
      <c r="P23" t="s">
        <v>2104</v>
      </c>
      <c r="Q23" t="s">
        <v>2105</v>
      </c>
      <c r="R23" t="s">
        <v>2106</v>
      </c>
      <c r="S23" t="s">
        <v>2107</v>
      </c>
      <c r="T23" t="e">
        <f>VLOOKUP(Hoja1[[#This Row],[dsc_documento]],Registros[],2,FALSE)</f>
        <v>#N/A</v>
      </c>
    </row>
    <row r="24" spans="1:20" x14ac:dyDescent="0.25">
      <c r="A24" t="s">
        <v>197</v>
      </c>
      <c r="B24">
        <v>7</v>
      </c>
      <c r="C24">
        <v>7001318</v>
      </c>
      <c r="D24">
        <v>0</v>
      </c>
      <c r="E24" t="s">
        <v>2109</v>
      </c>
      <c r="F24" t="s">
        <v>1988</v>
      </c>
      <c r="G24" t="s">
        <v>1989</v>
      </c>
      <c r="H24" t="s">
        <v>1990</v>
      </c>
      <c r="I24" s="162">
        <v>45297.638033483796</v>
      </c>
      <c r="J24" s="162">
        <v>45309.404045914351</v>
      </c>
      <c r="K24" t="s">
        <v>1991</v>
      </c>
      <c r="L24">
        <v>16739819</v>
      </c>
      <c r="M24" t="s">
        <v>2110</v>
      </c>
      <c r="N24" t="s">
        <v>2111</v>
      </c>
      <c r="O24">
        <v>958015508</v>
      </c>
      <c r="P24" t="s">
        <v>2112</v>
      </c>
      <c r="Q24" t="s">
        <v>2113</v>
      </c>
      <c r="R24" t="s">
        <v>2114</v>
      </c>
      <c r="S24" t="s">
        <v>1994</v>
      </c>
      <c r="T24" t="e">
        <f>VLOOKUP(Hoja1[[#This Row],[dsc_documento]],Registros[],2,FALSE)</f>
        <v>#N/A</v>
      </c>
    </row>
    <row r="25" spans="1:20" x14ac:dyDescent="0.25">
      <c r="A25" t="s">
        <v>176</v>
      </c>
      <c r="B25">
        <v>1</v>
      </c>
      <c r="C25">
        <v>1002308</v>
      </c>
      <c r="D25">
        <v>0</v>
      </c>
      <c r="E25" t="s">
        <v>2115</v>
      </c>
      <c r="F25" t="s">
        <v>1988</v>
      </c>
      <c r="G25" t="s">
        <v>1989</v>
      </c>
      <c r="H25" t="s">
        <v>1990</v>
      </c>
      <c r="I25" s="162">
        <v>45297.706868437497</v>
      </c>
      <c r="J25" s="162">
        <v>45303.637564849538</v>
      </c>
      <c r="K25" t="s">
        <v>1991</v>
      </c>
      <c r="L25">
        <v>43098549</v>
      </c>
      <c r="M25" t="s">
        <v>2116</v>
      </c>
      <c r="N25" t="s">
        <v>2117</v>
      </c>
      <c r="O25">
        <v>954908923</v>
      </c>
      <c r="P25" t="s">
        <v>2118</v>
      </c>
      <c r="Q25" t="s">
        <v>1999</v>
      </c>
      <c r="R25" t="s">
        <v>2000</v>
      </c>
      <c r="S25" t="s">
        <v>2000</v>
      </c>
      <c r="T25" t="e">
        <f>VLOOKUP(Hoja1[[#This Row],[dsc_documento]],Registros[],2,FALSE)</f>
        <v>#N/A</v>
      </c>
    </row>
    <row r="26" spans="1:20" x14ac:dyDescent="0.25">
      <c r="A26" t="s">
        <v>175</v>
      </c>
      <c r="B26">
        <v>9</v>
      </c>
      <c r="C26">
        <v>9001706</v>
      </c>
      <c r="D26">
        <v>0</v>
      </c>
      <c r="E26" t="s">
        <v>2119</v>
      </c>
      <c r="F26" t="s">
        <v>1988</v>
      </c>
      <c r="G26" t="s">
        <v>1989</v>
      </c>
      <c r="H26" t="s">
        <v>1990</v>
      </c>
      <c r="I26" s="162">
        <v>45299.399584108796</v>
      </c>
      <c r="J26" s="162">
        <v>45300.582814583337</v>
      </c>
      <c r="K26" t="s">
        <v>1991</v>
      </c>
      <c r="L26">
        <v>32944355</v>
      </c>
      <c r="M26" t="s">
        <v>2120</v>
      </c>
      <c r="N26" t="s">
        <v>2121</v>
      </c>
      <c r="O26">
        <v>948855225</v>
      </c>
      <c r="P26" t="s">
        <v>2122</v>
      </c>
      <c r="Q26" t="s">
        <v>2123</v>
      </c>
      <c r="R26" t="s">
        <v>2080</v>
      </c>
      <c r="S26" t="s">
        <v>2080</v>
      </c>
      <c r="T26" t="e">
        <f>VLOOKUP(Hoja1[[#This Row],[dsc_documento]],Registros[],2,FALSE)</f>
        <v>#N/A</v>
      </c>
    </row>
    <row r="27" spans="1:20" x14ac:dyDescent="0.25">
      <c r="A27" t="s">
        <v>175</v>
      </c>
      <c r="B27">
        <v>9</v>
      </c>
      <c r="C27">
        <v>9001707</v>
      </c>
      <c r="D27">
        <v>0</v>
      </c>
      <c r="E27" t="s">
        <v>2124</v>
      </c>
      <c r="F27" t="s">
        <v>1988</v>
      </c>
      <c r="G27" t="s">
        <v>1989</v>
      </c>
      <c r="H27" t="s">
        <v>1990</v>
      </c>
      <c r="I27" s="162">
        <v>45299.448808831017</v>
      </c>
      <c r="J27" s="162">
        <v>45309.702609293985</v>
      </c>
      <c r="K27" t="s">
        <v>1991</v>
      </c>
      <c r="L27">
        <v>72907394</v>
      </c>
      <c r="M27" t="s">
        <v>2125</v>
      </c>
      <c r="N27" t="s">
        <v>2126</v>
      </c>
      <c r="O27">
        <v>912920494</v>
      </c>
      <c r="P27" t="s">
        <v>2127</v>
      </c>
      <c r="Q27" t="s">
        <v>2113</v>
      </c>
      <c r="R27" t="s">
        <v>2114</v>
      </c>
      <c r="S27" t="s">
        <v>1994</v>
      </c>
      <c r="T27" t="e">
        <f>VLOOKUP(Hoja1[[#This Row],[dsc_documento]],Registros[],2,FALSE)</f>
        <v>#N/A</v>
      </c>
    </row>
    <row r="28" spans="1:20" x14ac:dyDescent="0.25">
      <c r="A28" t="s">
        <v>173</v>
      </c>
      <c r="B28">
        <v>5</v>
      </c>
      <c r="C28">
        <v>5050537</v>
      </c>
      <c r="D28">
        <v>0</v>
      </c>
      <c r="E28" t="s">
        <v>2128</v>
      </c>
      <c r="F28" t="s">
        <v>1988</v>
      </c>
      <c r="G28" t="s">
        <v>1989</v>
      </c>
      <c r="H28" t="s">
        <v>1990</v>
      </c>
      <c r="I28" s="162">
        <v>45299.492374456022</v>
      </c>
      <c r="J28" s="162">
        <v>45302.378071377316</v>
      </c>
      <c r="K28" t="s">
        <v>1991</v>
      </c>
      <c r="L28">
        <v>45809493</v>
      </c>
      <c r="M28" t="s">
        <v>2129</v>
      </c>
      <c r="N28" t="s">
        <v>2130</v>
      </c>
      <c r="O28">
        <v>999081809</v>
      </c>
      <c r="P28" t="s">
        <v>2131</v>
      </c>
      <c r="Q28" t="s">
        <v>2132</v>
      </c>
      <c r="R28" t="s">
        <v>2080</v>
      </c>
      <c r="S28" t="s">
        <v>2080</v>
      </c>
      <c r="T28" t="e">
        <f>VLOOKUP(Hoja1[[#This Row],[dsc_documento]],Registros[],2,FALSE)</f>
        <v>#N/A</v>
      </c>
    </row>
    <row r="29" spans="1:20" x14ac:dyDescent="0.25">
      <c r="A29" t="s">
        <v>231</v>
      </c>
      <c r="B29">
        <v>11</v>
      </c>
      <c r="C29">
        <v>11001017</v>
      </c>
      <c r="D29">
        <v>0</v>
      </c>
      <c r="E29" t="s">
        <v>2133</v>
      </c>
      <c r="F29" t="s">
        <v>2007</v>
      </c>
      <c r="G29" t="s">
        <v>2008</v>
      </c>
      <c r="H29" t="s">
        <v>1990</v>
      </c>
      <c r="I29" s="162">
        <v>45299.544088159724</v>
      </c>
      <c r="J29" s="162">
        <v>45302.458356331015</v>
      </c>
      <c r="K29" t="s">
        <v>1991</v>
      </c>
      <c r="L29">
        <v>29558310</v>
      </c>
      <c r="M29" t="s">
        <v>2134</v>
      </c>
      <c r="N29" t="s">
        <v>2135</v>
      </c>
      <c r="O29">
        <v>931542210</v>
      </c>
      <c r="P29" t="s">
        <v>2136</v>
      </c>
      <c r="Q29" t="s">
        <v>2137</v>
      </c>
      <c r="R29" t="s">
        <v>2138</v>
      </c>
      <c r="S29" t="s">
        <v>2049</v>
      </c>
      <c r="T29" t="e">
        <f>VLOOKUP(Hoja1[[#This Row],[dsc_documento]],Registros[],2,FALSE)</f>
        <v>#N/A</v>
      </c>
    </row>
    <row r="30" spans="1:20" x14ac:dyDescent="0.25">
      <c r="A30" t="s">
        <v>176</v>
      </c>
      <c r="B30">
        <v>1</v>
      </c>
      <c r="C30">
        <v>2437</v>
      </c>
      <c r="D30">
        <v>3</v>
      </c>
      <c r="E30" t="s">
        <v>2139</v>
      </c>
      <c r="F30" t="s">
        <v>1988</v>
      </c>
      <c r="G30" t="s">
        <v>1989</v>
      </c>
      <c r="H30" t="s">
        <v>1990</v>
      </c>
      <c r="I30" s="162">
        <v>45299.648380787039</v>
      </c>
      <c r="J30" s="162">
        <v>45307.397807060188</v>
      </c>
      <c r="K30" t="s">
        <v>1991</v>
      </c>
      <c r="L30">
        <v>19875417</v>
      </c>
      <c r="M30" t="s">
        <v>2140</v>
      </c>
      <c r="N30" t="s">
        <v>2141</v>
      </c>
      <c r="O30">
        <v>984020136</v>
      </c>
      <c r="P30" t="s">
        <v>2142</v>
      </c>
      <c r="Q30" t="s">
        <v>2143</v>
      </c>
      <c r="R30" t="s">
        <v>2000</v>
      </c>
      <c r="S30" t="s">
        <v>2000</v>
      </c>
      <c r="T30" t="e">
        <f>VLOOKUP(Hoja1[[#This Row],[dsc_documento]],Registros[],2,FALSE)</f>
        <v>#N/A</v>
      </c>
    </row>
    <row r="31" spans="1:20" x14ac:dyDescent="0.25">
      <c r="A31" t="s">
        <v>232</v>
      </c>
      <c r="B31">
        <v>4</v>
      </c>
      <c r="C31">
        <v>4001873</v>
      </c>
      <c r="D31">
        <v>0</v>
      </c>
      <c r="E31" t="s">
        <v>2144</v>
      </c>
      <c r="F31" t="s">
        <v>1988</v>
      </c>
      <c r="G31" t="s">
        <v>1989</v>
      </c>
      <c r="H31" t="s">
        <v>1990</v>
      </c>
      <c r="I31" s="162">
        <v>45299.660180706021</v>
      </c>
      <c r="J31" s="162">
        <v>45322.545921874997</v>
      </c>
      <c r="K31" t="s">
        <v>1991</v>
      </c>
      <c r="L31">
        <v>23933913</v>
      </c>
      <c r="M31" t="s">
        <v>1083</v>
      </c>
      <c r="N31" t="s">
        <v>2145</v>
      </c>
      <c r="O31">
        <v>926890437</v>
      </c>
      <c r="P31" t="s">
        <v>1191</v>
      </c>
      <c r="Q31" t="s">
        <v>2146</v>
      </c>
      <c r="R31" t="s">
        <v>2080</v>
      </c>
      <c r="S31" t="s">
        <v>2080</v>
      </c>
      <c r="T31" t="e">
        <f>VLOOKUP(Hoja1[[#This Row],[dsc_documento]],Registros[],2,FALSE)</f>
        <v>#N/A</v>
      </c>
    </row>
    <row r="32" spans="1:20" x14ac:dyDescent="0.25">
      <c r="A32" t="s">
        <v>201</v>
      </c>
      <c r="B32">
        <v>2</v>
      </c>
      <c r="C32">
        <v>2105498</v>
      </c>
      <c r="D32">
        <v>0</v>
      </c>
      <c r="E32" t="s">
        <v>2147</v>
      </c>
      <c r="F32" t="s">
        <v>1988</v>
      </c>
      <c r="G32" t="s">
        <v>1989</v>
      </c>
      <c r="H32" t="s">
        <v>1990</v>
      </c>
      <c r="I32" s="162">
        <v>45299.698237418983</v>
      </c>
      <c r="J32" s="162">
        <v>45322.789415937499</v>
      </c>
      <c r="K32" t="s">
        <v>1991</v>
      </c>
      <c r="L32">
        <v>2439955</v>
      </c>
      <c r="M32" t="s">
        <v>2148</v>
      </c>
      <c r="N32" t="s">
        <v>2149</v>
      </c>
      <c r="O32">
        <v>965890907</v>
      </c>
      <c r="P32" t="s">
        <v>2150</v>
      </c>
      <c r="Q32" t="s">
        <v>2005</v>
      </c>
      <c r="R32" t="s">
        <v>2080</v>
      </c>
      <c r="S32" t="s">
        <v>2080</v>
      </c>
      <c r="T32" t="e">
        <f>VLOOKUP(Hoja1[[#This Row],[dsc_documento]],Registros[],2,FALSE)</f>
        <v>#N/A</v>
      </c>
    </row>
    <row r="33" spans="1:20" x14ac:dyDescent="0.25">
      <c r="A33" t="s">
        <v>175</v>
      </c>
      <c r="B33">
        <v>9</v>
      </c>
      <c r="C33">
        <v>9001708</v>
      </c>
      <c r="D33">
        <v>0</v>
      </c>
      <c r="E33" t="s">
        <v>2151</v>
      </c>
      <c r="F33" t="s">
        <v>2007</v>
      </c>
      <c r="G33" t="s">
        <v>2008</v>
      </c>
      <c r="H33" t="s">
        <v>1990</v>
      </c>
      <c r="I33" s="162">
        <v>45299.704594594907</v>
      </c>
      <c r="J33" s="162">
        <v>45302.458359953707</v>
      </c>
      <c r="K33" t="s">
        <v>1991</v>
      </c>
      <c r="L33">
        <v>32952570</v>
      </c>
      <c r="M33" t="s">
        <v>2152</v>
      </c>
      <c r="N33" t="s">
        <v>2153</v>
      </c>
      <c r="O33">
        <v>943994881</v>
      </c>
      <c r="P33" t="s">
        <v>2154</v>
      </c>
      <c r="Q33" t="s">
        <v>2155</v>
      </c>
      <c r="R33" t="s">
        <v>2156</v>
      </c>
      <c r="S33" t="s">
        <v>2157</v>
      </c>
      <c r="T33" t="e">
        <f>VLOOKUP(Hoja1[[#This Row],[dsc_documento]],Registros[],2,FALSE)</f>
        <v>#N/A</v>
      </c>
    </row>
    <row r="34" spans="1:20" x14ac:dyDescent="0.25">
      <c r="A34" t="s">
        <v>173</v>
      </c>
      <c r="B34">
        <v>5</v>
      </c>
      <c r="C34">
        <v>5050538</v>
      </c>
      <c r="D34">
        <v>0</v>
      </c>
      <c r="E34" t="s">
        <v>2158</v>
      </c>
      <c r="F34" t="s">
        <v>2007</v>
      </c>
      <c r="G34" t="s">
        <v>2008</v>
      </c>
      <c r="H34" t="s">
        <v>1990</v>
      </c>
      <c r="I34" s="162">
        <v>45299.736703819442</v>
      </c>
      <c r="J34" s="162">
        <v>45302.458356134259</v>
      </c>
      <c r="K34" t="s">
        <v>1991</v>
      </c>
      <c r="L34">
        <v>41773131</v>
      </c>
      <c r="M34" t="s">
        <v>2159</v>
      </c>
      <c r="N34" t="s">
        <v>2160</v>
      </c>
      <c r="O34">
        <v>995569560</v>
      </c>
      <c r="P34" t="s">
        <v>2161</v>
      </c>
      <c r="Q34" t="s">
        <v>2162</v>
      </c>
      <c r="R34" t="s">
        <v>2163</v>
      </c>
      <c r="S34" t="s">
        <v>1994</v>
      </c>
      <c r="T34" t="e">
        <f>VLOOKUP(Hoja1[[#This Row],[dsc_documento]],Registros[],2,FALSE)</f>
        <v>#N/A</v>
      </c>
    </row>
    <row r="35" spans="1:20" x14ac:dyDescent="0.25">
      <c r="A35" t="s">
        <v>201</v>
      </c>
      <c r="B35">
        <v>2</v>
      </c>
      <c r="C35">
        <v>2105499</v>
      </c>
      <c r="D35">
        <v>0</v>
      </c>
      <c r="E35" t="s">
        <v>2164</v>
      </c>
      <c r="F35" t="s">
        <v>1988</v>
      </c>
      <c r="G35" t="s">
        <v>1989</v>
      </c>
      <c r="H35" t="s">
        <v>1990</v>
      </c>
      <c r="I35" s="162">
        <v>45300.358279513886</v>
      </c>
      <c r="J35" s="162">
        <v>45301.457137997684</v>
      </c>
      <c r="K35" t="s">
        <v>1991</v>
      </c>
      <c r="L35">
        <v>76679195</v>
      </c>
      <c r="M35" t="s">
        <v>2165</v>
      </c>
      <c r="N35" t="s">
        <v>2166</v>
      </c>
      <c r="O35">
        <v>943358643</v>
      </c>
      <c r="P35" t="s">
        <v>2167</v>
      </c>
      <c r="Q35" t="s">
        <v>2168</v>
      </c>
      <c r="R35" t="s">
        <v>2000</v>
      </c>
      <c r="S35" t="s">
        <v>2000</v>
      </c>
      <c r="T35" t="e">
        <f>VLOOKUP(Hoja1[[#This Row],[dsc_documento]],Registros[],2,FALSE)</f>
        <v>#N/A</v>
      </c>
    </row>
    <row r="36" spans="1:20" x14ac:dyDescent="0.25">
      <c r="A36" t="s">
        <v>173</v>
      </c>
      <c r="B36">
        <v>5</v>
      </c>
      <c r="C36">
        <v>5050539</v>
      </c>
      <c r="D36">
        <v>0</v>
      </c>
      <c r="E36" t="s">
        <v>2169</v>
      </c>
      <c r="F36" t="s">
        <v>1988</v>
      </c>
      <c r="G36" t="s">
        <v>1989</v>
      </c>
      <c r="H36" t="s">
        <v>1990</v>
      </c>
      <c r="I36" s="162">
        <v>45300.399188738425</v>
      </c>
      <c r="J36" s="162">
        <v>45302.654429479167</v>
      </c>
      <c r="K36" t="s">
        <v>1991</v>
      </c>
      <c r="L36">
        <v>44619765</v>
      </c>
      <c r="M36" t="s">
        <v>2170</v>
      </c>
      <c r="N36" t="s">
        <v>2171</v>
      </c>
      <c r="O36">
        <v>954180712</v>
      </c>
      <c r="P36" t="s">
        <v>2172</v>
      </c>
      <c r="Q36" t="s">
        <v>2132</v>
      </c>
      <c r="R36" t="s">
        <v>2080</v>
      </c>
      <c r="S36" t="s">
        <v>2080</v>
      </c>
      <c r="T36" t="e">
        <f>VLOOKUP(Hoja1[[#This Row],[dsc_documento]],Registros[],2,FALSE)</f>
        <v>#N/A</v>
      </c>
    </row>
    <row r="37" spans="1:20" x14ac:dyDescent="0.25">
      <c r="A37" t="s">
        <v>232</v>
      </c>
      <c r="B37">
        <v>4</v>
      </c>
      <c r="C37">
        <v>4001874</v>
      </c>
      <c r="D37">
        <v>0</v>
      </c>
      <c r="E37" t="s">
        <v>2173</v>
      </c>
      <c r="F37" t="s">
        <v>2007</v>
      </c>
      <c r="G37" t="s">
        <v>2008</v>
      </c>
      <c r="H37" t="s">
        <v>1990</v>
      </c>
      <c r="I37" s="162">
        <v>45300.458785266201</v>
      </c>
      <c r="J37" s="162">
        <v>45302.458356944444</v>
      </c>
      <c r="K37" t="s">
        <v>1991</v>
      </c>
      <c r="L37">
        <v>23933565</v>
      </c>
      <c r="M37" t="s">
        <v>2174</v>
      </c>
      <c r="N37" t="s">
        <v>2175</v>
      </c>
      <c r="O37">
        <v>994984890</v>
      </c>
      <c r="P37" t="s">
        <v>2176</v>
      </c>
      <c r="Q37" t="s">
        <v>2177</v>
      </c>
      <c r="R37" t="s">
        <v>2178</v>
      </c>
      <c r="S37" t="s">
        <v>2107</v>
      </c>
      <c r="T37" t="e">
        <f>VLOOKUP(Hoja1[[#This Row],[dsc_documento]],Registros[],2,FALSE)</f>
        <v>#N/A</v>
      </c>
    </row>
    <row r="38" spans="1:20" x14ac:dyDescent="0.25">
      <c r="A38" t="s">
        <v>232</v>
      </c>
      <c r="B38">
        <v>4</v>
      </c>
      <c r="C38">
        <v>4001875</v>
      </c>
      <c r="D38">
        <v>0</v>
      </c>
      <c r="E38" t="s">
        <v>2179</v>
      </c>
      <c r="F38" t="s">
        <v>2007</v>
      </c>
      <c r="G38" t="s">
        <v>2008</v>
      </c>
      <c r="H38" t="s">
        <v>1990</v>
      </c>
      <c r="I38" s="162">
        <v>45300.585640127312</v>
      </c>
      <c r="J38" s="162">
        <v>45302.458357442127</v>
      </c>
      <c r="K38" t="s">
        <v>1991</v>
      </c>
      <c r="L38">
        <v>46200015</v>
      </c>
      <c r="M38" t="s">
        <v>2180</v>
      </c>
      <c r="N38" t="s">
        <v>2181</v>
      </c>
      <c r="O38">
        <v>993546157</v>
      </c>
      <c r="P38" t="s">
        <v>2182</v>
      </c>
      <c r="Q38" t="s">
        <v>2183</v>
      </c>
      <c r="R38" t="s">
        <v>2178</v>
      </c>
      <c r="S38" t="s">
        <v>2107</v>
      </c>
      <c r="T38" t="e">
        <f>VLOOKUP(Hoja1[[#This Row],[dsc_documento]],Registros[],2,FALSE)</f>
        <v>#N/A</v>
      </c>
    </row>
    <row r="39" spans="1:20" x14ac:dyDescent="0.25">
      <c r="A39" t="s">
        <v>176</v>
      </c>
      <c r="B39">
        <v>1</v>
      </c>
      <c r="C39">
        <v>1002309</v>
      </c>
      <c r="D39">
        <v>0</v>
      </c>
      <c r="E39" t="s">
        <v>2184</v>
      </c>
      <c r="F39" t="s">
        <v>2007</v>
      </c>
      <c r="G39" t="s">
        <v>2008</v>
      </c>
      <c r="H39" t="s">
        <v>1990</v>
      </c>
      <c r="I39" s="162">
        <v>45300.706813807868</v>
      </c>
      <c r="J39" s="162">
        <v>45302.458358136573</v>
      </c>
      <c r="K39" t="s">
        <v>1991</v>
      </c>
      <c r="L39">
        <v>4001766</v>
      </c>
      <c r="M39" t="s">
        <v>2185</v>
      </c>
      <c r="N39" t="s">
        <v>2186</v>
      </c>
      <c r="O39">
        <v>965095402</v>
      </c>
      <c r="P39" t="s">
        <v>2187</v>
      </c>
      <c r="Q39" t="s">
        <v>2188</v>
      </c>
      <c r="R39" t="s">
        <v>2054</v>
      </c>
      <c r="S39" t="s">
        <v>2015</v>
      </c>
      <c r="T39" t="e">
        <f>VLOOKUP(Hoja1[[#This Row],[dsc_documento]],Registros[],2,FALSE)</f>
        <v>#N/A</v>
      </c>
    </row>
    <row r="40" spans="1:20" x14ac:dyDescent="0.25">
      <c r="A40" t="s">
        <v>231</v>
      </c>
      <c r="B40">
        <v>11</v>
      </c>
      <c r="C40">
        <v>11001018</v>
      </c>
      <c r="D40">
        <v>0</v>
      </c>
      <c r="E40" t="s">
        <v>2189</v>
      </c>
      <c r="F40" t="s">
        <v>2007</v>
      </c>
      <c r="G40" t="s">
        <v>2008</v>
      </c>
      <c r="H40" t="s">
        <v>1990</v>
      </c>
      <c r="I40" s="162">
        <v>45301.436966435183</v>
      </c>
      <c r="J40" s="162">
        <v>45303.729173298612</v>
      </c>
      <c r="K40" t="s">
        <v>1991</v>
      </c>
      <c r="L40">
        <v>40775526</v>
      </c>
      <c r="M40" t="s">
        <v>2190</v>
      </c>
      <c r="N40" t="s">
        <v>2191</v>
      </c>
      <c r="O40">
        <v>993492881</v>
      </c>
      <c r="P40" t="s">
        <v>2192</v>
      </c>
      <c r="Q40" t="s">
        <v>2193</v>
      </c>
      <c r="R40" t="s">
        <v>2048</v>
      </c>
      <c r="S40" t="s">
        <v>2049</v>
      </c>
      <c r="T40" t="e">
        <f>VLOOKUP(Hoja1[[#This Row],[dsc_documento]],Registros[],2,FALSE)</f>
        <v>#N/A</v>
      </c>
    </row>
    <row r="41" spans="1:20" x14ac:dyDescent="0.25">
      <c r="A41" t="s">
        <v>197</v>
      </c>
      <c r="B41">
        <v>7</v>
      </c>
      <c r="C41">
        <v>7001319</v>
      </c>
      <c r="D41">
        <v>0</v>
      </c>
      <c r="E41" t="s">
        <v>2194</v>
      </c>
      <c r="F41" t="s">
        <v>2007</v>
      </c>
      <c r="G41" t="s">
        <v>2008</v>
      </c>
      <c r="H41" t="s">
        <v>1990</v>
      </c>
      <c r="I41" s="162">
        <v>45301.474988888891</v>
      </c>
      <c r="J41" s="162">
        <v>45302.458358645832</v>
      </c>
      <c r="K41" t="s">
        <v>1991</v>
      </c>
      <c r="L41">
        <v>17539431</v>
      </c>
      <c r="M41" t="s">
        <v>2195</v>
      </c>
      <c r="N41" t="s">
        <v>2196</v>
      </c>
      <c r="O41">
        <v>978800700</v>
      </c>
      <c r="P41" t="s">
        <v>2197</v>
      </c>
      <c r="Q41" t="s">
        <v>2198</v>
      </c>
      <c r="R41" t="s">
        <v>2071</v>
      </c>
      <c r="S41" t="s">
        <v>2049</v>
      </c>
      <c r="T41" t="e">
        <f>VLOOKUP(Hoja1[[#This Row],[dsc_documento]],Registros[],2,FALSE)</f>
        <v>#N/A</v>
      </c>
    </row>
    <row r="42" spans="1:20" x14ac:dyDescent="0.25">
      <c r="A42" t="s">
        <v>176</v>
      </c>
      <c r="B42">
        <v>1</v>
      </c>
      <c r="C42">
        <v>1002310</v>
      </c>
      <c r="D42">
        <v>0</v>
      </c>
      <c r="E42" t="s">
        <v>2199</v>
      </c>
      <c r="F42" t="s">
        <v>2007</v>
      </c>
      <c r="G42" t="s">
        <v>2008</v>
      </c>
      <c r="H42" t="s">
        <v>2024</v>
      </c>
      <c r="I42" s="162">
        <v>45301.623791203703</v>
      </c>
      <c r="J42" s="162">
        <v>45302.458359062497</v>
      </c>
      <c r="K42" t="s">
        <v>2009</v>
      </c>
      <c r="L42">
        <v>20033716</v>
      </c>
      <c r="M42" t="s">
        <v>2200</v>
      </c>
      <c r="N42" t="s">
        <v>2201</v>
      </c>
      <c r="O42">
        <v>956639370</v>
      </c>
      <c r="P42" t="s">
        <v>2202</v>
      </c>
      <c r="Q42" t="s">
        <v>2203</v>
      </c>
      <c r="R42" t="s">
        <v>2204</v>
      </c>
      <c r="S42" t="s">
        <v>2015</v>
      </c>
      <c r="T42" t="e">
        <f>VLOOKUP(Hoja1[[#This Row],[dsc_documento]],Registros[],2,FALSE)</f>
        <v>#N/A</v>
      </c>
    </row>
    <row r="43" spans="1:20" x14ac:dyDescent="0.25">
      <c r="A43" t="s">
        <v>231</v>
      </c>
      <c r="B43">
        <v>11</v>
      </c>
      <c r="C43">
        <v>11001019</v>
      </c>
      <c r="D43">
        <v>0</v>
      </c>
      <c r="E43" t="s">
        <v>2205</v>
      </c>
      <c r="F43" t="s">
        <v>2007</v>
      </c>
      <c r="G43" t="s">
        <v>2008</v>
      </c>
      <c r="H43" t="s">
        <v>1990</v>
      </c>
      <c r="I43" s="162">
        <v>45301.652147025467</v>
      </c>
      <c r="J43" s="162">
        <v>45304.687511307871</v>
      </c>
      <c r="K43" t="s">
        <v>1991</v>
      </c>
      <c r="L43">
        <v>46673899</v>
      </c>
      <c r="M43" t="s">
        <v>2206</v>
      </c>
      <c r="N43" t="s">
        <v>2207</v>
      </c>
      <c r="O43">
        <v>949545022</v>
      </c>
      <c r="P43" t="s">
        <v>2208</v>
      </c>
      <c r="Q43" t="s">
        <v>2193</v>
      </c>
      <c r="R43" t="s">
        <v>2048</v>
      </c>
      <c r="S43" t="s">
        <v>2049</v>
      </c>
      <c r="T43" t="e">
        <f>VLOOKUP(Hoja1[[#This Row],[dsc_documento]],Registros[],2,FALSE)</f>
        <v>#N/A</v>
      </c>
    </row>
    <row r="44" spans="1:20" x14ac:dyDescent="0.25">
      <c r="A44" t="s">
        <v>232</v>
      </c>
      <c r="B44">
        <v>4</v>
      </c>
      <c r="C44">
        <v>4001876</v>
      </c>
      <c r="D44">
        <v>0</v>
      </c>
      <c r="E44" t="s">
        <v>2209</v>
      </c>
      <c r="F44" t="s">
        <v>1988</v>
      </c>
      <c r="G44" t="s">
        <v>1989</v>
      </c>
      <c r="H44" t="s">
        <v>1990</v>
      </c>
      <c r="I44" s="162">
        <v>45301.676079861114</v>
      </c>
      <c r="J44" s="162">
        <v>45302.65213761574</v>
      </c>
      <c r="K44" t="s">
        <v>1991</v>
      </c>
      <c r="L44">
        <v>24717115</v>
      </c>
      <c r="M44" t="s">
        <v>2210</v>
      </c>
      <c r="N44" t="s">
        <v>2211</v>
      </c>
      <c r="O44">
        <v>984025999</v>
      </c>
      <c r="P44" t="s">
        <v>2212</v>
      </c>
      <c r="Q44" t="s">
        <v>2146</v>
      </c>
      <c r="R44" t="s">
        <v>2080</v>
      </c>
      <c r="S44" t="s">
        <v>2080</v>
      </c>
      <c r="T44" t="e">
        <f>VLOOKUP(Hoja1[[#This Row],[dsc_documento]],Registros[],2,FALSE)</f>
        <v>#N/A</v>
      </c>
    </row>
    <row r="45" spans="1:20" x14ac:dyDescent="0.25">
      <c r="A45" t="s">
        <v>173</v>
      </c>
      <c r="B45">
        <v>5</v>
      </c>
      <c r="C45">
        <v>5050540</v>
      </c>
      <c r="D45">
        <v>0</v>
      </c>
      <c r="E45" t="s">
        <v>2213</v>
      </c>
      <c r="F45" t="s">
        <v>2007</v>
      </c>
      <c r="G45" t="s">
        <v>2008</v>
      </c>
      <c r="H45" t="s">
        <v>1990</v>
      </c>
      <c r="I45" s="162">
        <v>45301.679731631943</v>
      </c>
      <c r="J45" s="162">
        <v>45321.687504016205</v>
      </c>
      <c r="K45" t="s">
        <v>1991</v>
      </c>
      <c r="L45">
        <v>15356880</v>
      </c>
      <c r="M45" t="s">
        <v>2214</v>
      </c>
      <c r="N45" t="s">
        <v>2215</v>
      </c>
      <c r="O45">
        <v>946533027</v>
      </c>
      <c r="P45" t="s">
        <v>2216</v>
      </c>
      <c r="Q45" t="s">
        <v>2217</v>
      </c>
      <c r="R45" t="s">
        <v>2163</v>
      </c>
      <c r="S45" t="s">
        <v>1994</v>
      </c>
      <c r="T45" t="e">
        <f>VLOOKUP(Hoja1[[#This Row],[dsc_documento]],Registros[],2,FALSE)</f>
        <v>#N/A</v>
      </c>
    </row>
    <row r="46" spans="1:20" x14ac:dyDescent="0.25">
      <c r="A46" t="s">
        <v>201</v>
      </c>
      <c r="B46">
        <v>2</v>
      </c>
      <c r="C46">
        <v>2105500</v>
      </c>
      <c r="D46">
        <v>0</v>
      </c>
      <c r="E46" t="s">
        <v>2218</v>
      </c>
      <c r="F46" t="s">
        <v>2007</v>
      </c>
      <c r="G46" t="s">
        <v>2008</v>
      </c>
      <c r="H46" t="s">
        <v>1990</v>
      </c>
      <c r="I46" s="162">
        <v>45302.385125347224</v>
      </c>
      <c r="J46" s="162">
        <v>45302.458361724537</v>
      </c>
      <c r="K46" t="s">
        <v>1991</v>
      </c>
      <c r="L46">
        <v>20048951</v>
      </c>
      <c r="M46" t="s">
        <v>2219</v>
      </c>
      <c r="N46" t="s">
        <v>2220</v>
      </c>
      <c r="O46">
        <v>994869055</v>
      </c>
      <c r="P46" t="s">
        <v>2221</v>
      </c>
      <c r="Q46" t="s">
        <v>2222</v>
      </c>
      <c r="R46" t="s">
        <v>2223</v>
      </c>
      <c r="S46" t="s">
        <v>2022</v>
      </c>
      <c r="T46" t="e">
        <f>VLOOKUP(Hoja1[[#This Row],[dsc_documento]],Registros[],2,FALSE)</f>
        <v>#N/A</v>
      </c>
    </row>
    <row r="47" spans="1:20" x14ac:dyDescent="0.25">
      <c r="A47" t="s">
        <v>232</v>
      </c>
      <c r="B47">
        <v>4</v>
      </c>
      <c r="C47">
        <v>4001877</v>
      </c>
      <c r="D47">
        <v>0</v>
      </c>
      <c r="E47" t="s">
        <v>2224</v>
      </c>
      <c r="F47" t="s">
        <v>1988</v>
      </c>
      <c r="G47" t="s">
        <v>1989</v>
      </c>
      <c r="H47" t="s">
        <v>1990</v>
      </c>
      <c r="I47" s="162">
        <v>45302.40713457176</v>
      </c>
      <c r="J47" s="162">
        <v>45378.748813506943</v>
      </c>
      <c r="K47" t="s">
        <v>1991</v>
      </c>
      <c r="L47">
        <v>23909509</v>
      </c>
      <c r="M47" t="s">
        <v>2225</v>
      </c>
      <c r="N47" t="s">
        <v>2226</v>
      </c>
      <c r="O47">
        <v>986666370</v>
      </c>
      <c r="P47" t="s">
        <v>2227</v>
      </c>
      <c r="Q47" t="s">
        <v>2146</v>
      </c>
      <c r="R47" t="s">
        <v>2080</v>
      </c>
      <c r="S47" t="s">
        <v>2080</v>
      </c>
      <c r="T47" t="e">
        <f>VLOOKUP(Hoja1[[#This Row],[dsc_documento]],Registros[],2,FALSE)</f>
        <v>#N/A</v>
      </c>
    </row>
    <row r="48" spans="1:20" x14ac:dyDescent="0.25">
      <c r="A48" t="s">
        <v>175</v>
      </c>
      <c r="B48">
        <v>9</v>
      </c>
      <c r="C48">
        <v>9001709</v>
      </c>
      <c r="D48">
        <v>0</v>
      </c>
      <c r="E48" t="s">
        <v>2228</v>
      </c>
      <c r="F48" t="s">
        <v>1988</v>
      </c>
      <c r="G48" t="s">
        <v>1989</v>
      </c>
      <c r="H48" t="s">
        <v>1990</v>
      </c>
      <c r="I48" s="162">
        <v>45302.546598807872</v>
      </c>
      <c r="J48" s="162">
        <v>45309.902060960645</v>
      </c>
      <c r="K48" t="s">
        <v>1991</v>
      </c>
      <c r="L48">
        <v>80194722</v>
      </c>
      <c r="M48" t="s">
        <v>2229</v>
      </c>
      <c r="N48" t="s">
        <v>2230</v>
      </c>
      <c r="O48">
        <v>977492591</v>
      </c>
      <c r="P48" t="s">
        <v>2231</v>
      </c>
      <c r="Q48" t="s">
        <v>2232</v>
      </c>
      <c r="R48" t="s">
        <v>2080</v>
      </c>
      <c r="S48" t="s">
        <v>2080</v>
      </c>
      <c r="T48" t="e">
        <f>VLOOKUP(Hoja1[[#This Row],[dsc_documento]],Registros[],2,FALSE)</f>
        <v>#N/A</v>
      </c>
    </row>
    <row r="49" spans="1:20" x14ac:dyDescent="0.25">
      <c r="A49" t="s">
        <v>231</v>
      </c>
      <c r="B49">
        <v>11</v>
      </c>
      <c r="C49">
        <v>11001020</v>
      </c>
      <c r="D49">
        <v>0</v>
      </c>
      <c r="E49" t="s">
        <v>2233</v>
      </c>
      <c r="F49" t="s">
        <v>2007</v>
      </c>
      <c r="G49" t="s">
        <v>2008</v>
      </c>
      <c r="H49" t="s">
        <v>1990</v>
      </c>
      <c r="I49" s="162">
        <v>45302.679937928238</v>
      </c>
      <c r="J49" s="162">
        <v>45306.666675925924</v>
      </c>
      <c r="K49" t="s">
        <v>1991</v>
      </c>
      <c r="L49">
        <v>29249755</v>
      </c>
      <c r="M49" t="s">
        <v>2234</v>
      </c>
      <c r="N49" t="s">
        <v>2235</v>
      </c>
      <c r="O49">
        <v>974458753</v>
      </c>
      <c r="P49" t="s">
        <v>2236</v>
      </c>
      <c r="Q49" t="s">
        <v>2237</v>
      </c>
      <c r="R49" t="s">
        <v>2238</v>
      </c>
      <c r="S49" t="s">
        <v>2049</v>
      </c>
      <c r="T49" t="e">
        <f>VLOOKUP(Hoja1[[#This Row],[dsc_documento]],Registros[],2,FALSE)</f>
        <v>#N/A</v>
      </c>
    </row>
    <row r="50" spans="1:20" x14ac:dyDescent="0.25">
      <c r="A50" t="s">
        <v>197</v>
      </c>
      <c r="B50">
        <v>7</v>
      </c>
      <c r="C50">
        <v>7001321</v>
      </c>
      <c r="D50">
        <v>0</v>
      </c>
      <c r="E50" t="s">
        <v>2239</v>
      </c>
      <c r="F50" t="s">
        <v>2007</v>
      </c>
      <c r="G50" t="s">
        <v>2008</v>
      </c>
      <c r="H50" t="s">
        <v>1990</v>
      </c>
      <c r="I50" s="162">
        <v>45302.680921446758</v>
      </c>
      <c r="J50" s="162">
        <v>45302.729176932873</v>
      </c>
      <c r="K50" t="s">
        <v>1991</v>
      </c>
      <c r="L50">
        <v>16700640</v>
      </c>
      <c r="M50" t="s">
        <v>2240</v>
      </c>
      <c r="N50" t="s">
        <v>2241</v>
      </c>
      <c r="O50">
        <v>966103760</v>
      </c>
      <c r="P50" t="s">
        <v>2242</v>
      </c>
      <c r="Q50" t="s">
        <v>2243</v>
      </c>
      <c r="R50" t="s">
        <v>2071</v>
      </c>
      <c r="S50" t="s">
        <v>2049</v>
      </c>
      <c r="T50" t="e">
        <f>VLOOKUP(Hoja1[[#This Row],[dsc_documento]],Registros[],2,FALSE)</f>
        <v>#N/A</v>
      </c>
    </row>
    <row r="51" spans="1:20" x14ac:dyDescent="0.25">
      <c r="A51" t="s">
        <v>176</v>
      </c>
      <c r="B51">
        <v>1</v>
      </c>
      <c r="C51">
        <v>1002311</v>
      </c>
      <c r="D51">
        <v>0</v>
      </c>
      <c r="E51" t="s">
        <v>2244</v>
      </c>
      <c r="F51" t="s">
        <v>2007</v>
      </c>
      <c r="G51" t="s">
        <v>2008</v>
      </c>
      <c r="H51" t="s">
        <v>2245</v>
      </c>
      <c r="I51" s="162">
        <v>45302.707908020835</v>
      </c>
      <c r="J51" s="162">
        <v>45302.729178043985</v>
      </c>
      <c r="K51" t="s">
        <v>2009</v>
      </c>
      <c r="L51">
        <v>40724666</v>
      </c>
      <c r="M51" t="s">
        <v>41</v>
      </c>
      <c r="N51" t="s">
        <v>2246</v>
      </c>
      <c r="O51">
        <v>986640893</v>
      </c>
      <c r="P51" t="s">
        <v>2247</v>
      </c>
      <c r="Q51" t="s">
        <v>2248</v>
      </c>
      <c r="R51" t="s">
        <v>2204</v>
      </c>
      <c r="S51" t="s">
        <v>2015</v>
      </c>
      <c r="T51" t="e">
        <f>VLOOKUP(Hoja1[[#This Row],[dsc_documento]],Registros[],2,FALSE)</f>
        <v>#N/A</v>
      </c>
    </row>
    <row r="52" spans="1:20" x14ac:dyDescent="0.25">
      <c r="A52" t="s">
        <v>232</v>
      </c>
      <c r="B52">
        <v>4</v>
      </c>
      <c r="C52">
        <v>4001878</v>
      </c>
      <c r="D52">
        <v>0</v>
      </c>
      <c r="E52" t="s">
        <v>2249</v>
      </c>
      <c r="F52" t="s">
        <v>1988</v>
      </c>
      <c r="G52" t="s">
        <v>1989</v>
      </c>
      <c r="H52" t="s">
        <v>1990</v>
      </c>
      <c r="I52" s="162">
        <v>45303.429354594904</v>
      </c>
      <c r="J52" s="162">
        <v>45320.702528090274</v>
      </c>
      <c r="K52" t="s">
        <v>1991</v>
      </c>
      <c r="L52">
        <v>46584007</v>
      </c>
      <c r="M52" t="s">
        <v>2250</v>
      </c>
      <c r="N52" t="s">
        <v>2251</v>
      </c>
      <c r="O52">
        <v>995922020</v>
      </c>
      <c r="P52" t="s">
        <v>2252</v>
      </c>
      <c r="Q52" t="s">
        <v>2146</v>
      </c>
      <c r="R52" t="s">
        <v>2080</v>
      </c>
      <c r="S52" t="s">
        <v>2080</v>
      </c>
      <c r="T52" t="e">
        <f>VLOOKUP(Hoja1[[#This Row],[dsc_documento]],Registros[],2,FALSE)</f>
        <v>#N/A</v>
      </c>
    </row>
    <row r="53" spans="1:20" x14ac:dyDescent="0.25">
      <c r="A53" t="s">
        <v>179</v>
      </c>
      <c r="B53">
        <v>3</v>
      </c>
      <c r="C53">
        <v>3001477</v>
      </c>
      <c r="D53">
        <v>0</v>
      </c>
      <c r="E53" t="s">
        <v>2253</v>
      </c>
      <c r="F53" t="s">
        <v>1988</v>
      </c>
      <c r="G53" t="s">
        <v>1989</v>
      </c>
      <c r="H53" t="s">
        <v>1990</v>
      </c>
      <c r="I53" s="162">
        <v>45303.454560763887</v>
      </c>
      <c r="J53" s="162">
        <v>45314.581596608798</v>
      </c>
      <c r="K53" t="s">
        <v>2009</v>
      </c>
      <c r="L53">
        <v>29412979</v>
      </c>
      <c r="M53" t="s">
        <v>2254</v>
      </c>
      <c r="N53" t="s">
        <v>2255</v>
      </c>
      <c r="O53">
        <v>984350039</v>
      </c>
      <c r="P53" t="s">
        <v>2256</v>
      </c>
      <c r="Q53" t="s">
        <v>2257</v>
      </c>
      <c r="R53" t="s">
        <v>2080</v>
      </c>
      <c r="S53" t="s">
        <v>2080</v>
      </c>
      <c r="T53" t="e">
        <f>VLOOKUP(Hoja1[[#This Row],[dsc_documento]],Registros[],2,FALSE)</f>
        <v>#N/A</v>
      </c>
    </row>
    <row r="54" spans="1:20" x14ac:dyDescent="0.25">
      <c r="A54" t="s">
        <v>232</v>
      </c>
      <c r="B54">
        <v>4</v>
      </c>
      <c r="C54">
        <v>4001879</v>
      </c>
      <c r="D54">
        <v>0</v>
      </c>
      <c r="E54" t="s">
        <v>2258</v>
      </c>
      <c r="F54" t="s">
        <v>2007</v>
      </c>
      <c r="G54" t="s">
        <v>2008</v>
      </c>
      <c r="H54" t="s">
        <v>1990</v>
      </c>
      <c r="I54" s="162">
        <v>45303.482923495372</v>
      </c>
      <c r="J54" s="162">
        <v>45303.500006747687</v>
      </c>
      <c r="K54" t="s">
        <v>1991</v>
      </c>
      <c r="L54">
        <v>23920901</v>
      </c>
      <c r="M54" t="s">
        <v>2259</v>
      </c>
      <c r="N54" t="s">
        <v>2260</v>
      </c>
      <c r="O54">
        <v>957122360</v>
      </c>
      <c r="P54" t="s">
        <v>2261</v>
      </c>
      <c r="Q54" t="s">
        <v>2177</v>
      </c>
      <c r="R54" t="s">
        <v>2178</v>
      </c>
      <c r="S54" t="s">
        <v>2107</v>
      </c>
      <c r="T54" t="e">
        <f>VLOOKUP(Hoja1[[#This Row],[dsc_documento]],Registros[],2,FALSE)</f>
        <v>#N/A</v>
      </c>
    </row>
    <row r="55" spans="1:20" x14ac:dyDescent="0.25">
      <c r="A55" t="s">
        <v>231</v>
      </c>
      <c r="B55">
        <v>11</v>
      </c>
      <c r="C55">
        <v>11001021</v>
      </c>
      <c r="D55">
        <v>0</v>
      </c>
      <c r="E55" t="s">
        <v>2262</v>
      </c>
      <c r="F55" t="s">
        <v>2007</v>
      </c>
      <c r="G55" t="s">
        <v>2008</v>
      </c>
      <c r="H55" t="s">
        <v>1990</v>
      </c>
      <c r="I55" s="162">
        <v>45303.56846840278</v>
      </c>
      <c r="J55" s="162">
        <v>45313.750011608798</v>
      </c>
      <c r="K55" t="s">
        <v>1991</v>
      </c>
      <c r="L55">
        <v>76633057</v>
      </c>
      <c r="M55" t="s">
        <v>2263</v>
      </c>
      <c r="N55" t="s">
        <v>2264</v>
      </c>
      <c r="O55">
        <v>982554932</v>
      </c>
      <c r="P55" t="s">
        <v>2265</v>
      </c>
      <c r="Q55" t="s">
        <v>2137</v>
      </c>
      <c r="R55" t="s">
        <v>2138</v>
      </c>
      <c r="S55" t="s">
        <v>2049</v>
      </c>
      <c r="T55" t="e">
        <f>VLOOKUP(Hoja1[[#This Row],[dsc_documento]],Registros[],2,FALSE)</f>
        <v>#N/A</v>
      </c>
    </row>
    <row r="56" spans="1:20" x14ac:dyDescent="0.25">
      <c r="A56" t="s">
        <v>231</v>
      </c>
      <c r="B56">
        <v>11</v>
      </c>
      <c r="C56">
        <v>11001022</v>
      </c>
      <c r="D56">
        <v>0</v>
      </c>
      <c r="E56" t="s">
        <v>2266</v>
      </c>
      <c r="F56" t="s">
        <v>2007</v>
      </c>
      <c r="G56" t="s">
        <v>2008</v>
      </c>
      <c r="H56" t="s">
        <v>1990</v>
      </c>
      <c r="I56" s="162">
        <v>45303.604620914353</v>
      </c>
      <c r="J56" s="162">
        <v>45313.416685914352</v>
      </c>
      <c r="K56" t="s">
        <v>1991</v>
      </c>
      <c r="L56">
        <v>45391529</v>
      </c>
      <c r="M56" t="s">
        <v>2267</v>
      </c>
      <c r="N56" t="s">
        <v>2268</v>
      </c>
      <c r="O56">
        <v>981402440</v>
      </c>
      <c r="P56" t="s">
        <v>2269</v>
      </c>
      <c r="Q56" t="s">
        <v>2137</v>
      </c>
      <c r="R56" t="s">
        <v>2138</v>
      </c>
      <c r="S56" t="s">
        <v>2049</v>
      </c>
      <c r="T56" t="e">
        <f>VLOOKUP(Hoja1[[#This Row],[dsc_documento]],Registros[],2,FALSE)</f>
        <v>#N/A</v>
      </c>
    </row>
    <row r="57" spans="1:20" x14ac:dyDescent="0.25">
      <c r="A57" t="s">
        <v>197</v>
      </c>
      <c r="B57">
        <v>7</v>
      </c>
      <c r="C57">
        <v>7001322</v>
      </c>
      <c r="D57">
        <v>0</v>
      </c>
      <c r="E57" t="s">
        <v>2270</v>
      </c>
      <c r="F57" t="s">
        <v>2007</v>
      </c>
      <c r="G57" t="s">
        <v>2008</v>
      </c>
      <c r="H57" t="s">
        <v>1990</v>
      </c>
      <c r="I57" s="162">
        <v>45303.660559456017</v>
      </c>
      <c r="J57" s="162">
        <v>45303.750013888886</v>
      </c>
      <c r="K57" t="s">
        <v>1991</v>
      </c>
      <c r="L57">
        <v>74313569</v>
      </c>
      <c r="M57" t="s">
        <v>2271</v>
      </c>
      <c r="N57" t="s">
        <v>2272</v>
      </c>
      <c r="O57">
        <v>936964438</v>
      </c>
      <c r="P57" t="s">
        <v>2273</v>
      </c>
      <c r="Q57" t="s">
        <v>2243</v>
      </c>
      <c r="R57" t="s">
        <v>2071</v>
      </c>
      <c r="S57" t="s">
        <v>2049</v>
      </c>
      <c r="T57" t="e">
        <f>VLOOKUP(Hoja1[[#This Row],[dsc_documento]],Registros[],2,FALSE)</f>
        <v>#N/A</v>
      </c>
    </row>
    <row r="58" spans="1:20" x14ac:dyDescent="0.25">
      <c r="A58" t="s">
        <v>232</v>
      </c>
      <c r="B58">
        <v>4</v>
      </c>
      <c r="C58">
        <v>4001880</v>
      </c>
      <c r="D58">
        <v>0</v>
      </c>
      <c r="E58" t="s">
        <v>2274</v>
      </c>
      <c r="F58" t="s">
        <v>2007</v>
      </c>
      <c r="G58" t="s">
        <v>2008</v>
      </c>
      <c r="H58" t="s">
        <v>1990</v>
      </c>
      <c r="I58" s="162">
        <v>45303.739787268518</v>
      </c>
      <c r="J58" s="162">
        <v>45303.770836076386</v>
      </c>
      <c r="K58" t="s">
        <v>1991</v>
      </c>
      <c r="L58">
        <v>23932300</v>
      </c>
      <c r="M58" t="s">
        <v>2275</v>
      </c>
      <c r="N58" t="s">
        <v>2276</v>
      </c>
      <c r="O58">
        <v>912121665</v>
      </c>
      <c r="P58" t="s">
        <v>2277</v>
      </c>
      <c r="Q58" t="s">
        <v>2278</v>
      </c>
      <c r="R58" t="s">
        <v>2178</v>
      </c>
      <c r="S58" t="s">
        <v>2107</v>
      </c>
      <c r="T58" t="e">
        <f>VLOOKUP(Hoja1[[#This Row],[dsc_documento]],Registros[],2,FALSE)</f>
        <v>#N/A</v>
      </c>
    </row>
    <row r="59" spans="1:20" x14ac:dyDescent="0.25">
      <c r="A59" t="s">
        <v>177</v>
      </c>
      <c r="B59">
        <v>6</v>
      </c>
      <c r="C59">
        <v>6001905</v>
      </c>
      <c r="D59">
        <v>0</v>
      </c>
      <c r="E59" t="s">
        <v>2279</v>
      </c>
      <c r="F59" t="s">
        <v>1988</v>
      </c>
      <c r="G59" t="s">
        <v>1989</v>
      </c>
      <c r="H59" t="s">
        <v>1990</v>
      </c>
      <c r="I59" s="162">
        <v>45304.403877662036</v>
      </c>
      <c r="J59" s="162">
        <v>45306.688041550929</v>
      </c>
      <c r="K59" t="s">
        <v>2009</v>
      </c>
      <c r="L59">
        <v>16673316</v>
      </c>
      <c r="M59" t="s">
        <v>2280</v>
      </c>
      <c r="N59" t="s">
        <v>2281</v>
      </c>
      <c r="O59">
        <v>962957583</v>
      </c>
      <c r="P59" t="s">
        <v>2282</v>
      </c>
      <c r="Q59" t="s">
        <v>2042</v>
      </c>
      <c r="R59" t="s">
        <v>2080</v>
      </c>
      <c r="S59" t="s">
        <v>2080</v>
      </c>
      <c r="T59" t="e">
        <f>VLOOKUP(Hoja1[[#This Row],[dsc_documento]],Registros[],2,FALSE)</f>
        <v>#N/A</v>
      </c>
    </row>
    <row r="60" spans="1:20" x14ac:dyDescent="0.25">
      <c r="A60" t="s">
        <v>173</v>
      </c>
      <c r="B60">
        <v>5</v>
      </c>
      <c r="C60">
        <v>5050541</v>
      </c>
      <c r="D60">
        <v>0</v>
      </c>
      <c r="E60" t="s">
        <v>2283</v>
      </c>
      <c r="F60" t="s">
        <v>1988</v>
      </c>
      <c r="G60" t="s">
        <v>1989</v>
      </c>
      <c r="H60" t="s">
        <v>1990</v>
      </c>
      <c r="I60" s="162">
        <v>45304.474432326388</v>
      </c>
      <c r="J60" s="162">
        <v>45311.673344791663</v>
      </c>
      <c r="K60" t="s">
        <v>1991</v>
      </c>
      <c r="L60">
        <v>45884614</v>
      </c>
      <c r="M60" t="s">
        <v>2284</v>
      </c>
      <c r="N60" t="s">
        <v>2285</v>
      </c>
      <c r="O60">
        <v>968516842</v>
      </c>
      <c r="P60" t="s">
        <v>2286</v>
      </c>
      <c r="Q60" t="s">
        <v>2132</v>
      </c>
      <c r="R60" t="s">
        <v>2080</v>
      </c>
      <c r="S60" t="s">
        <v>2080</v>
      </c>
      <c r="T60" t="e">
        <f>VLOOKUP(Hoja1[[#This Row],[dsc_documento]],Registros[],2,FALSE)</f>
        <v>#N/A</v>
      </c>
    </row>
    <row r="61" spans="1:20" x14ac:dyDescent="0.25">
      <c r="A61" t="s">
        <v>173</v>
      </c>
      <c r="B61">
        <v>5</v>
      </c>
      <c r="C61">
        <v>5050542</v>
      </c>
      <c r="D61">
        <v>0</v>
      </c>
      <c r="E61" t="s">
        <v>2287</v>
      </c>
      <c r="F61" t="s">
        <v>2007</v>
      </c>
      <c r="G61" t="s">
        <v>2008</v>
      </c>
      <c r="H61" t="s">
        <v>1990</v>
      </c>
      <c r="I61" s="162">
        <v>45304.494567476853</v>
      </c>
      <c r="J61" s="162">
        <v>45307.750028668983</v>
      </c>
      <c r="K61" t="s">
        <v>1991</v>
      </c>
      <c r="L61">
        <v>15432066</v>
      </c>
      <c r="M61" t="s">
        <v>2288</v>
      </c>
      <c r="N61" t="s">
        <v>2289</v>
      </c>
      <c r="O61">
        <v>937324183</v>
      </c>
      <c r="P61" t="s">
        <v>2290</v>
      </c>
      <c r="Q61" t="s">
        <v>2291</v>
      </c>
      <c r="R61" t="s">
        <v>2163</v>
      </c>
      <c r="S61" t="s">
        <v>1994</v>
      </c>
      <c r="T61" t="e">
        <f>VLOOKUP(Hoja1[[#This Row],[dsc_documento]],Registros[],2,FALSE)</f>
        <v>#N/A</v>
      </c>
    </row>
    <row r="62" spans="1:20" x14ac:dyDescent="0.25">
      <c r="A62" t="s">
        <v>232</v>
      </c>
      <c r="B62">
        <v>4</v>
      </c>
      <c r="C62">
        <v>4001881</v>
      </c>
      <c r="D62">
        <v>0</v>
      </c>
      <c r="E62" t="s">
        <v>2292</v>
      </c>
      <c r="F62" t="s">
        <v>1988</v>
      </c>
      <c r="G62" t="s">
        <v>1989</v>
      </c>
      <c r="H62" t="s">
        <v>1990</v>
      </c>
      <c r="I62" s="162">
        <v>45304.549009525464</v>
      </c>
      <c r="J62" s="162">
        <v>45308.699259918983</v>
      </c>
      <c r="K62" t="s">
        <v>1991</v>
      </c>
      <c r="L62">
        <v>23920649</v>
      </c>
      <c r="M62" t="s">
        <v>2293</v>
      </c>
      <c r="N62" t="s">
        <v>2294</v>
      </c>
      <c r="O62">
        <v>910859836</v>
      </c>
      <c r="P62" t="s">
        <v>2295</v>
      </c>
      <c r="Q62" t="s">
        <v>2296</v>
      </c>
      <c r="R62" t="s">
        <v>2000</v>
      </c>
      <c r="S62" t="s">
        <v>2000</v>
      </c>
      <c r="T62" t="e">
        <f>VLOOKUP(Hoja1[[#This Row],[dsc_documento]],Registros[],2,FALSE)</f>
        <v>#N/A</v>
      </c>
    </row>
    <row r="63" spans="1:20" x14ac:dyDescent="0.25">
      <c r="A63" t="s">
        <v>232</v>
      </c>
      <c r="B63">
        <v>4</v>
      </c>
      <c r="C63">
        <v>4001882</v>
      </c>
      <c r="D63">
        <v>0</v>
      </c>
      <c r="E63" t="s">
        <v>2297</v>
      </c>
      <c r="F63" t="s">
        <v>2007</v>
      </c>
      <c r="G63" t="s">
        <v>2008</v>
      </c>
      <c r="H63" t="s">
        <v>1990</v>
      </c>
      <c r="I63" s="162">
        <v>45304.612530902778</v>
      </c>
      <c r="J63" s="162">
        <v>45304.625013113429</v>
      </c>
      <c r="K63" t="s">
        <v>1991</v>
      </c>
      <c r="L63">
        <v>47933982</v>
      </c>
      <c r="M63" t="s">
        <v>2298</v>
      </c>
      <c r="N63" t="s">
        <v>2299</v>
      </c>
      <c r="O63">
        <v>930812833</v>
      </c>
      <c r="P63" t="s">
        <v>2300</v>
      </c>
      <c r="Q63" t="s">
        <v>2301</v>
      </c>
      <c r="R63" t="s">
        <v>2178</v>
      </c>
      <c r="S63" t="s">
        <v>2107</v>
      </c>
      <c r="T63" t="e">
        <f>VLOOKUP(Hoja1[[#This Row],[dsc_documento]],Registros[],2,FALSE)</f>
        <v>#N/A</v>
      </c>
    </row>
    <row r="64" spans="1:20" x14ac:dyDescent="0.25">
      <c r="A64" t="s">
        <v>778</v>
      </c>
      <c r="B64">
        <v>10</v>
      </c>
      <c r="C64">
        <v>10030434</v>
      </c>
      <c r="D64">
        <v>0</v>
      </c>
      <c r="E64" t="s">
        <v>2302</v>
      </c>
      <c r="F64" t="s">
        <v>1988</v>
      </c>
      <c r="G64" t="s">
        <v>2008</v>
      </c>
      <c r="H64" t="s">
        <v>1990</v>
      </c>
      <c r="I64" s="162">
        <v>45304.651480520835</v>
      </c>
      <c r="J64" s="162">
        <v>45306.729181828705</v>
      </c>
      <c r="K64" t="s">
        <v>2009</v>
      </c>
      <c r="L64">
        <v>41459009</v>
      </c>
      <c r="M64" t="s">
        <v>2303</v>
      </c>
      <c r="N64" t="s">
        <v>2304</v>
      </c>
      <c r="O64">
        <v>963436109</v>
      </c>
      <c r="P64" t="s">
        <v>2305</v>
      </c>
      <c r="Q64" t="s">
        <v>2306</v>
      </c>
      <c r="R64" t="s">
        <v>2307</v>
      </c>
      <c r="S64" t="s">
        <v>2307</v>
      </c>
      <c r="T64" t="e">
        <f>VLOOKUP(Hoja1[[#This Row],[dsc_documento]],Registros[],2,FALSE)</f>
        <v>#N/A</v>
      </c>
    </row>
    <row r="65" spans="1:20" x14ac:dyDescent="0.25">
      <c r="A65" t="s">
        <v>175</v>
      </c>
      <c r="B65">
        <v>9</v>
      </c>
      <c r="C65">
        <v>9001710</v>
      </c>
      <c r="D65">
        <v>0</v>
      </c>
      <c r="E65" t="s">
        <v>2308</v>
      </c>
      <c r="F65" t="s">
        <v>2007</v>
      </c>
      <c r="G65" t="s">
        <v>2008</v>
      </c>
      <c r="H65" t="s">
        <v>1990</v>
      </c>
      <c r="I65" s="162">
        <v>45304.687493750003</v>
      </c>
      <c r="J65" s="162">
        <v>45305.854178506946</v>
      </c>
      <c r="K65" t="s">
        <v>1991</v>
      </c>
      <c r="L65">
        <v>43136241</v>
      </c>
      <c r="M65" t="s">
        <v>2309</v>
      </c>
      <c r="N65" t="s">
        <v>2310</v>
      </c>
      <c r="O65">
        <v>943662086</v>
      </c>
      <c r="P65" t="s">
        <v>2311</v>
      </c>
      <c r="Q65" t="s">
        <v>2312</v>
      </c>
      <c r="R65" t="s">
        <v>2156</v>
      </c>
      <c r="S65" t="s">
        <v>2157</v>
      </c>
      <c r="T65" t="e">
        <f>VLOOKUP(Hoja1[[#This Row],[dsc_documento]],Registros[],2,FALSE)</f>
        <v>#N/A</v>
      </c>
    </row>
    <row r="66" spans="1:20" x14ac:dyDescent="0.25">
      <c r="A66" t="s">
        <v>176</v>
      </c>
      <c r="B66">
        <v>1</v>
      </c>
      <c r="C66">
        <v>1002312</v>
      </c>
      <c r="D66">
        <v>0</v>
      </c>
      <c r="E66" t="s">
        <v>2313</v>
      </c>
      <c r="F66" t="s">
        <v>2007</v>
      </c>
      <c r="G66" t="s">
        <v>2008</v>
      </c>
      <c r="H66" t="s">
        <v>2245</v>
      </c>
      <c r="I66" s="162">
        <v>45304.700797650461</v>
      </c>
      <c r="J66" s="162">
        <v>45304.729179594906</v>
      </c>
      <c r="K66" t="s">
        <v>1991</v>
      </c>
      <c r="L66">
        <v>19863262</v>
      </c>
      <c r="M66" t="s">
        <v>2314</v>
      </c>
      <c r="N66" t="s">
        <v>2315</v>
      </c>
      <c r="O66">
        <v>958503696</v>
      </c>
      <c r="P66" t="s">
        <v>2316</v>
      </c>
      <c r="Q66" t="s">
        <v>2317</v>
      </c>
      <c r="R66" t="s">
        <v>2204</v>
      </c>
      <c r="S66" t="s">
        <v>2015</v>
      </c>
      <c r="T66" t="e">
        <f>VLOOKUP(Hoja1[[#This Row],[dsc_documento]],Registros[],2,FALSE)</f>
        <v>#N/A</v>
      </c>
    </row>
    <row r="67" spans="1:20" x14ac:dyDescent="0.25">
      <c r="A67" t="s">
        <v>177</v>
      </c>
      <c r="B67">
        <v>6</v>
      </c>
      <c r="C67">
        <v>6001906</v>
      </c>
      <c r="D67">
        <v>0</v>
      </c>
      <c r="E67" t="s">
        <v>2318</v>
      </c>
      <c r="F67" t="s">
        <v>1988</v>
      </c>
      <c r="G67" t="s">
        <v>1989</v>
      </c>
      <c r="H67" t="s">
        <v>1990</v>
      </c>
      <c r="I67" s="162">
        <v>45304.739605555558</v>
      </c>
      <c r="J67" s="162">
        <v>45322.406611076389</v>
      </c>
      <c r="K67" t="s">
        <v>1991</v>
      </c>
      <c r="L67">
        <v>16705857</v>
      </c>
      <c r="M67" t="s">
        <v>2319</v>
      </c>
      <c r="N67" t="s">
        <v>2320</v>
      </c>
      <c r="O67">
        <v>979674060</v>
      </c>
      <c r="P67" t="s">
        <v>2321</v>
      </c>
      <c r="Q67" t="s">
        <v>2042</v>
      </c>
      <c r="R67" t="s">
        <v>2080</v>
      </c>
      <c r="S67" t="s">
        <v>2080</v>
      </c>
      <c r="T67" t="e">
        <f>VLOOKUP(Hoja1[[#This Row],[dsc_documento]],Registros[],2,FALSE)</f>
        <v>#N/A</v>
      </c>
    </row>
    <row r="68" spans="1:20" x14ac:dyDescent="0.25">
      <c r="A68" t="s">
        <v>201</v>
      </c>
      <c r="B68">
        <v>2</v>
      </c>
      <c r="C68">
        <v>2105501</v>
      </c>
      <c r="D68">
        <v>0</v>
      </c>
      <c r="E68" t="s">
        <v>2322</v>
      </c>
      <c r="F68" t="s">
        <v>1988</v>
      </c>
      <c r="G68" t="s">
        <v>1989</v>
      </c>
      <c r="H68" t="s">
        <v>1990</v>
      </c>
      <c r="I68" s="162">
        <v>45305.386592789349</v>
      </c>
      <c r="J68" s="162">
        <v>45307.41573572917</v>
      </c>
      <c r="K68" t="s">
        <v>1991</v>
      </c>
      <c r="L68">
        <v>19821321</v>
      </c>
      <c r="M68" t="s">
        <v>2323</v>
      </c>
      <c r="N68" t="s">
        <v>2324</v>
      </c>
      <c r="O68">
        <v>958116640</v>
      </c>
      <c r="P68" t="s">
        <v>2325</v>
      </c>
      <c r="Q68" t="s">
        <v>2005</v>
      </c>
      <c r="R68" t="s">
        <v>2080</v>
      </c>
      <c r="S68" t="s">
        <v>2080</v>
      </c>
      <c r="T68" t="e">
        <f>VLOOKUP(Hoja1[[#This Row],[dsc_documento]],Registros[],2,FALSE)</f>
        <v>#N/A</v>
      </c>
    </row>
    <row r="69" spans="1:20" x14ac:dyDescent="0.25">
      <c r="A69" t="s">
        <v>231</v>
      </c>
      <c r="B69">
        <v>11</v>
      </c>
      <c r="C69">
        <v>11001023</v>
      </c>
      <c r="D69">
        <v>0</v>
      </c>
      <c r="E69" t="s">
        <v>2326</v>
      </c>
      <c r="F69" t="s">
        <v>2007</v>
      </c>
      <c r="G69" t="s">
        <v>2008</v>
      </c>
      <c r="H69" t="s">
        <v>1990</v>
      </c>
      <c r="I69" s="162">
        <v>45305.415829432874</v>
      </c>
      <c r="J69" s="162">
        <v>45308.895844247687</v>
      </c>
      <c r="K69" t="s">
        <v>1991</v>
      </c>
      <c r="L69">
        <v>44863944</v>
      </c>
      <c r="M69" t="s">
        <v>2327</v>
      </c>
      <c r="N69" t="s">
        <v>2328</v>
      </c>
      <c r="O69">
        <v>990953390</v>
      </c>
      <c r="P69" t="s">
        <v>2329</v>
      </c>
      <c r="Q69" t="s">
        <v>2330</v>
      </c>
      <c r="R69" t="s">
        <v>2238</v>
      </c>
      <c r="S69" t="s">
        <v>2049</v>
      </c>
      <c r="T69" t="e">
        <f>VLOOKUP(Hoja1[[#This Row],[dsc_documento]],Registros[],2,FALSE)</f>
        <v>#N/A</v>
      </c>
    </row>
    <row r="70" spans="1:20" x14ac:dyDescent="0.25">
      <c r="A70" t="s">
        <v>177</v>
      </c>
      <c r="B70">
        <v>6</v>
      </c>
      <c r="C70">
        <v>6001907</v>
      </c>
      <c r="D70">
        <v>0</v>
      </c>
      <c r="E70" t="s">
        <v>2331</v>
      </c>
      <c r="F70" t="s">
        <v>1988</v>
      </c>
      <c r="G70" t="s">
        <v>1989</v>
      </c>
      <c r="H70" t="s">
        <v>1990</v>
      </c>
      <c r="I70" s="162">
        <v>45305.700020520831</v>
      </c>
      <c r="J70" s="162">
        <v>45309.400929710646</v>
      </c>
      <c r="K70" t="s">
        <v>1991</v>
      </c>
      <c r="L70">
        <v>41466662</v>
      </c>
      <c r="M70" t="s">
        <v>2332</v>
      </c>
      <c r="N70" t="s">
        <v>2333</v>
      </c>
      <c r="O70">
        <v>920141057</v>
      </c>
      <c r="P70" t="s">
        <v>2334</v>
      </c>
      <c r="Q70" t="s">
        <v>2335</v>
      </c>
      <c r="R70" t="s">
        <v>2080</v>
      </c>
      <c r="S70" t="s">
        <v>2080</v>
      </c>
      <c r="T70" t="e">
        <f>VLOOKUP(Hoja1[[#This Row],[dsc_documento]],Registros[],2,FALSE)</f>
        <v>#N/A</v>
      </c>
    </row>
    <row r="71" spans="1:20" x14ac:dyDescent="0.25">
      <c r="A71" t="s">
        <v>176</v>
      </c>
      <c r="B71">
        <v>1</v>
      </c>
      <c r="C71">
        <v>1002313</v>
      </c>
      <c r="D71">
        <v>0</v>
      </c>
      <c r="E71" t="s">
        <v>2336</v>
      </c>
      <c r="F71" t="s">
        <v>1988</v>
      </c>
      <c r="G71" t="s">
        <v>1989</v>
      </c>
      <c r="H71" t="s">
        <v>1990</v>
      </c>
      <c r="I71" s="162">
        <v>45305.717726273149</v>
      </c>
      <c r="J71" s="162">
        <v>45322.697447106482</v>
      </c>
      <c r="K71" t="s">
        <v>2009</v>
      </c>
      <c r="L71">
        <v>42963691</v>
      </c>
      <c r="M71" t="s">
        <v>2337</v>
      </c>
      <c r="N71" t="s">
        <v>2338</v>
      </c>
      <c r="O71">
        <v>964510840</v>
      </c>
      <c r="P71" t="s">
        <v>2339</v>
      </c>
      <c r="Q71" t="s">
        <v>2168</v>
      </c>
      <c r="R71" t="s">
        <v>2000</v>
      </c>
      <c r="S71" t="s">
        <v>2000</v>
      </c>
      <c r="T71" t="e">
        <f>VLOOKUP(Hoja1[[#This Row],[dsc_documento]],Registros[],2,FALSE)</f>
        <v>#N/A</v>
      </c>
    </row>
    <row r="72" spans="1:20" x14ac:dyDescent="0.25">
      <c r="A72" t="s">
        <v>232</v>
      </c>
      <c r="B72">
        <v>4</v>
      </c>
      <c r="C72">
        <v>4001883</v>
      </c>
      <c r="D72">
        <v>0</v>
      </c>
      <c r="E72" t="s">
        <v>2340</v>
      </c>
      <c r="F72" t="s">
        <v>2007</v>
      </c>
      <c r="G72" t="s">
        <v>2008</v>
      </c>
      <c r="H72" t="s">
        <v>1990</v>
      </c>
      <c r="I72" s="162">
        <v>45305.773727627318</v>
      </c>
      <c r="J72" s="162">
        <v>45305.7916744213</v>
      </c>
      <c r="K72" t="s">
        <v>1991</v>
      </c>
      <c r="L72">
        <v>23996803</v>
      </c>
      <c r="M72" t="s">
        <v>2341</v>
      </c>
      <c r="N72" t="s">
        <v>2342</v>
      </c>
      <c r="O72">
        <v>966438446</v>
      </c>
      <c r="P72" t="s">
        <v>2343</v>
      </c>
      <c r="Q72" t="s">
        <v>2177</v>
      </c>
      <c r="R72" t="s">
        <v>2178</v>
      </c>
      <c r="S72" t="s">
        <v>2107</v>
      </c>
      <c r="T72" t="e">
        <f>VLOOKUP(Hoja1[[#This Row],[dsc_documento]],Registros[],2,FALSE)</f>
        <v>#N/A</v>
      </c>
    </row>
    <row r="73" spans="1:20" x14ac:dyDescent="0.25">
      <c r="A73" t="s">
        <v>232</v>
      </c>
      <c r="B73">
        <v>4</v>
      </c>
      <c r="C73">
        <v>4001884</v>
      </c>
      <c r="D73">
        <v>0</v>
      </c>
      <c r="E73" t="s">
        <v>2344</v>
      </c>
      <c r="F73" t="s">
        <v>2007</v>
      </c>
      <c r="G73" t="s">
        <v>2008</v>
      </c>
      <c r="H73" t="s">
        <v>1990</v>
      </c>
      <c r="I73" s="162">
        <v>45306.508125578701</v>
      </c>
      <c r="J73" s="162">
        <v>45306.520845173611</v>
      </c>
      <c r="K73" t="s">
        <v>1991</v>
      </c>
      <c r="L73">
        <v>23975543</v>
      </c>
      <c r="M73" t="s">
        <v>2345</v>
      </c>
      <c r="N73" t="s">
        <v>2346</v>
      </c>
      <c r="O73">
        <v>984305916</v>
      </c>
      <c r="P73" t="s">
        <v>2347</v>
      </c>
      <c r="Q73" t="s">
        <v>2105</v>
      </c>
      <c r="R73" t="s">
        <v>2106</v>
      </c>
      <c r="S73" t="s">
        <v>2107</v>
      </c>
      <c r="T73" t="e">
        <f>VLOOKUP(Hoja1[[#This Row],[dsc_documento]],Registros[],2,FALSE)</f>
        <v>#N/A</v>
      </c>
    </row>
    <row r="74" spans="1:20" x14ac:dyDescent="0.25">
      <c r="A74" t="s">
        <v>201</v>
      </c>
      <c r="B74">
        <v>2</v>
      </c>
      <c r="C74">
        <v>2105502</v>
      </c>
      <c r="D74">
        <v>0</v>
      </c>
      <c r="E74" t="s">
        <v>2348</v>
      </c>
      <c r="F74" t="s">
        <v>2007</v>
      </c>
      <c r="G74" t="s">
        <v>2008</v>
      </c>
      <c r="H74" t="s">
        <v>1990</v>
      </c>
      <c r="I74" s="162">
        <v>45306.510210995373</v>
      </c>
      <c r="J74" s="162">
        <v>45306.541680590279</v>
      </c>
      <c r="K74" t="s">
        <v>1991</v>
      </c>
      <c r="L74">
        <v>48291104</v>
      </c>
      <c r="M74" t="s">
        <v>2349</v>
      </c>
      <c r="N74" t="s">
        <v>2350</v>
      </c>
      <c r="O74">
        <v>962368015</v>
      </c>
      <c r="P74" t="s">
        <v>2351</v>
      </c>
      <c r="Q74" t="s">
        <v>2203</v>
      </c>
      <c r="R74" t="s">
        <v>2204</v>
      </c>
      <c r="S74" t="s">
        <v>2015</v>
      </c>
      <c r="T74" t="e">
        <f>VLOOKUP(Hoja1[[#This Row],[dsc_documento]],Registros[],2,FALSE)</f>
        <v>#N/A</v>
      </c>
    </row>
    <row r="75" spans="1:20" x14ac:dyDescent="0.25">
      <c r="A75" t="s">
        <v>177</v>
      </c>
      <c r="B75">
        <v>6</v>
      </c>
      <c r="C75">
        <v>6001908</v>
      </c>
      <c r="D75">
        <v>0</v>
      </c>
      <c r="E75" t="s">
        <v>2352</v>
      </c>
      <c r="F75" t="s">
        <v>1988</v>
      </c>
      <c r="G75" t="s">
        <v>1989</v>
      </c>
      <c r="H75" t="s">
        <v>1990</v>
      </c>
      <c r="I75" s="162">
        <v>45306.56626068287</v>
      </c>
      <c r="J75" s="162">
        <v>45314.399479016203</v>
      </c>
      <c r="K75" t="s">
        <v>1991</v>
      </c>
      <c r="L75">
        <v>16417480</v>
      </c>
      <c r="M75" t="s">
        <v>2353</v>
      </c>
      <c r="N75" t="s">
        <v>2354</v>
      </c>
      <c r="O75">
        <v>975819255</v>
      </c>
      <c r="P75" t="s">
        <v>2355</v>
      </c>
      <c r="Q75" t="s">
        <v>2042</v>
      </c>
      <c r="R75" t="s">
        <v>2080</v>
      </c>
      <c r="S75" t="s">
        <v>2080</v>
      </c>
      <c r="T75" t="e">
        <f>VLOOKUP(Hoja1[[#This Row],[dsc_documento]],Registros[],2,FALSE)</f>
        <v>#N/A</v>
      </c>
    </row>
    <row r="76" spans="1:20" x14ac:dyDescent="0.25">
      <c r="A76" t="s">
        <v>177</v>
      </c>
      <c r="B76">
        <v>6</v>
      </c>
      <c r="C76">
        <v>6001909</v>
      </c>
      <c r="D76">
        <v>0</v>
      </c>
      <c r="E76" t="s">
        <v>2356</v>
      </c>
      <c r="F76" t="s">
        <v>2007</v>
      </c>
      <c r="G76" t="s">
        <v>2008</v>
      </c>
      <c r="H76" t="s">
        <v>1990</v>
      </c>
      <c r="I76" s="162">
        <v>45306.67932195602</v>
      </c>
      <c r="J76" s="162">
        <v>45307.43750659722</v>
      </c>
      <c r="K76" t="s">
        <v>1991</v>
      </c>
      <c r="L76">
        <v>16806829</v>
      </c>
      <c r="M76" t="s">
        <v>2357</v>
      </c>
      <c r="N76" t="s">
        <v>2358</v>
      </c>
      <c r="O76">
        <v>958946466</v>
      </c>
      <c r="P76" t="s">
        <v>2359</v>
      </c>
      <c r="Q76" t="s">
        <v>2360</v>
      </c>
      <c r="R76" t="s">
        <v>2361</v>
      </c>
      <c r="S76" t="s">
        <v>2362</v>
      </c>
      <c r="T76" t="e">
        <f>VLOOKUP(Hoja1[[#This Row],[dsc_documento]],Registros[],2,FALSE)</f>
        <v>#N/A</v>
      </c>
    </row>
    <row r="77" spans="1:20" x14ac:dyDescent="0.25">
      <c r="A77" t="s">
        <v>176</v>
      </c>
      <c r="B77">
        <v>1</v>
      </c>
      <c r="C77">
        <v>1002314</v>
      </c>
      <c r="D77">
        <v>0</v>
      </c>
      <c r="E77" t="s">
        <v>2363</v>
      </c>
      <c r="F77" t="s">
        <v>2007</v>
      </c>
      <c r="G77" t="s">
        <v>2008</v>
      </c>
      <c r="H77" t="s">
        <v>1990</v>
      </c>
      <c r="I77" s="162">
        <v>45306.734324224541</v>
      </c>
      <c r="J77" s="162">
        <v>45336.395844710649</v>
      </c>
      <c r="K77" t="s">
        <v>1991</v>
      </c>
      <c r="L77">
        <v>45625654</v>
      </c>
      <c r="M77" t="s">
        <v>2364</v>
      </c>
      <c r="N77" t="s">
        <v>2365</v>
      </c>
      <c r="O77">
        <v>984909369</v>
      </c>
      <c r="P77" t="s">
        <v>2366</v>
      </c>
      <c r="Q77" t="s">
        <v>2367</v>
      </c>
      <c r="R77" t="s">
        <v>2204</v>
      </c>
      <c r="S77" t="s">
        <v>2015</v>
      </c>
      <c r="T77" t="e">
        <f>VLOOKUP(Hoja1[[#This Row],[dsc_documento]],Registros[],2,FALSE)</f>
        <v>#N/A</v>
      </c>
    </row>
    <row r="78" spans="1:20" x14ac:dyDescent="0.25">
      <c r="A78" t="s">
        <v>201</v>
      </c>
      <c r="B78">
        <v>2</v>
      </c>
      <c r="C78">
        <v>2105503</v>
      </c>
      <c r="D78">
        <v>0</v>
      </c>
      <c r="E78" t="s">
        <v>2368</v>
      </c>
      <c r="F78" t="s">
        <v>2007</v>
      </c>
      <c r="G78" t="s">
        <v>2008</v>
      </c>
      <c r="H78" t="s">
        <v>1990</v>
      </c>
      <c r="I78" s="162">
        <v>45306.742611076392</v>
      </c>
      <c r="J78" s="162">
        <v>45306.770844525461</v>
      </c>
      <c r="K78" t="s">
        <v>1991</v>
      </c>
      <c r="L78">
        <v>20106353</v>
      </c>
      <c r="M78" t="s">
        <v>2369</v>
      </c>
      <c r="N78" t="s">
        <v>2370</v>
      </c>
      <c r="O78">
        <v>981811107</v>
      </c>
      <c r="P78" t="s">
        <v>2371</v>
      </c>
      <c r="Q78" t="s">
        <v>2372</v>
      </c>
      <c r="R78" t="s">
        <v>2223</v>
      </c>
      <c r="S78" t="s">
        <v>2022</v>
      </c>
      <c r="T78" t="e">
        <f>VLOOKUP(Hoja1[[#This Row],[dsc_documento]],Registros[],2,FALSE)</f>
        <v>#N/A</v>
      </c>
    </row>
    <row r="79" spans="1:20" x14ac:dyDescent="0.25">
      <c r="A79" t="s">
        <v>179</v>
      </c>
      <c r="B79">
        <v>3</v>
      </c>
      <c r="C79">
        <v>3001478</v>
      </c>
      <c r="D79">
        <v>0</v>
      </c>
      <c r="E79" t="s">
        <v>2373</v>
      </c>
      <c r="F79" t="s">
        <v>1988</v>
      </c>
      <c r="G79" t="s">
        <v>1989</v>
      </c>
      <c r="H79" t="s">
        <v>1990</v>
      </c>
      <c r="I79" s="162">
        <v>45307.390310219911</v>
      </c>
      <c r="J79" s="162">
        <v>45317.652141516206</v>
      </c>
      <c r="K79" t="s">
        <v>2009</v>
      </c>
      <c r="L79">
        <v>43015887</v>
      </c>
      <c r="M79" t="s">
        <v>2374</v>
      </c>
      <c r="N79" t="s">
        <v>2375</v>
      </c>
      <c r="O79">
        <v>973159844</v>
      </c>
      <c r="P79" t="s">
        <v>2376</v>
      </c>
      <c r="Q79" t="s">
        <v>2113</v>
      </c>
      <c r="R79" t="s">
        <v>2114</v>
      </c>
      <c r="S79" t="s">
        <v>1994</v>
      </c>
      <c r="T79" t="e">
        <f>VLOOKUP(Hoja1[[#This Row],[dsc_documento]],Registros[],2,FALSE)</f>
        <v>#N/A</v>
      </c>
    </row>
    <row r="80" spans="1:20" x14ac:dyDescent="0.25">
      <c r="A80" t="s">
        <v>175</v>
      </c>
      <c r="B80">
        <v>9</v>
      </c>
      <c r="C80">
        <v>9001711</v>
      </c>
      <c r="D80">
        <v>0</v>
      </c>
      <c r="E80" t="s">
        <v>2377</v>
      </c>
      <c r="F80" t="s">
        <v>1988</v>
      </c>
      <c r="G80" t="s">
        <v>1989</v>
      </c>
      <c r="H80" t="s">
        <v>1990</v>
      </c>
      <c r="I80" s="162">
        <v>45307.429231712966</v>
      </c>
      <c r="J80" s="162">
        <v>45315.986616817128</v>
      </c>
      <c r="K80" t="s">
        <v>1991</v>
      </c>
      <c r="L80">
        <v>17848676</v>
      </c>
      <c r="M80" t="s">
        <v>2378</v>
      </c>
      <c r="N80" t="s">
        <v>2379</v>
      </c>
      <c r="O80">
        <v>928184285</v>
      </c>
      <c r="P80" t="s">
        <v>2380</v>
      </c>
      <c r="Q80" t="s">
        <v>2123</v>
      </c>
      <c r="R80" t="s">
        <v>2080</v>
      </c>
      <c r="S80" t="s">
        <v>2080</v>
      </c>
      <c r="T80" t="e">
        <f>VLOOKUP(Hoja1[[#This Row],[dsc_documento]],Registros[],2,FALSE)</f>
        <v>#N/A</v>
      </c>
    </row>
    <row r="81" spans="1:20" x14ac:dyDescent="0.25">
      <c r="A81" t="s">
        <v>179</v>
      </c>
      <c r="B81">
        <v>3</v>
      </c>
      <c r="C81">
        <v>3001479</v>
      </c>
      <c r="D81">
        <v>0</v>
      </c>
      <c r="E81" t="s">
        <v>2381</v>
      </c>
      <c r="F81" t="s">
        <v>2007</v>
      </c>
      <c r="G81" t="s">
        <v>2008</v>
      </c>
      <c r="H81" t="s">
        <v>1990</v>
      </c>
      <c r="I81" s="162">
        <v>45307.602894872682</v>
      </c>
      <c r="J81" s="162">
        <v>45307.625021030093</v>
      </c>
      <c r="K81" t="s">
        <v>1991</v>
      </c>
      <c r="L81">
        <v>7511105</v>
      </c>
      <c r="M81" t="s">
        <v>2382</v>
      </c>
      <c r="N81" t="s">
        <v>2383</v>
      </c>
      <c r="O81">
        <v>980999099</v>
      </c>
      <c r="P81" t="s">
        <v>2384</v>
      </c>
      <c r="Q81" t="s">
        <v>2385</v>
      </c>
      <c r="R81" t="s">
        <v>2386</v>
      </c>
      <c r="S81" t="s">
        <v>2387</v>
      </c>
      <c r="T81" t="e">
        <f>VLOOKUP(Hoja1[[#This Row],[dsc_documento]],Registros[],2,FALSE)</f>
        <v>#N/A</v>
      </c>
    </row>
    <row r="82" spans="1:20" x14ac:dyDescent="0.25">
      <c r="A82" t="s">
        <v>201</v>
      </c>
      <c r="B82">
        <v>2</v>
      </c>
      <c r="C82">
        <v>2105504</v>
      </c>
      <c r="D82">
        <v>0</v>
      </c>
      <c r="E82" t="s">
        <v>2388</v>
      </c>
      <c r="F82" t="s">
        <v>2007</v>
      </c>
      <c r="G82" t="s">
        <v>2008</v>
      </c>
      <c r="H82" t="s">
        <v>1990</v>
      </c>
      <c r="I82" s="162">
        <v>45307.610987997687</v>
      </c>
      <c r="J82" s="162">
        <v>45307.625023148146</v>
      </c>
      <c r="K82" t="s">
        <v>1991</v>
      </c>
      <c r="L82">
        <v>20020265</v>
      </c>
      <c r="M82" t="s">
        <v>2389</v>
      </c>
      <c r="N82" t="s">
        <v>2390</v>
      </c>
      <c r="O82">
        <v>964970019</v>
      </c>
      <c r="P82" t="s">
        <v>2391</v>
      </c>
      <c r="Q82" t="s">
        <v>2392</v>
      </c>
      <c r="R82" t="s">
        <v>2223</v>
      </c>
      <c r="S82" t="s">
        <v>2022</v>
      </c>
      <c r="T82" t="e">
        <f>VLOOKUP(Hoja1[[#This Row],[dsc_documento]],Registros[],2,FALSE)</f>
        <v>#N/A</v>
      </c>
    </row>
    <row r="83" spans="1:20" x14ac:dyDescent="0.25">
      <c r="A83" t="s">
        <v>231</v>
      </c>
      <c r="B83">
        <v>11</v>
      </c>
      <c r="C83">
        <v>11001024</v>
      </c>
      <c r="D83">
        <v>0</v>
      </c>
      <c r="E83" t="s">
        <v>2393</v>
      </c>
      <c r="F83" t="s">
        <v>2007</v>
      </c>
      <c r="G83" t="s">
        <v>2008</v>
      </c>
      <c r="H83" t="s">
        <v>1990</v>
      </c>
      <c r="I83" s="162">
        <v>45307.61155721065</v>
      </c>
      <c r="J83" s="162">
        <v>45317.625016701386</v>
      </c>
      <c r="K83" t="s">
        <v>1991</v>
      </c>
      <c r="L83">
        <v>10402776</v>
      </c>
      <c r="M83" t="s">
        <v>2394</v>
      </c>
      <c r="N83" t="s">
        <v>2395</v>
      </c>
      <c r="O83">
        <v>982329644</v>
      </c>
      <c r="P83" t="s">
        <v>2396</v>
      </c>
      <c r="Q83" t="s">
        <v>2137</v>
      </c>
      <c r="R83" t="s">
        <v>2138</v>
      </c>
      <c r="S83" t="s">
        <v>2049</v>
      </c>
      <c r="T83" t="e">
        <f>VLOOKUP(Hoja1[[#This Row],[dsc_documento]],Registros[],2,FALSE)</f>
        <v>#N/A</v>
      </c>
    </row>
    <row r="84" spans="1:20" x14ac:dyDescent="0.25">
      <c r="A84" t="s">
        <v>176</v>
      </c>
      <c r="B84">
        <v>1</v>
      </c>
      <c r="C84">
        <v>1002315</v>
      </c>
      <c r="D84">
        <v>0</v>
      </c>
      <c r="E84" t="s">
        <v>2397</v>
      </c>
      <c r="F84" t="s">
        <v>2007</v>
      </c>
      <c r="G84" t="s">
        <v>2008</v>
      </c>
      <c r="H84" t="s">
        <v>1990</v>
      </c>
      <c r="I84" s="162">
        <v>45307.662544675928</v>
      </c>
      <c r="J84" s="162">
        <v>45307.687508101852</v>
      </c>
      <c r="K84" t="s">
        <v>1991</v>
      </c>
      <c r="L84">
        <v>45247167</v>
      </c>
      <c r="M84" t="s">
        <v>2398</v>
      </c>
      <c r="N84" t="s">
        <v>2399</v>
      </c>
      <c r="O84">
        <v>929899178</v>
      </c>
      <c r="P84" t="s">
        <v>2400</v>
      </c>
      <c r="Q84" t="s">
        <v>2401</v>
      </c>
      <c r="R84" t="s">
        <v>2095</v>
      </c>
      <c r="S84" t="s">
        <v>2015</v>
      </c>
      <c r="T84" t="e">
        <f>VLOOKUP(Hoja1[[#This Row],[dsc_documento]],Registros[],2,FALSE)</f>
        <v>#N/A</v>
      </c>
    </row>
    <row r="85" spans="1:20" x14ac:dyDescent="0.25">
      <c r="A85" t="s">
        <v>231</v>
      </c>
      <c r="B85">
        <v>11</v>
      </c>
      <c r="C85">
        <v>11001025</v>
      </c>
      <c r="D85">
        <v>0</v>
      </c>
      <c r="E85" t="s">
        <v>2402</v>
      </c>
      <c r="F85" t="s">
        <v>2007</v>
      </c>
      <c r="G85" t="s">
        <v>2008</v>
      </c>
      <c r="H85" t="s">
        <v>1990</v>
      </c>
      <c r="I85" s="162">
        <v>45307.700005868057</v>
      </c>
      <c r="J85" s="162">
        <v>45317.625019525462</v>
      </c>
      <c r="K85" t="s">
        <v>1991</v>
      </c>
      <c r="L85">
        <v>10402776</v>
      </c>
      <c r="M85" t="s">
        <v>2394</v>
      </c>
      <c r="N85" t="s">
        <v>2395</v>
      </c>
      <c r="O85">
        <v>982329644</v>
      </c>
      <c r="P85" t="s">
        <v>2396</v>
      </c>
      <c r="Q85" t="s">
        <v>2137</v>
      </c>
      <c r="R85" t="s">
        <v>2138</v>
      </c>
      <c r="S85" t="s">
        <v>2049</v>
      </c>
      <c r="T85" t="e">
        <f>VLOOKUP(Hoja1[[#This Row],[dsc_documento]],Registros[],2,FALSE)</f>
        <v>#N/A</v>
      </c>
    </row>
    <row r="86" spans="1:20" x14ac:dyDescent="0.25">
      <c r="A86" t="s">
        <v>232</v>
      </c>
      <c r="B86">
        <v>4</v>
      </c>
      <c r="C86">
        <v>4001885</v>
      </c>
      <c r="D86">
        <v>0</v>
      </c>
      <c r="E86" t="s">
        <v>2403</v>
      </c>
      <c r="F86" t="s">
        <v>1988</v>
      </c>
      <c r="G86" t="s">
        <v>1989</v>
      </c>
      <c r="H86" t="s">
        <v>1990</v>
      </c>
      <c r="I86" s="162">
        <v>45307.718326041664</v>
      </c>
      <c r="J86" s="162">
        <v>45321.696094062499</v>
      </c>
      <c r="K86" t="s">
        <v>1991</v>
      </c>
      <c r="L86">
        <v>40802222</v>
      </c>
      <c r="M86" t="s">
        <v>2404</v>
      </c>
      <c r="N86" t="s">
        <v>2405</v>
      </c>
      <c r="O86">
        <v>930733452</v>
      </c>
      <c r="P86" t="s">
        <v>2406</v>
      </c>
      <c r="Q86" t="s">
        <v>2146</v>
      </c>
      <c r="R86" t="s">
        <v>2080</v>
      </c>
      <c r="S86" t="s">
        <v>2080</v>
      </c>
      <c r="T86" t="e">
        <f>VLOOKUP(Hoja1[[#This Row],[dsc_documento]],Registros[],2,FALSE)</f>
        <v>#N/A</v>
      </c>
    </row>
    <row r="87" spans="1:20" x14ac:dyDescent="0.25">
      <c r="A87" t="s">
        <v>176</v>
      </c>
      <c r="B87">
        <v>1</v>
      </c>
      <c r="C87">
        <v>1002316</v>
      </c>
      <c r="D87">
        <v>0</v>
      </c>
      <c r="E87" t="s">
        <v>2407</v>
      </c>
      <c r="F87" t="s">
        <v>1988</v>
      </c>
      <c r="G87" t="s">
        <v>1989</v>
      </c>
      <c r="H87" t="s">
        <v>2024</v>
      </c>
      <c r="I87" s="162">
        <v>45307.724355324077</v>
      </c>
      <c r="J87" s="162">
        <v>45314.491964085646</v>
      </c>
      <c r="K87" t="s">
        <v>2009</v>
      </c>
      <c r="L87">
        <v>8429180</v>
      </c>
      <c r="M87" t="s">
        <v>2408</v>
      </c>
      <c r="N87" t="s">
        <v>2409</v>
      </c>
      <c r="O87">
        <v>954199373</v>
      </c>
      <c r="P87" t="s">
        <v>2410</v>
      </c>
      <c r="Q87" t="s">
        <v>1993</v>
      </c>
      <c r="R87" t="s">
        <v>2080</v>
      </c>
      <c r="S87" t="s">
        <v>2080</v>
      </c>
      <c r="T87" t="e">
        <f>VLOOKUP(Hoja1[[#This Row],[dsc_documento]],Registros[],2,FALSE)</f>
        <v>#N/A</v>
      </c>
    </row>
    <row r="88" spans="1:20" x14ac:dyDescent="0.25">
      <c r="A88" t="s">
        <v>201</v>
      </c>
      <c r="B88">
        <v>2</v>
      </c>
      <c r="C88">
        <v>2105505</v>
      </c>
      <c r="D88">
        <v>0</v>
      </c>
      <c r="E88" t="s">
        <v>2411</v>
      </c>
      <c r="F88" t="s">
        <v>2007</v>
      </c>
      <c r="G88" t="s">
        <v>2008</v>
      </c>
      <c r="H88" t="s">
        <v>1990</v>
      </c>
      <c r="I88" s="162">
        <v>45308.48181380787</v>
      </c>
      <c r="J88" s="162">
        <v>45308.520839814817</v>
      </c>
      <c r="K88" t="s">
        <v>1991</v>
      </c>
      <c r="L88">
        <v>10336615</v>
      </c>
      <c r="M88" t="s">
        <v>2412</v>
      </c>
      <c r="N88" t="s">
        <v>2413</v>
      </c>
      <c r="O88">
        <v>954951636</v>
      </c>
      <c r="P88" t="s">
        <v>2414</v>
      </c>
      <c r="Q88" t="s">
        <v>2415</v>
      </c>
      <c r="R88" t="s">
        <v>2223</v>
      </c>
      <c r="S88" t="s">
        <v>2022</v>
      </c>
      <c r="T88" t="e">
        <f>VLOOKUP(Hoja1[[#This Row],[dsc_documento]],Registros[],2,FALSE)</f>
        <v>#N/A</v>
      </c>
    </row>
    <row r="89" spans="1:20" x14ac:dyDescent="0.25">
      <c r="A89" t="s">
        <v>232</v>
      </c>
      <c r="B89">
        <v>4</v>
      </c>
      <c r="C89">
        <v>4001886</v>
      </c>
      <c r="D89">
        <v>0</v>
      </c>
      <c r="E89" t="s">
        <v>2416</v>
      </c>
      <c r="F89" t="s">
        <v>2007</v>
      </c>
      <c r="G89" t="s">
        <v>2008</v>
      </c>
      <c r="H89" t="s">
        <v>1990</v>
      </c>
      <c r="I89" s="162">
        <v>45308.539058449074</v>
      </c>
      <c r="J89" s="162">
        <v>45308.56251693287</v>
      </c>
      <c r="K89" t="s">
        <v>1991</v>
      </c>
      <c r="L89">
        <v>20595214</v>
      </c>
      <c r="M89" t="s">
        <v>2417</v>
      </c>
      <c r="N89" t="s">
        <v>2418</v>
      </c>
      <c r="O89">
        <v>925028088</v>
      </c>
      <c r="P89" t="s">
        <v>2419</v>
      </c>
      <c r="Q89" t="s">
        <v>2420</v>
      </c>
      <c r="R89" t="s">
        <v>2421</v>
      </c>
      <c r="S89" t="s">
        <v>2107</v>
      </c>
      <c r="T89" t="e">
        <f>VLOOKUP(Hoja1[[#This Row],[dsc_documento]],Registros[],2,FALSE)</f>
        <v>#N/A</v>
      </c>
    </row>
    <row r="90" spans="1:20" x14ac:dyDescent="0.25">
      <c r="A90" t="s">
        <v>201</v>
      </c>
      <c r="B90">
        <v>2</v>
      </c>
      <c r="C90">
        <v>2105506</v>
      </c>
      <c r="D90">
        <v>0</v>
      </c>
      <c r="E90" t="s">
        <v>2422</v>
      </c>
      <c r="F90" t="s">
        <v>1988</v>
      </c>
      <c r="G90" t="s">
        <v>1989</v>
      </c>
      <c r="H90" t="s">
        <v>1990</v>
      </c>
      <c r="I90" s="162">
        <v>45308.549840706015</v>
      </c>
      <c r="J90" s="162">
        <v>45318.525681631945</v>
      </c>
      <c r="K90" t="s">
        <v>1991</v>
      </c>
      <c r="L90">
        <v>4071591</v>
      </c>
      <c r="M90" t="s">
        <v>2423</v>
      </c>
      <c r="N90" t="s">
        <v>2424</v>
      </c>
      <c r="O90">
        <v>943644577</v>
      </c>
      <c r="P90" t="s">
        <v>2425</v>
      </c>
      <c r="Q90" t="s">
        <v>2426</v>
      </c>
      <c r="R90" t="s">
        <v>2114</v>
      </c>
      <c r="S90" t="s">
        <v>1994</v>
      </c>
      <c r="T90" t="e">
        <f>VLOOKUP(Hoja1[[#This Row],[dsc_documento]],Registros[],2,FALSE)</f>
        <v>#N/A</v>
      </c>
    </row>
    <row r="91" spans="1:20" x14ac:dyDescent="0.25">
      <c r="A91" t="s">
        <v>232</v>
      </c>
      <c r="B91">
        <v>4</v>
      </c>
      <c r="C91">
        <v>4001887</v>
      </c>
      <c r="D91">
        <v>0</v>
      </c>
      <c r="E91" t="s">
        <v>2427</v>
      </c>
      <c r="F91" t="s">
        <v>2007</v>
      </c>
      <c r="G91" t="s">
        <v>2008</v>
      </c>
      <c r="H91" t="s">
        <v>1990</v>
      </c>
      <c r="I91" s="162">
        <v>45308.621078854165</v>
      </c>
      <c r="J91" s="162">
        <v>45308.645846064814</v>
      </c>
      <c r="K91" t="s">
        <v>1991</v>
      </c>
      <c r="L91">
        <v>45128798</v>
      </c>
      <c r="M91" t="s">
        <v>2428</v>
      </c>
      <c r="N91" t="s">
        <v>2429</v>
      </c>
      <c r="O91">
        <v>951181312</v>
      </c>
      <c r="P91" t="s">
        <v>2430</v>
      </c>
      <c r="Q91" t="s">
        <v>2420</v>
      </c>
      <c r="R91" t="s">
        <v>2421</v>
      </c>
      <c r="S91" t="s">
        <v>2107</v>
      </c>
      <c r="T91" t="e">
        <f>VLOOKUP(Hoja1[[#This Row],[dsc_documento]],Registros[],2,FALSE)</f>
        <v>#N/A</v>
      </c>
    </row>
    <row r="92" spans="1:20" x14ac:dyDescent="0.25">
      <c r="A92" t="s">
        <v>177</v>
      </c>
      <c r="B92">
        <v>6</v>
      </c>
      <c r="C92">
        <v>6001910</v>
      </c>
      <c r="D92">
        <v>0</v>
      </c>
      <c r="E92" t="s">
        <v>2431</v>
      </c>
      <c r="F92" t="s">
        <v>2007</v>
      </c>
      <c r="G92" t="s">
        <v>2008</v>
      </c>
      <c r="H92" t="s">
        <v>1990</v>
      </c>
      <c r="I92" s="162">
        <v>45309.433125081021</v>
      </c>
      <c r="J92" s="162">
        <v>45318.500019328705</v>
      </c>
      <c r="K92" t="s">
        <v>1991</v>
      </c>
      <c r="L92">
        <v>40172753</v>
      </c>
      <c r="M92" t="s">
        <v>2432</v>
      </c>
      <c r="N92" t="s">
        <v>2433</v>
      </c>
      <c r="O92">
        <v>981648223</v>
      </c>
      <c r="P92" t="s">
        <v>2434</v>
      </c>
      <c r="Q92" t="s">
        <v>2435</v>
      </c>
      <c r="R92" t="s">
        <v>2436</v>
      </c>
      <c r="S92" t="s">
        <v>2362</v>
      </c>
      <c r="T92" t="e">
        <f>VLOOKUP(Hoja1[[#This Row],[dsc_documento]],Registros[],2,FALSE)</f>
        <v>#N/A</v>
      </c>
    </row>
    <row r="93" spans="1:20" x14ac:dyDescent="0.25">
      <c r="A93" t="s">
        <v>176</v>
      </c>
      <c r="B93">
        <v>1</v>
      </c>
      <c r="C93">
        <v>1002317</v>
      </c>
      <c r="D93">
        <v>0</v>
      </c>
      <c r="E93" t="s">
        <v>2437</v>
      </c>
      <c r="F93" t="s">
        <v>1988</v>
      </c>
      <c r="G93" t="s">
        <v>1989</v>
      </c>
      <c r="H93" t="s">
        <v>1990</v>
      </c>
      <c r="I93" s="162">
        <v>45309.537499155093</v>
      </c>
      <c r="J93" s="162">
        <v>45313.45779857639</v>
      </c>
      <c r="K93" t="s">
        <v>2009</v>
      </c>
      <c r="L93">
        <v>70779655</v>
      </c>
      <c r="M93" t="s">
        <v>2438</v>
      </c>
      <c r="N93" t="s">
        <v>2439</v>
      </c>
      <c r="O93">
        <v>929192635</v>
      </c>
      <c r="P93" t="s">
        <v>2440</v>
      </c>
      <c r="Q93" t="s">
        <v>1993</v>
      </c>
      <c r="R93" t="s">
        <v>2080</v>
      </c>
      <c r="S93" t="s">
        <v>2080</v>
      </c>
      <c r="T93" t="e">
        <f>VLOOKUP(Hoja1[[#This Row],[dsc_documento]],Registros[],2,FALSE)</f>
        <v>#N/A</v>
      </c>
    </row>
    <row r="94" spans="1:20" x14ac:dyDescent="0.25">
      <c r="A94" t="s">
        <v>231</v>
      </c>
      <c r="B94">
        <v>11</v>
      </c>
      <c r="C94">
        <v>11001026</v>
      </c>
      <c r="D94">
        <v>0</v>
      </c>
      <c r="E94" t="s">
        <v>2441</v>
      </c>
      <c r="F94" t="s">
        <v>2007</v>
      </c>
      <c r="G94" t="s">
        <v>2008</v>
      </c>
      <c r="H94" t="s">
        <v>1990</v>
      </c>
      <c r="I94" s="162">
        <v>45309.604882372689</v>
      </c>
      <c r="J94" s="162">
        <v>45309.729182442126</v>
      </c>
      <c r="K94" t="s">
        <v>1991</v>
      </c>
      <c r="L94">
        <v>30961131</v>
      </c>
      <c r="M94" t="s">
        <v>2442</v>
      </c>
      <c r="N94" t="s">
        <v>2443</v>
      </c>
      <c r="O94">
        <v>959543405</v>
      </c>
      <c r="P94" t="s">
        <v>2444</v>
      </c>
      <c r="Q94" t="s">
        <v>2445</v>
      </c>
      <c r="R94" t="s">
        <v>2238</v>
      </c>
      <c r="S94" t="s">
        <v>2049</v>
      </c>
      <c r="T94" t="e">
        <f>VLOOKUP(Hoja1[[#This Row],[dsc_documento]],Registros[],2,FALSE)</f>
        <v>#N/A</v>
      </c>
    </row>
    <row r="95" spans="1:20" x14ac:dyDescent="0.25">
      <c r="A95" t="s">
        <v>176</v>
      </c>
      <c r="B95">
        <v>1</v>
      </c>
      <c r="C95">
        <v>1002318</v>
      </c>
      <c r="D95">
        <v>0</v>
      </c>
      <c r="E95" t="s">
        <v>2446</v>
      </c>
      <c r="F95" t="s">
        <v>2007</v>
      </c>
      <c r="G95" t="s">
        <v>2008</v>
      </c>
      <c r="H95" t="s">
        <v>1990</v>
      </c>
      <c r="I95" s="162">
        <v>45309.625810497688</v>
      </c>
      <c r="J95" s="162">
        <v>45309.645837152777</v>
      </c>
      <c r="K95" t="s">
        <v>1991</v>
      </c>
      <c r="L95">
        <v>4073102</v>
      </c>
      <c r="M95" t="s">
        <v>2447</v>
      </c>
      <c r="N95" t="s">
        <v>2448</v>
      </c>
      <c r="O95">
        <v>961765726</v>
      </c>
      <c r="P95" t="s">
        <v>2449</v>
      </c>
      <c r="Q95" t="s">
        <v>2450</v>
      </c>
      <c r="R95" t="s">
        <v>2095</v>
      </c>
      <c r="S95" t="s">
        <v>2015</v>
      </c>
      <c r="T95" t="e">
        <f>VLOOKUP(Hoja1[[#This Row],[dsc_documento]],Registros[],2,FALSE)</f>
        <v>#N/A</v>
      </c>
    </row>
    <row r="96" spans="1:20" x14ac:dyDescent="0.25">
      <c r="A96" t="s">
        <v>232</v>
      </c>
      <c r="B96">
        <v>4</v>
      </c>
      <c r="C96">
        <v>4001888</v>
      </c>
      <c r="D96">
        <v>0</v>
      </c>
      <c r="E96" t="s">
        <v>2451</v>
      </c>
      <c r="F96" t="s">
        <v>1988</v>
      </c>
      <c r="G96" t="s">
        <v>1989</v>
      </c>
      <c r="H96" t="s">
        <v>1990</v>
      </c>
      <c r="I96" s="162">
        <v>45309.686380092593</v>
      </c>
      <c r="J96" s="162">
        <v>45310.376226736109</v>
      </c>
      <c r="K96" t="s">
        <v>2009</v>
      </c>
      <c r="L96">
        <v>23822964</v>
      </c>
      <c r="M96" t="s">
        <v>2452</v>
      </c>
      <c r="N96" t="s">
        <v>2453</v>
      </c>
      <c r="O96">
        <v>984628293</v>
      </c>
      <c r="P96" t="s">
        <v>2454</v>
      </c>
      <c r="Q96" t="s">
        <v>2146</v>
      </c>
      <c r="R96" t="s">
        <v>2080</v>
      </c>
      <c r="S96" t="s">
        <v>2080</v>
      </c>
      <c r="T96" t="e">
        <f>VLOOKUP(Hoja1[[#This Row],[dsc_documento]],Registros[],2,FALSE)</f>
        <v>#N/A</v>
      </c>
    </row>
    <row r="97" spans="1:20" x14ac:dyDescent="0.25">
      <c r="A97" t="s">
        <v>231</v>
      </c>
      <c r="B97">
        <v>11</v>
      </c>
      <c r="C97">
        <v>11001027</v>
      </c>
      <c r="D97">
        <v>0</v>
      </c>
      <c r="E97" t="s">
        <v>2455</v>
      </c>
      <c r="F97" t="s">
        <v>2007</v>
      </c>
      <c r="G97" t="s">
        <v>2008</v>
      </c>
      <c r="H97" t="s">
        <v>1990</v>
      </c>
      <c r="I97" s="162">
        <v>45309.749205706015</v>
      </c>
      <c r="J97" s="162">
        <v>45317.958361574078</v>
      </c>
      <c r="K97" t="s">
        <v>1991</v>
      </c>
      <c r="L97">
        <v>1332975</v>
      </c>
      <c r="M97" t="s">
        <v>2456</v>
      </c>
      <c r="N97" t="s">
        <v>2457</v>
      </c>
      <c r="O97">
        <v>956360171</v>
      </c>
      <c r="P97" t="s">
        <v>2458</v>
      </c>
      <c r="Q97" t="s">
        <v>2459</v>
      </c>
      <c r="R97" t="s">
        <v>2138</v>
      </c>
      <c r="S97" t="s">
        <v>2049</v>
      </c>
      <c r="T97" t="e">
        <f>VLOOKUP(Hoja1[[#This Row],[dsc_documento]],Registros[],2,FALSE)</f>
        <v>#N/A</v>
      </c>
    </row>
    <row r="98" spans="1:20" x14ac:dyDescent="0.25">
      <c r="A98" t="s">
        <v>176</v>
      </c>
      <c r="B98">
        <v>1</v>
      </c>
      <c r="C98">
        <v>1002319</v>
      </c>
      <c r="D98">
        <v>0</v>
      </c>
      <c r="E98" t="s">
        <v>2460</v>
      </c>
      <c r="F98" t="s">
        <v>1988</v>
      </c>
      <c r="G98" t="s">
        <v>1989</v>
      </c>
      <c r="H98" t="s">
        <v>1990</v>
      </c>
      <c r="I98" s="162">
        <v>45310.435906053244</v>
      </c>
      <c r="J98" s="162">
        <v>45322.785864930556</v>
      </c>
      <c r="K98" t="s">
        <v>2009</v>
      </c>
      <c r="L98">
        <v>43570485</v>
      </c>
      <c r="M98" t="s">
        <v>2461</v>
      </c>
      <c r="N98" t="s">
        <v>2462</v>
      </c>
      <c r="O98">
        <v>961771499</v>
      </c>
      <c r="P98" t="s">
        <v>2463</v>
      </c>
      <c r="Q98" t="s">
        <v>1993</v>
      </c>
      <c r="R98" t="s">
        <v>2080</v>
      </c>
      <c r="S98" t="s">
        <v>2080</v>
      </c>
      <c r="T98" t="e">
        <f>VLOOKUP(Hoja1[[#This Row],[dsc_documento]],Registros[],2,FALSE)</f>
        <v>#N/A</v>
      </c>
    </row>
    <row r="99" spans="1:20" x14ac:dyDescent="0.25">
      <c r="A99" t="s">
        <v>177</v>
      </c>
      <c r="B99">
        <v>6</v>
      </c>
      <c r="C99">
        <v>6001911</v>
      </c>
      <c r="D99">
        <v>0</v>
      </c>
      <c r="E99" t="s">
        <v>2464</v>
      </c>
      <c r="F99" t="s">
        <v>1988</v>
      </c>
      <c r="G99" t="s">
        <v>1989</v>
      </c>
      <c r="H99" t="s">
        <v>1990</v>
      </c>
      <c r="I99" s="162">
        <v>45310.448556053241</v>
      </c>
      <c r="J99" s="162">
        <v>45310.782588807873</v>
      </c>
      <c r="K99" t="s">
        <v>2009</v>
      </c>
      <c r="L99">
        <v>43756622</v>
      </c>
      <c r="M99" t="s">
        <v>2465</v>
      </c>
      <c r="N99" t="s">
        <v>2466</v>
      </c>
      <c r="O99">
        <v>971330664</v>
      </c>
      <c r="P99" t="s">
        <v>2467</v>
      </c>
      <c r="Q99" t="s">
        <v>2042</v>
      </c>
      <c r="R99" t="s">
        <v>2080</v>
      </c>
      <c r="S99" t="s">
        <v>2080</v>
      </c>
      <c r="T99" t="e">
        <f>VLOOKUP(Hoja1[[#This Row],[dsc_documento]],Registros[],2,FALSE)</f>
        <v>#N/A</v>
      </c>
    </row>
    <row r="100" spans="1:20" x14ac:dyDescent="0.25">
      <c r="A100" t="s">
        <v>201</v>
      </c>
      <c r="B100">
        <v>2</v>
      </c>
      <c r="C100">
        <v>2105507</v>
      </c>
      <c r="D100">
        <v>0</v>
      </c>
      <c r="E100" t="s">
        <v>2468</v>
      </c>
      <c r="F100" t="s">
        <v>2007</v>
      </c>
      <c r="G100" t="s">
        <v>2008</v>
      </c>
      <c r="H100" t="s">
        <v>1990</v>
      </c>
      <c r="I100" s="162">
        <v>45310.498773148145</v>
      </c>
      <c r="J100" s="162">
        <v>45311.104194178239</v>
      </c>
      <c r="K100" t="s">
        <v>1991</v>
      </c>
      <c r="L100">
        <v>19870523</v>
      </c>
      <c r="M100" t="s">
        <v>2469</v>
      </c>
      <c r="N100" t="s">
        <v>2470</v>
      </c>
      <c r="O100">
        <v>964964565</v>
      </c>
      <c r="P100" t="s">
        <v>2471</v>
      </c>
      <c r="Q100" t="s">
        <v>2472</v>
      </c>
      <c r="R100" t="s">
        <v>2060</v>
      </c>
      <c r="S100" t="s">
        <v>2022</v>
      </c>
      <c r="T100" t="e">
        <f>VLOOKUP(Hoja1[[#This Row],[dsc_documento]],Registros[],2,FALSE)</f>
        <v>#N/A</v>
      </c>
    </row>
    <row r="101" spans="1:20" x14ac:dyDescent="0.25">
      <c r="A101" t="s">
        <v>231</v>
      </c>
      <c r="B101">
        <v>11</v>
      </c>
      <c r="C101">
        <v>11001028</v>
      </c>
      <c r="D101">
        <v>0</v>
      </c>
      <c r="E101" t="s">
        <v>2473</v>
      </c>
      <c r="F101" t="s">
        <v>2007</v>
      </c>
      <c r="G101" t="s">
        <v>2008</v>
      </c>
      <c r="H101" t="s">
        <v>1990</v>
      </c>
      <c r="I101" s="162">
        <v>45310.634440196758</v>
      </c>
      <c r="J101" s="162">
        <v>45313.916691747683</v>
      </c>
      <c r="K101" t="s">
        <v>1991</v>
      </c>
      <c r="L101">
        <v>29291791</v>
      </c>
      <c r="M101" t="s">
        <v>2474</v>
      </c>
      <c r="N101" t="s">
        <v>2475</v>
      </c>
      <c r="O101">
        <v>983109982</v>
      </c>
      <c r="P101" t="s">
        <v>2476</v>
      </c>
      <c r="Q101" t="s">
        <v>2477</v>
      </c>
      <c r="R101" t="s">
        <v>2138</v>
      </c>
      <c r="S101" t="s">
        <v>2049</v>
      </c>
      <c r="T101" t="e">
        <f>VLOOKUP(Hoja1[[#This Row],[dsc_documento]],Registros[],2,FALSE)</f>
        <v>#N/A</v>
      </c>
    </row>
    <row r="102" spans="1:20" x14ac:dyDescent="0.25">
      <c r="A102" t="s">
        <v>231</v>
      </c>
      <c r="B102">
        <v>11</v>
      </c>
      <c r="C102">
        <v>11001029</v>
      </c>
      <c r="D102">
        <v>0</v>
      </c>
      <c r="E102" t="s">
        <v>2478</v>
      </c>
      <c r="F102" t="s">
        <v>2007</v>
      </c>
      <c r="G102" t="s">
        <v>2008</v>
      </c>
      <c r="H102" t="s">
        <v>1990</v>
      </c>
      <c r="I102" s="162">
        <v>45310.741410532406</v>
      </c>
      <c r="J102" s="162">
        <v>45319.85422021991</v>
      </c>
      <c r="K102" t="s">
        <v>2009</v>
      </c>
      <c r="L102">
        <v>4644919</v>
      </c>
      <c r="M102" t="s">
        <v>2479</v>
      </c>
      <c r="N102" t="s">
        <v>2480</v>
      </c>
      <c r="O102">
        <v>943457857</v>
      </c>
      <c r="P102" t="s">
        <v>2481</v>
      </c>
      <c r="Q102" t="s">
        <v>2482</v>
      </c>
      <c r="R102" t="s">
        <v>2048</v>
      </c>
      <c r="S102" t="s">
        <v>2049</v>
      </c>
      <c r="T102" t="e">
        <f>VLOOKUP(Hoja1[[#This Row],[dsc_documento]],Registros[],2,FALSE)</f>
        <v>#N/A</v>
      </c>
    </row>
    <row r="103" spans="1:20" x14ac:dyDescent="0.25">
      <c r="A103" t="s">
        <v>175</v>
      </c>
      <c r="B103">
        <v>9</v>
      </c>
      <c r="C103">
        <v>9001713</v>
      </c>
      <c r="D103">
        <v>0</v>
      </c>
      <c r="E103" t="s">
        <v>2483</v>
      </c>
      <c r="F103" t="s">
        <v>2007</v>
      </c>
      <c r="G103" t="s">
        <v>2008</v>
      </c>
      <c r="H103" t="s">
        <v>1990</v>
      </c>
      <c r="I103" s="162">
        <v>45310.746970173612</v>
      </c>
      <c r="J103" s="162">
        <v>45313.750015625003</v>
      </c>
      <c r="K103" t="s">
        <v>1991</v>
      </c>
      <c r="L103">
        <v>33673302</v>
      </c>
      <c r="M103" t="s">
        <v>2484</v>
      </c>
      <c r="N103" t="s">
        <v>2485</v>
      </c>
      <c r="O103">
        <v>913369218</v>
      </c>
      <c r="P103" t="s">
        <v>2486</v>
      </c>
      <c r="Q103" t="s">
        <v>2155</v>
      </c>
      <c r="R103" t="s">
        <v>2156</v>
      </c>
      <c r="S103" t="s">
        <v>2157</v>
      </c>
      <c r="T103" t="e">
        <f>VLOOKUP(Hoja1[[#This Row],[dsc_documento]],Registros[],2,FALSE)</f>
        <v>#N/A</v>
      </c>
    </row>
    <row r="104" spans="1:20" x14ac:dyDescent="0.25">
      <c r="A104" t="s">
        <v>176</v>
      </c>
      <c r="B104">
        <v>1</v>
      </c>
      <c r="C104">
        <v>1002321</v>
      </c>
      <c r="D104">
        <v>0</v>
      </c>
      <c r="E104" t="s">
        <v>2487</v>
      </c>
      <c r="F104" t="s">
        <v>2007</v>
      </c>
      <c r="G104" t="s">
        <v>2008</v>
      </c>
      <c r="H104" t="s">
        <v>1990</v>
      </c>
      <c r="I104" s="162">
        <v>45311.400301354166</v>
      </c>
      <c r="J104" s="162">
        <v>45311.416687731478</v>
      </c>
      <c r="K104" t="s">
        <v>1991</v>
      </c>
      <c r="L104">
        <v>40515688</v>
      </c>
      <c r="M104" t="s">
        <v>2488</v>
      </c>
      <c r="N104" t="s">
        <v>2489</v>
      </c>
      <c r="O104">
        <v>994684728</v>
      </c>
      <c r="P104" t="s">
        <v>2490</v>
      </c>
      <c r="Q104" t="s">
        <v>2203</v>
      </c>
      <c r="R104" t="s">
        <v>2204</v>
      </c>
      <c r="S104" t="s">
        <v>2015</v>
      </c>
      <c r="T104" t="e">
        <f>VLOOKUP(Hoja1[[#This Row],[dsc_documento]],Registros[],2,FALSE)</f>
        <v>#N/A</v>
      </c>
    </row>
    <row r="105" spans="1:20" x14ac:dyDescent="0.25">
      <c r="A105" t="s">
        <v>231</v>
      </c>
      <c r="B105">
        <v>11</v>
      </c>
      <c r="C105">
        <v>11001030</v>
      </c>
      <c r="D105">
        <v>0</v>
      </c>
      <c r="E105" t="s">
        <v>2491</v>
      </c>
      <c r="F105" t="s">
        <v>2007</v>
      </c>
      <c r="G105" t="s">
        <v>2008</v>
      </c>
      <c r="H105" t="s">
        <v>1990</v>
      </c>
      <c r="I105" s="162">
        <v>45311.481082094906</v>
      </c>
      <c r="J105" s="162">
        <v>45311.520844988423</v>
      </c>
      <c r="K105" t="s">
        <v>1991</v>
      </c>
      <c r="L105">
        <v>43537332</v>
      </c>
      <c r="M105" t="s">
        <v>2492</v>
      </c>
      <c r="N105" t="s">
        <v>2493</v>
      </c>
      <c r="O105">
        <v>923777270</v>
      </c>
      <c r="P105" t="s">
        <v>2494</v>
      </c>
      <c r="Q105" t="s">
        <v>2445</v>
      </c>
      <c r="R105" t="s">
        <v>2238</v>
      </c>
      <c r="S105" t="s">
        <v>2049</v>
      </c>
      <c r="T105" t="e">
        <f>VLOOKUP(Hoja1[[#This Row],[dsc_documento]],Registros[],2,FALSE)</f>
        <v>#N/A</v>
      </c>
    </row>
    <row r="106" spans="1:20" x14ac:dyDescent="0.25">
      <c r="A106" t="s">
        <v>231</v>
      </c>
      <c r="B106">
        <v>11</v>
      </c>
      <c r="C106">
        <v>11001031</v>
      </c>
      <c r="D106">
        <v>0</v>
      </c>
      <c r="E106" t="s">
        <v>2495</v>
      </c>
      <c r="F106" t="s">
        <v>2007</v>
      </c>
      <c r="G106" t="s">
        <v>2008</v>
      </c>
      <c r="H106" t="s">
        <v>1990</v>
      </c>
      <c r="I106" s="162">
        <v>45311.508468437503</v>
      </c>
      <c r="J106" s="162">
        <v>45313.520857291667</v>
      </c>
      <c r="K106" t="s">
        <v>1991</v>
      </c>
      <c r="L106">
        <v>29720583</v>
      </c>
      <c r="M106" t="s">
        <v>2496</v>
      </c>
      <c r="N106" t="s">
        <v>2497</v>
      </c>
      <c r="O106">
        <v>959100262</v>
      </c>
      <c r="P106" t="s">
        <v>2498</v>
      </c>
      <c r="Q106" t="s">
        <v>2499</v>
      </c>
      <c r="R106" t="s">
        <v>2238</v>
      </c>
      <c r="S106" t="s">
        <v>2049</v>
      </c>
      <c r="T106" t="e">
        <f>VLOOKUP(Hoja1[[#This Row],[dsc_documento]],Registros[],2,FALSE)</f>
        <v>#N/A</v>
      </c>
    </row>
    <row r="107" spans="1:20" x14ac:dyDescent="0.25">
      <c r="A107" t="s">
        <v>231</v>
      </c>
      <c r="B107">
        <v>11</v>
      </c>
      <c r="C107">
        <v>11001032</v>
      </c>
      <c r="D107">
        <v>0</v>
      </c>
      <c r="E107" t="s">
        <v>2500</v>
      </c>
      <c r="F107" t="s">
        <v>2007</v>
      </c>
      <c r="G107" t="s">
        <v>2008</v>
      </c>
      <c r="H107" t="s">
        <v>1990</v>
      </c>
      <c r="I107" s="162">
        <v>45311.590295254631</v>
      </c>
      <c r="J107" s="162">
        <v>45313.416689664351</v>
      </c>
      <c r="K107" t="s">
        <v>1991</v>
      </c>
      <c r="L107">
        <v>40025017</v>
      </c>
      <c r="M107" t="s">
        <v>2501</v>
      </c>
      <c r="N107" t="s">
        <v>2502</v>
      </c>
      <c r="O107">
        <v>941410753</v>
      </c>
      <c r="P107" t="s">
        <v>2503</v>
      </c>
      <c r="Q107" t="s">
        <v>2445</v>
      </c>
      <c r="R107" t="s">
        <v>2238</v>
      </c>
      <c r="S107" t="s">
        <v>2049</v>
      </c>
      <c r="T107" t="e">
        <f>VLOOKUP(Hoja1[[#This Row],[dsc_documento]],Registros[],2,FALSE)</f>
        <v>#N/A</v>
      </c>
    </row>
    <row r="108" spans="1:20" x14ac:dyDescent="0.25">
      <c r="A108" t="s">
        <v>201</v>
      </c>
      <c r="B108">
        <v>2</v>
      </c>
      <c r="C108">
        <v>2105508</v>
      </c>
      <c r="D108">
        <v>0</v>
      </c>
      <c r="E108" t="s">
        <v>2504</v>
      </c>
      <c r="F108" t="s">
        <v>2007</v>
      </c>
      <c r="G108" t="s">
        <v>2008</v>
      </c>
      <c r="H108" t="s">
        <v>1990</v>
      </c>
      <c r="I108" s="162">
        <v>45311.610333599536</v>
      </c>
      <c r="J108" s="162">
        <v>45311.625011342592</v>
      </c>
      <c r="K108" t="s">
        <v>1991</v>
      </c>
      <c r="L108">
        <v>19812918</v>
      </c>
      <c r="M108" t="s">
        <v>2505</v>
      </c>
      <c r="N108" t="s">
        <v>2506</v>
      </c>
      <c r="O108">
        <v>964797078</v>
      </c>
      <c r="P108" t="s">
        <v>2507</v>
      </c>
      <c r="Q108" t="s">
        <v>2168</v>
      </c>
      <c r="R108" t="s">
        <v>2000</v>
      </c>
      <c r="S108" t="s">
        <v>2000</v>
      </c>
      <c r="T108" t="e">
        <f>VLOOKUP(Hoja1[[#This Row],[dsc_documento]],Registros[],2,FALSE)</f>
        <v>#N/A</v>
      </c>
    </row>
    <row r="109" spans="1:20" x14ac:dyDescent="0.25">
      <c r="A109" t="s">
        <v>778</v>
      </c>
      <c r="B109">
        <v>10</v>
      </c>
      <c r="C109">
        <v>10030435</v>
      </c>
      <c r="D109">
        <v>0</v>
      </c>
      <c r="E109" t="s">
        <v>2508</v>
      </c>
      <c r="F109" t="s">
        <v>1988</v>
      </c>
      <c r="G109" t="s">
        <v>2008</v>
      </c>
      <c r="H109" t="s">
        <v>1990</v>
      </c>
      <c r="I109" s="162">
        <v>45312.386949733795</v>
      </c>
      <c r="J109" s="162">
        <v>45313.479180092596</v>
      </c>
      <c r="K109" t="s">
        <v>2009</v>
      </c>
      <c r="L109">
        <v>47505027</v>
      </c>
      <c r="M109" t="s">
        <v>2509</v>
      </c>
      <c r="N109" t="s">
        <v>2510</v>
      </c>
      <c r="O109">
        <v>984499863</v>
      </c>
      <c r="P109" t="s">
        <v>2511</v>
      </c>
      <c r="Q109" t="s">
        <v>2306</v>
      </c>
      <c r="R109" t="s">
        <v>2307</v>
      </c>
      <c r="S109" t="s">
        <v>2307</v>
      </c>
      <c r="T109" t="e">
        <f>VLOOKUP(Hoja1[[#This Row],[dsc_documento]],Registros[],2,FALSE)</f>
        <v>#N/A</v>
      </c>
    </row>
    <row r="110" spans="1:20" x14ac:dyDescent="0.25">
      <c r="A110" t="s">
        <v>176</v>
      </c>
      <c r="B110">
        <v>1</v>
      </c>
      <c r="C110">
        <v>1002322</v>
      </c>
      <c r="D110">
        <v>0</v>
      </c>
      <c r="E110" t="s">
        <v>2512</v>
      </c>
      <c r="F110" t="s">
        <v>2007</v>
      </c>
      <c r="G110" t="s">
        <v>2008</v>
      </c>
      <c r="H110" t="s">
        <v>1990</v>
      </c>
      <c r="I110" s="162">
        <v>45312.422245752314</v>
      </c>
      <c r="J110" s="162">
        <v>45312.43752068287</v>
      </c>
      <c r="K110" t="s">
        <v>1991</v>
      </c>
      <c r="L110">
        <v>20114320</v>
      </c>
      <c r="M110" t="s">
        <v>2513</v>
      </c>
      <c r="N110" t="s">
        <v>2514</v>
      </c>
      <c r="O110">
        <v>954602677</v>
      </c>
      <c r="P110" t="s">
        <v>2515</v>
      </c>
      <c r="Q110" t="s">
        <v>2516</v>
      </c>
      <c r="R110" t="s">
        <v>2054</v>
      </c>
      <c r="S110" t="s">
        <v>2015</v>
      </c>
      <c r="T110" t="e">
        <f>VLOOKUP(Hoja1[[#This Row],[dsc_documento]],Registros[],2,FALSE)</f>
        <v>#N/A</v>
      </c>
    </row>
    <row r="111" spans="1:20" x14ac:dyDescent="0.25">
      <c r="A111" t="s">
        <v>177</v>
      </c>
      <c r="B111">
        <v>6</v>
      </c>
      <c r="C111">
        <v>6001912</v>
      </c>
      <c r="D111">
        <v>0</v>
      </c>
      <c r="E111" t="s">
        <v>2517</v>
      </c>
      <c r="F111" t="s">
        <v>1988</v>
      </c>
      <c r="G111" t="s">
        <v>1989</v>
      </c>
      <c r="H111" t="s">
        <v>1990</v>
      </c>
      <c r="I111" s="162">
        <v>45312.436330752316</v>
      </c>
      <c r="J111" s="162">
        <v>45314.423838043978</v>
      </c>
      <c r="K111" t="s">
        <v>1991</v>
      </c>
      <c r="L111">
        <v>16737729</v>
      </c>
      <c r="M111" t="s">
        <v>2518</v>
      </c>
      <c r="N111" t="s">
        <v>2439</v>
      </c>
      <c r="O111">
        <v>944680383</v>
      </c>
      <c r="P111" t="s">
        <v>2519</v>
      </c>
      <c r="Q111" t="s">
        <v>2335</v>
      </c>
      <c r="R111" t="s">
        <v>2080</v>
      </c>
      <c r="S111" t="s">
        <v>2080</v>
      </c>
      <c r="T111" t="e">
        <f>VLOOKUP(Hoja1[[#This Row],[dsc_documento]],Registros[],2,FALSE)</f>
        <v>#N/A</v>
      </c>
    </row>
    <row r="112" spans="1:20" x14ac:dyDescent="0.25">
      <c r="A112" t="s">
        <v>176</v>
      </c>
      <c r="B112">
        <v>1</v>
      </c>
      <c r="C112">
        <v>1002323</v>
      </c>
      <c r="D112">
        <v>0</v>
      </c>
      <c r="E112" t="s">
        <v>2520</v>
      </c>
      <c r="F112" t="s">
        <v>1988</v>
      </c>
      <c r="G112" t="s">
        <v>1989</v>
      </c>
      <c r="H112" t="s">
        <v>1990</v>
      </c>
      <c r="I112" s="162">
        <v>45312.455130405091</v>
      </c>
      <c r="J112" s="162">
        <v>45318.520220601851</v>
      </c>
      <c r="K112" t="s">
        <v>2009</v>
      </c>
      <c r="L112">
        <v>71729308</v>
      </c>
      <c r="M112" t="s">
        <v>2521</v>
      </c>
      <c r="N112" t="s">
        <v>2522</v>
      </c>
      <c r="O112">
        <v>979314434</v>
      </c>
      <c r="P112" t="s">
        <v>2523</v>
      </c>
      <c r="Q112" t="s">
        <v>1999</v>
      </c>
      <c r="R112" t="s">
        <v>2000</v>
      </c>
      <c r="S112" t="s">
        <v>2000</v>
      </c>
      <c r="T112" t="e">
        <f>VLOOKUP(Hoja1[[#This Row],[dsc_documento]],Registros[],2,FALSE)</f>
        <v>#N/A</v>
      </c>
    </row>
    <row r="113" spans="1:20" x14ac:dyDescent="0.25">
      <c r="A113" t="s">
        <v>177</v>
      </c>
      <c r="B113">
        <v>6</v>
      </c>
      <c r="C113">
        <v>6001913</v>
      </c>
      <c r="D113">
        <v>0</v>
      </c>
      <c r="E113" t="s">
        <v>2524</v>
      </c>
      <c r="F113" t="s">
        <v>2007</v>
      </c>
      <c r="G113" t="s">
        <v>2008</v>
      </c>
      <c r="H113" t="s">
        <v>1990</v>
      </c>
      <c r="I113" s="162">
        <v>45313.514736145837</v>
      </c>
      <c r="J113" s="162">
        <v>45318.520852118054</v>
      </c>
      <c r="K113" t="s">
        <v>1991</v>
      </c>
      <c r="L113">
        <v>16774507</v>
      </c>
      <c r="M113" t="s">
        <v>2525</v>
      </c>
      <c r="N113" t="s">
        <v>2526</v>
      </c>
      <c r="O113">
        <v>961503608</v>
      </c>
      <c r="P113" t="s">
        <v>2527</v>
      </c>
      <c r="Q113" t="s">
        <v>2435</v>
      </c>
      <c r="R113" t="s">
        <v>2436</v>
      </c>
      <c r="S113" t="s">
        <v>2362</v>
      </c>
      <c r="T113" t="e">
        <f>VLOOKUP(Hoja1[[#This Row],[dsc_documento]],Registros[],2,FALSE)</f>
        <v>#N/A</v>
      </c>
    </row>
    <row r="114" spans="1:20" x14ac:dyDescent="0.25">
      <c r="A114" t="s">
        <v>231</v>
      </c>
      <c r="B114">
        <v>11</v>
      </c>
      <c r="C114">
        <v>11001033</v>
      </c>
      <c r="D114">
        <v>0</v>
      </c>
      <c r="E114" t="s">
        <v>2528</v>
      </c>
      <c r="F114" t="s">
        <v>2007</v>
      </c>
      <c r="G114" t="s">
        <v>2008</v>
      </c>
      <c r="H114" t="s">
        <v>1990</v>
      </c>
      <c r="I114" s="162">
        <v>45313.658109293981</v>
      </c>
      <c r="J114" s="162">
        <v>45316.645843437502</v>
      </c>
      <c r="K114" t="s">
        <v>1991</v>
      </c>
      <c r="L114">
        <v>45159355</v>
      </c>
      <c r="M114" t="s">
        <v>2529</v>
      </c>
      <c r="N114" t="s">
        <v>2530</v>
      </c>
      <c r="O114">
        <v>957967994</v>
      </c>
      <c r="P114" t="s">
        <v>2531</v>
      </c>
      <c r="Q114" t="s">
        <v>2047</v>
      </c>
      <c r="R114" t="s">
        <v>2048</v>
      </c>
      <c r="S114" t="s">
        <v>2049</v>
      </c>
      <c r="T114" t="e">
        <f>VLOOKUP(Hoja1[[#This Row],[dsc_documento]],Registros[],2,FALSE)</f>
        <v>#N/A</v>
      </c>
    </row>
    <row r="115" spans="1:20" x14ac:dyDescent="0.25">
      <c r="A115" t="s">
        <v>201</v>
      </c>
      <c r="B115">
        <v>2</v>
      </c>
      <c r="C115">
        <v>2105509</v>
      </c>
      <c r="D115">
        <v>0</v>
      </c>
      <c r="E115" t="s">
        <v>2532</v>
      </c>
      <c r="F115" t="s">
        <v>2007</v>
      </c>
      <c r="G115" t="s">
        <v>2008</v>
      </c>
      <c r="H115" t="s">
        <v>1990</v>
      </c>
      <c r="I115" s="162">
        <v>45313.669367048613</v>
      </c>
      <c r="J115" s="162">
        <v>45313.68751635417</v>
      </c>
      <c r="K115" t="s">
        <v>2009</v>
      </c>
      <c r="L115">
        <v>7604968</v>
      </c>
      <c r="M115" t="s">
        <v>2533</v>
      </c>
      <c r="N115" t="s">
        <v>2534</v>
      </c>
      <c r="O115">
        <v>964896343</v>
      </c>
      <c r="P115" t="s">
        <v>2535</v>
      </c>
      <c r="Q115" t="s">
        <v>2536</v>
      </c>
      <c r="R115" t="s">
        <v>2021</v>
      </c>
      <c r="S115" t="s">
        <v>2022</v>
      </c>
      <c r="T115" t="e">
        <f>VLOOKUP(Hoja1[[#This Row],[dsc_documento]],Registros[],2,FALSE)</f>
        <v>#N/A</v>
      </c>
    </row>
    <row r="116" spans="1:20" x14ac:dyDescent="0.25">
      <c r="A116" t="s">
        <v>231</v>
      </c>
      <c r="B116">
        <v>11</v>
      </c>
      <c r="C116">
        <v>11001034</v>
      </c>
      <c r="D116">
        <v>0</v>
      </c>
      <c r="E116" t="s">
        <v>2537</v>
      </c>
      <c r="F116" t="s">
        <v>2007</v>
      </c>
      <c r="G116" t="s">
        <v>2008</v>
      </c>
      <c r="H116" t="s">
        <v>1990</v>
      </c>
      <c r="I116" s="162">
        <v>45313.679552118054</v>
      </c>
      <c r="J116" s="162">
        <v>45314.687512581018</v>
      </c>
      <c r="K116" t="s">
        <v>2009</v>
      </c>
      <c r="L116">
        <v>40331491</v>
      </c>
      <c r="M116" t="s">
        <v>247</v>
      </c>
      <c r="N116" t="s">
        <v>2538</v>
      </c>
      <c r="O116">
        <v>960434966</v>
      </c>
      <c r="P116" t="s">
        <v>2539</v>
      </c>
      <c r="Q116" t="s">
        <v>2482</v>
      </c>
      <c r="R116" t="s">
        <v>2048</v>
      </c>
      <c r="S116" t="s">
        <v>2049</v>
      </c>
      <c r="T116" t="e">
        <f>VLOOKUP(Hoja1[[#This Row],[dsc_documento]],Registros[],2,FALSE)</f>
        <v>#N/A</v>
      </c>
    </row>
    <row r="117" spans="1:20" x14ac:dyDescent="0.25">
      <c r="A117" t="s">
        <v>778</v>
      </c>
      <c r="B117">
        <v>10</v>
      </c>
      <c r="C117">
        <v>10030436</v>
      </c>
      <c r="D117">
        <v>0</v>
      </c>
      <c r="E117" t="s">
        <v>2540</v>
      </c>
      <c r="F117" t="s">
        <v>2007</v>
      </c>
      <c r="G117" t="s">
        <v>2008</v>
      </c>
      <c r="H117" t="s">
        <v>1990</v>
      </c>
      <c r="I117" s="162">
        <v>45313.712992326386</v>
      </c>
      <c r="J117" s="162">
        <v>45314.708345451392</v>
      </c>
      <c r="K117" t="s">
        <v>2009</v>
      </c>
      <c r="L117">
        <v>22242800</v>
      </c>
      <c r="M117" t="s">
        <v>2541</v>
      </c>
      <c r="N117" t="s">
        <v>2542</v>
      </c>
      <c r="O117">
        <v>956031887</v>
      </c>
      <c r="P117" t="s">
        <v>2543</v>
      </c>
      <c r="Q117" t="s">
        <v>2306</v>
      </c>
      <c r="R117" t="s">
        <v>2307</v>
      </c>
      <c r="S117" t="s">
        <v>2307</v>
      </c>
      <c r="T117" t="e">
        <f>VLOOKUP(Hoja1[[#This Row],[dsc_documento]],Registros[],2,FALSE)</f>
        <v>#N/A</v>
      </c>
    </row>
    <row r="118" spans="1:20" x14ac:dyDescent="0.25">
      <c r="A118" t="s">
        <v>231</v>
      </c>
      <c r="B118">
        <v>11</v>
      </c>
      <c r="C118">
        <v>11001035</v>
      </c>
      <c r="D118">
        <v>0</v>
      </c>
      <c r="E118" t="s">
        <v>2544</v>
      </c>
      <c r="F118" t="s">
        <v>2007</v>
      </c>
      <c r="G118" t="s">
        <v>2008</v>
      </c>
      <c r="H118" t="s">
        <v>1990</v>
      </c>
      <c r="I118" s="162">
        <v>45313.74206542824</v>
      </c>
      <c r="J118" s="162">
        <v>45314.520853159724</v>
      </c>
      <c r="K118" t="s">
        <v>1991</v>
      </c>
      <c r="L118">
        <v>45367387</v>
      </c>
      <c r="M118" t="s">
        <v>2545</v>
      </c>
      <c r="N118" t="s">
        <v>2546</v>
      </c>
      <c r="O118">
        <v>922607762</v>
      </c>
      <c r="P118" t="s">
        <v>2547</v>
      </c>
      <c r="Q118" t="s">
        <v>2137</v>
      </c>
      <c r="R118" t="s">
        <v>2138</v>
      </c>
      <c r="S118" t="s">
        <v>2049</v>
      </c>
      <c r="T118" t="e">
        <f>VLOOKUP(Hoja1[[#This Row],[dsc_documento]],Registros[],2,FALSE)</f>
        <v>#N/A</v>
      </c>
    </row>
    <row r="119" spans="1:20" x14ac:dyDescent="0.25">
      <c r="A119" t="s">
        <v>177</v>
      </c>
      <c r="B119">
        <v>6</v>
      </c>
      <c r="C119">
        <v>6001914</v>
      </c>
      <c r="D119">
        <v>0</v>
      </c>
      <c r="E119" t="s">
        <v>2548</v>
      </c>
      <c r="F119" t="s">
        <v>2007</v>
      </c>
      <c r="G119" t="s">
        <v>2008</v>
      </c>
      <c r="H119" t="s">
        <v>1990</v>
      </c>
      <c r="I119" s="162">
        <v>45313.74512068287</v>
      </c>
      <c r="J119" s="162">
        <v>45313.791685104166</v>
      </c>
      <c r="K119" t="s">
        <v>1991</v>
      </c>
      <c r="L119">
        <v>47688320</v>
      </c>
      <c r="M119" t="s">
        <v>2549</v>
      </c>
      <c r="N119" t="s">
        <v>2433</v>
      </c>
      <c r="O119">
        <v>958841952</v>
      </c>
      <c r="P119" t="s">
        <v>2550</v>
      </c>
      <c r="Q119" t="s">
        <v>2551</v>
      </c>
      <c r="R119" t="s">
        <v>2361</v>
      </c>
      <c r="S119" t="s">
        <v>2362</v>
      </c>
      <c r="T119" t="e">
        <f>VLOOKUP(Hoja1[[#This Row],[dsc_documento]],Registros[],2,FALSE)</f>
        <v>#N/A</v>
      </c>
    </row>
    <row r="120" spans="1:20" x14ac:dyDescent="0.25">
      <c r="A120" t="s">
        <v>176</v>
      </c>
      <c r="B120">
        <v>1</v>
      </c>
      <c r="C120">
        <v>1002324</v>
      </c>
      <c r="D120">
        <v>0</v>
      </c>
      <c r="E120" t="s">
        <v>2552</v>
      </c>
      <c r="F120" t="s">
        <v>2007</v>
      </c>
      <c r="G120" t="s">
        <v>2008</v>
      </c>
      <c r="H120" t="s">
        <v>1990</v>
      </c>
      <c r="I120" s="162">
        <v>45314.369479201392</v>
      </c>
      <c r="J120" s="162">
        <v>45314.50003541667</v>
      </c>
      <c r="K120" t="s">
        <v>1991</v>
      </c>
      <c r="L120">
        <v>20112209</v>
      </c>
      <c r="M120" t="s">
        <v>2553</v>
      </c>
      <c r="N120" t="s">
        <v>2554</v>
      </c>
      <c r="O120">
        <v>954955964</v>
      </c>
      <c r="P120" t="s">
        <v>2555</v>
      </c>
      <c r="Q120" t="s">
        <v>2450</v>
      </c>
      <c r="R120" t="s">
        <v>2095</v>
      </c>
      <c r="S120" t="s">
        <v>2015</v>
      </c>
      <c r="T120" t="e">
        <f>VLOOKUP(Hoja1[[#This Row],[dsc_documento]],Registros[],2,FALSE)</f>
        <v>#N/A</v>
      </c>
    </row>
    <row r="121" spans="1:20" x14ac:dyDescent="0.25">
      <c r="A121" t="s">
        <v>176</v>
      </c>
      <c r="B121">
        <v>1</v>
      </c>
      <c r="C121">
        <v>1002325</v>
      </c>
      <c r="D121">
        <v>0</v>
      </c>
      <c r="E121" t="s">
        <v>2556</v>
      </c>
      <c r="F121" t="s">
        <v>2007</v>
      </c>
      <c r="G121" t="s">
        <v>2008</v>
      </c>
      <c r="H121" t="s">
        <v>1990</v>
      </c>
      <c r="I121" s="162">
        <v>45314.411938773148</v>
      </c>
      <c r="J121" s="162">
        <v>45314.437509108793</v>
      </c>
      <c r="K121" t="s">
        <v>1991</v>
      </c>
      <c r="L121">
        <v>19958396</v>
      </c>
      <c r="M121" t="s">
        <v>2557</v>
      </c>
      <c r="N121" t="s">
        <v>2558</v>
      </c>
      <c r="O121">
        <v>990070700</v>
      </c>
      <c r="P121" t="s">
        <v>2559</v>
      </c>
      <c r="Q121" t="s">
        <v>2560</v>
      </c>
      <c r="R121" t="s">
        <v>2095</v>
      </c>
      <c r="S121" t="s">
        <v>2015</v>
      </c>
      <c r="T121" t="e">
        <f>VLOOKUP(Hoja1[[#This Row],[dsc_documento]],Registros[],2,FALSE)</f>
        <v>#N/A</v>
      </c>
    </row>
    <row r="122" spans="1:20" x14ac:dyDescent="0.25">
      <c r="A122" t="s">
        <v>176</v>
      </c>
      <c r="B122">
        <v>1</v>
      </c>
      <c r="C122">
        <v>1002326</v>
      </c>
      <c r="D122">
        <v>0</v>
      </c>
      <c r="E122" t="s">
        <v>2561</v>
      </c>
      <c r="F122" t="s">
        <v>2007</v>
      </c>
      <c r="G122" t="s">
        <v>2008</v>
      </c>
      <c r="H122" t="s">
        <v>1990</v>
      </c>
      <c r="I122" s="162">
        <v>45314.41598140046</v>
      </c>
      <c r="J122" s="162">
        <v>45314.437511261574</v>
      </c>
      <c r="K122" t="s">
        <v>1991</v>
      </c>
      <c r="L122">
        <v>19958396</v>
      </c>
      <c r="M122" t="s">
        <v>2557</v>
      </c>
      <c r="N122" t="s">
        <v>2558</v>
      </c>
      <c r="O122">
        <v>990070700</v>
      </c>
      <c r="P122" t="s">
        <v>2559</v>
      </c>
      <c r="Q122" t="s">
        <v>2560</v>
      </c>
      <c r="R122" t="s">
        <v>2095</v>
      </c>
      <c r="S122" t="s">
        <v>2015</v>
      </c>
      <c r="T122" t="e">
        <f>VLOOKUP(Hoja1[[#This Row],[dsc_documento]],Registros[],2,FALSE)</f>
        <v>#N/A</v>
      </c>
    </row>
    <row r="123" spans="1:20" x14ac:dyDescent="0.25">
      <c r="A123" t="s">
        <v>176</v>
      </c>
      <c r="B123">
        <v>1</v>
      </c>
      <c r="C123">
        <v>1002327</v>
      </c>
      <c r="D123">
        <v>0</v>
      </c>
      <c r="E123" t="s">
        <v>2562</v>
      </c>
      <c r="F123" t="s">
        <v>2007</v>
      </c>
      <c r="G123" t="s">
        <v>2008</v>
      </c>
      <c r="H123" t="s">
        <v>1990</v>
      </c>
      <c r="I123" s="162">
        <v>45314.421106597219</v>
      </c>
      <c r="J123" s="162">
        <v>45314.437512002318</v>
      </c>
      <c r="K123" t="s">
        <v>1991</v>
      </c>
      <c r="L123">
        <v>19958396</v>
      </c>
      <c r="M123" t="s">
        <v>2557</v>
      </c>
      <c r="N123" t="s">
        <v>2558</v>
      </c>
      <c r="O123">
        <v>990070700</v>
      </c>
      <c r="P123" t="s">
        <v>2559</v>
      </c>
      <c r="Q123" t="s">
        <v>2560</v>
      </c>
      <c r="R123" t="s">
        <v>2095</v>
      </c>
      <c r="S123" t="s">
        <v>2015</v>
      </c>
      <c r="T123" t="e">
        <f>VLOOKUP(Hoja1[[#This Row],[dsc_documento]],Registros[],2,FALSE)</f>
        <v>#N/A</v>
      </c>
    </row>
    <row r="124" spans="1:20" x14ac:dyDescent="0.25">
      <c r="A124" t="s">
        <v>201</v>
      </c>
      <c r="B124">
        <v>2</v>
      </c>
      <c r="C124">
        <v>2105510</v>
      </c>
      <c r="D124">
        <v>0</v>
      </c>
      <c r="E124" t="s">
        <v>2563</v>
      </c>
      <c r="F124" t="s">
        <v>2007</v>
      </c>
      <c r="G124" t="s">
        <v>2008</v>
      </c>
      <c r="H124" t="s">
        <v>1990</v>
      </c>
      <c r="I124" s="162">
        <v>45314.433191354168</v>
      </c>
      <c r="J124" s="162">
        <v>45314.458356215277</v>
      </c>
      <c r="K124" t="s">
        <v>1991</v>
      </c>
      <c r="L124">
        <v>20054706</v>
      </c>
      <c r="M124" t="s">
        <v>2564</v>
      </c>
      <c r="N124" t="s">
        <v>2207</v>
      </c>
      <c r="O124">
        <v>962160491</v>
      </c>
      <c r="P124" t="s">
        <v>2565</v>
      </c>
      <c r="Q124" t="s">
        <v>2566</v>
      </c>
      <c r="R124" t="s">
        <v>2033</v>
      </c>
      <c r="S124" t="s">
        <v>2022</v>
      </c>
      <c r="T124" t="e">
        <f>VLOOKUP(Hoja1[[#This Row],[dsc_documento]],Registros[],2,FALSE)</f>
        <v>#N/A</v>
      </c>
    </row>
    <row r="125" spans="1:20" x14ac:dyDescent="0.25">
      <c r="A125" t="s">
        <v>176</v>
      </c>
      <c r="B125">
        <v>1</v>
      </c>
      <c r="C125">
        <v>1002328</v>
      </c>
      <c r="D125">
        <v>0</v>
      </c>
      <c r="E125" t="s">
        <v>2567</v>
      </c>
      <c r="F125" t="s">
        <v>2007</v>
      </c>
      <c r="G125" t="s">
        <v>2008</v>
      </c>
      <c r="H125" t="s">
        <v>1990</v>
      </c>
      <c r="I125" s="162">
        <v>45314.471995254629</v>
      </c>
      <c r="J125" s="162">
        <v>45314.500039467595</v>
      </c>
      <c r="K125" t="s">
        <v>1991</v>
      </c>
      <c r="L125">
        <v>19886122</v>
      </c>
      <c r="M125" t="s">
        <v>2568</v>
      </c>
      <c r="N125" t="s">
        <v>2569</v>
      </c>
      <c r="O125">
        <v>993660674</v>
      </c>
      <c r="P125" t="s">
        <v>2570</v>
      </c>
      <c r="Q125" t="s">
        <v>2571</v>
      </c>
      <c r="R125" t="s">
        <v>2014</v>
      </c>
      <c r="S125" t="s">
        <v>2015</v>
      </c>
      <c r="T125" t="e">
        <f>VLOOKUP(Hoja1[[#This Row],[dsc_documento]],Registros[],2,FALSE)</f>
        <v>#N/A</v>
      </c>
    </row>
    <row r="126" spans="1:20" x14ac:dyDescent="0.25">
      <c r="A126" t="s">
        <v>231</v>
      </c>
      <c r="B126">
        <v>11</v>
      </c>
      <c r="C126">
        <v>11001036</v>
      </c>
      <c r="D126">
        <v>0</v>
      </c>
      <c r="E126" t="s">
        <v>2572</v>
      </c>
      <c r="F126" t="s">
        <v>2007</v>
      </c>
      <c r="G126" t="s">
        <v>2008</v>
      </c>
      <c r="H126" t="s">
        <v>1990</v>
      </c>
      <c r="I126" s="162">
        <v>45314.622298263886</v>
      </c>
      <c r="J126" s="162">
        <v>45315.458352118054</v>
      </c>
      <c r="K126" t="s">
        <v>1991</v>
      </c>
      <c r="L126">
        <v>29561044</v>
      </c>
      <c r="M126" t="s">
        <v>2573</v>
      </c>
      <c r="N126" t="s">
        <v>2574</v>
      </c>
      <c r="O126">
        <v>924507285</v>
      </c>
      <c r="P126" t="s">
        <v>2575</v>
      </c>
      <c r="Q126" t="s">
        <v>2576</v>
      </c>
      <c r="R126" t="s">
        <v>2138</v>
      </c>
      <c r="S126" t="s">
        <v>2049</v>
      </c>
      <c r="T126" t="e">
        <f>VLOOKUP(Hoja1[[#This Row],[dsc_documento]],Registros[],2,FALSE)</f>
        <v>#N/A</v>
      </c>
    </row>
    <row r="127" spans="1:20" x14ac:dyDescent="0.25">
      <c r="A127" t="s">
        <v>176</v>
      </c>
      <c r="B127">
        <v>1</v>
      </c>
      <c r="C127">
        <v>1002329</v>
      </c>
      <c r="D127">
        <v>0</v>
      </c>
      <c r="E127" t="s">
        <v>2577</v>
      </c>
      <c r="F127" t="s">
        <v>2007</v>
      </c>
      <c r="G127" t="s">
        <v>2008</v>
      </c>
      <c r="H127" t="s">
        <v>1990</v>
      </c>
      <c r="I127" s="162">
        <v>45314.646623113425</v>
      </c>
      <c r="J127" s="162">
        <v>45314.66667658565</v>
      </c>
      <c r="K127" t="s">
        <v>1991</v>
      </c>
      <c r="L127">
        <v>20019262</v>
      </c>
      <c r="M127" t="s">
        <v>2578</v>
      </c>
      <c r="N127" t="s">
        <v>2579</v>
      </c>
      <c r="O127">
        <v>923718617</v>
      </c>
      <c r="P127" t="s">
        <v>2580</v>
      </c>
      <c r="Q127" t="s">
        <v>2203</v>
      </c>
      <c r="R127" t="s">
        <v>2204</v>
      </c>
      <c r="S127" t="s">
        <v>2015</v>
      </c>
      <c r="T127" t="e">
        <f>VLOOKUP(Hoja1[[#This Row],[dsc_documento]],Registros[],2,FALSE)</f>
        <v>#N/A</v>
      </c>
    </row>
    <row r="128" spans="1:20" x14ac:dyDescent="0.25">
      <c r="A128" t="s">
        <v>176</v>
      </c>
      <c r="B128">
        <v>1</v>
      </c>
      <c r="C128">
        <v>1002330</v>
      </c>
      <c r="D128">
        <v>0</v>
      </c>
      <c r="E128" t="s">
        <v>2581</v>
      </c>
      <c r="F128" t="s">
        <v>2007</v>
      </c>
      <c r="G128" t="s">
        <v>2008</v>
      </c>
      <c r="H128" t="s">
        <v>1990</v>
      </c>
      <c r="I128" s="162">
        <v>45314.655560300926</v>
      </c>
      <c r="J128" s="162">
        <v>45314.68751142361</v>
      </c>
      <c r="K128" t="s">
        <v>1991</v>
      </c>
      <c r="L128">
        <v>20019262</v>
      </c>
      <c r="M128" t="s">
        <v>2578</v>
      </c>
      <c r="N128" t="s">
        <v>2579</v>
      </c>
      <c r="O128">
        <v>923718617</v>
      </c>
      <c r="P128" t="s">
        <v>2580</v>
      </c>
      <c r="Q128" t="s">
        <v>2203</v>
      </c>
      <c r="R128" t="s">
        <v>2204</v>
      </c>
      <c r="S128" t="s">
        <v>2015</v>
      </c>
      <c r="T128" t="e">
        <f>VLOOKUP(Hoja1[[#This Row],[dsc_documento]],Registros[],2,FALSE)</f>
        <v>#N/A</v>
      </c>
    </row>
    <row r="129" spans="1:20" x14ac:dyDescent="0.25">
      <c r="A129" t="s">
        <v>176</v>
      </c>
      <c r="B129">
        <v>1</v>
      </c>
      <c r="C129">
        <v>1002331</v>
      </c>
      <c r="D129">
        <v>0</v>
      </c>
      <c r="E129" t="s">
        <v>2582</v>
      </c>
      <c r="F129" t="s">
        <v>2007</v>
      </c>
      <c r="G129" t="s">
        <v>2008</v>
      </c>
      <c r="H129" t="s">
        <v>1990</v>
      </c>
      <c r="I129" s="162">
        <v>45314.659393287038</v>
      </c>
      <c r="J129" s="162">
        <v>45314.68751797454</v>
      </c>
      <c r="K129" t="s">
        <v>1991</v>
      </c>
      <c r="L129">
        <v>20019262</v>
      </c>
      <c r="M129" t="s">
        <v>2578</v>
      </c>
      <c r="N129" t="s">
        <v>2579</v>
      </c>
      <c r="O129">
        <v>923718617</v>
      </c>
      <c r="P129" t="s">
        <v>2580</v>
      </c>
      <c r="Q129" t="s">
        <v>2203</v>
      </c>
      <c r="R129" t="s">
        <v>2204</v>
      </c>
      <c r="S129" t="s">
        <v>2015</v>
      </c>
      <c r="T129" t="e">
        <f>VLOOKUP(Hoja1[[#This Row],[dsc_documento]],Registros[],2,FALSE)</f>
        <v>#N/A</v>
      </c>
    </row>
    <row r="130" spans="1:20" x14ac:dyDescent="0.25">
      <c r="A130" t="s">
        <v>231</v>
      </c>
      <c r="B130">
        <v>11</v>
      </c>
      <c r="C130">
        <v>11001037</v>
      </c>
      <c r="D130">
        <v>0</v>
      </c>
      <c r="E130" t="s">
        <v>2583</v>
      </c>
      <c r="F130" t="s">
        <v>2007</v>
      </c>
      <c r="G130" t="s">
        <v>2008</v>
      </c>
      <c r="H130" t="s">
        <v>1990</v>
      </c>
      <c r="I130" s="162">
        <v>45314.673507789354</v>
      </c>
      <c r="J130" s="162">
        <v>45321.416683252311</v>
      </c>
      <c r="K130" t="s">
        <v>1991</v>
      </c>
      <c r="L130">
        <v>29640585</v>
      </c>
      <c r="M130" t="s">
        <v>2584</v>
      </c>
      <c r="N130" t="s">
        <v>2585</v>
      </c>
      <c r="O130">
        <v>986988842</v>
      </c>
      <c r="P130" t="s">
        <v>2586</v>
      </c>
      <c r="Q130" t="s">
        <v>2587</v>
      </c>
      <c r="R130" t="s">
        <v>2138</v>
      </c>
      <c r="S130" t="s">
        <v>2049</v>
      </c>
      <c r="T130" t="e">
        <f>VLOOKUP(Hoja1[[#This Row],[dsc_documento]],Registros[],2,FALSE)</f>
        <v>#N/A</v>
      </c>
    </row>
    <row r="131" spans="1:20" x14ac:dyDescent="0.25">
      <c r="A131" t="s">
        <v>231</v>
      </c>
      <c r="B131">
        <v>11</v>
      </c>
      <c r="C131">
        <v>11001038</v>
      </c>
      <c r="D131">
        <v>0</v>
      </c>
      <c r="E131" t="s">
        <v>2588</v>
      </c>
      <c r="F131" t="s">
        <v>2007</v>
      </c>
      <c r="G131" t="s">
        <v>2008</v>
      </c>
      <c r="H131" t="s">
        <v>1990</v>
      </c>
      <c r="I131" s="162">
        <v>45314.679266747684</v>
      </c>
      <c r="J131" s="162">
        <v>45317.645847604166</v>
      </c>
      <c r="K131" t="s">
        <v>1991</v>
      </c>
      <c r="L131">
        <v>40029413</v>
      </c>
      <c r="M131" t="s">
        <v>2589</v>
      </c>
      <c r="N131" t="s">
        <v>2590</v>
      </c>
      <c r="O131">
        <v>959757423</v>
      </c>
      <c r="P131" t="s">
        <v>2591</v>
      </c>
      <c r="Q131" t="s">
        <v>2592</v>
      </c>
      <c r="R131" t="s">
        <v>2048</v>
      </c>
      <c r="S131" t="s">
        <v>2049</v>
      </c>
      <c r="T131" t="e">
        <f>VLOOKUP(Hoja1[[#This Row],[dsc_documento]],Registros[],2,FALSE)</f>
        <v>#N/A</v>
      </c>
    </row>
    <row r="132" spans="1:20" x14ac:dyDescent="0.25">
      <c r="A132" t="s">
        <v>176</v>
      </c>
      <c r="B132">
        <v>1</v>
      </c>
      <c r="C132">
        <v>1002332</v>
      </c>
      <c r="D132">
        <v>0</v>
      </c>
      <c r="E132" t="s">
        <v>2593</v>
      </c>
      <c r="F132" t="s">
        <v>1988</v>
      </c>
      <c r="G132" t="s">
        <v>1989</v>
      </c>
      <c r="H132" t="s">
        <v>1990</v>
      </c>
      <c r="I132" s="162">
        <v>45314.704445023148</v>
      </c>
      <c r="J132" s="162">
        <v>45318.52454244213</v>
      </c>
      <c r="K132" t="s">
        <v>1991</v>
      </c>
      <c r="L132">
        <v>20408137</v>
      </c>
      <c r="M132" t="s">
        <v>2594</v>
      </c>
      <c r="N132" t="s">
        <v>2595</v>
      </c>
      <c r="O132">
        <v>930368011</v>
      </c>
      <c r="P132" t="s">
        <v>2596</v>
      </c>
      <c r="Q132" t="s">
        <v>2597</v>
      </c>
      <c r="R132" t="s">
        <v>2000</v>
      </c>
      <c r="S132" t="s">
        <v>2000</v>
      </c>
      <c r="T132" t="e">
        <f>VLOOKUP(Hoja1[[#This Row],[dsc_documento]],Registros[],2,FALSE)</f>
        <v>#N/A</v>
      </c>
    </row>
    <row r="133" spans="1:20" x14ac:dyDescent="0.25">
      <c r="A133" t="s">
        <v>231</v>
      </c>
      <c r="B133">
        <v>11</v>
      </c>
      <c r="C133">
        <v>11001039</v>
      </c>
      <c r="D133">
        <v>0</v>
      </c>
      <c r="E133" t="s">
        <v>2598</v>
      </c>
      <c r="F133" t="s">
        <v>2007</v>
      </c>
      <c r="G133" t="s">
        <v>2008</v>
      </c>
      <c r="H133" t="s">
        <v>1990</v>
      </c>
      <c r="I133" s="162">
        <v>45315.378806099536</v>
      </c>
      <c r="J133" s="162">
        <v>45315.458358912038</v>
      </c>
      <c r="K133" t="s">
        <v>1991</v>
      </c>
      <c r="L133">
        <v>29561044</v>
      </c>
      <c r="M133" t="s">
        <v>2573</v>
      </c>
      <c r="N133" t="s">
        <v>2574</v>
      </c>
      <c r="O133">
        <v>924507285</v>
      </c>
      <c r="P133" t="s">
        <v>2575</v>
      </c>
      <c r="Q133" t="s">
        <v>2576</v>
      </c>
      <c r="R133" t="s">
        <v>2138</v>
      </c>
      <c r="S133" t="s">
        <v>2049</v>
      </c>
      <c r="T133" t="e">
        <f>VLOOKUP(Hoja1[[#This Row],[dsc_documento]],Registros[],2,FALSE)</f>
        <v>#N/A</v>
      </c>
    </row>
    <row r="134" spans="1:20" x14ac:dyDescent="0.25">
      <c r="A134" t="s">
        <v>176</v>
      </c>
      <c r="B134">
        <v>1</v>
      </c>
      <c r="C134">
        <v>1002333</v>
      </c>
      <c r="D134">
        <v>0</v>
      </c>
      <c r="E134" t="s">
        <v>2599</v>
      </c>
      <c r="F134" t="s">
        <v>1988</v>
      </c>
      <c r="G134" t="s">
        <v>1989</v>
      </c>
      <c r="H134" t="s">
        <v>1990</v>
      </c>
      <c r="I134" s="162">
        <v>45315.401941863427</v>
      </c>
      <c r="J134" s="162">
        <v>45318.516538194446</v>
      </c>
      <c r="K134" t="s">
        <v>1991</v>
      </c>
      <c r="L134">
        <v>4017871</v>
      </c>
      <c r="M134" t="s">
        <v>2600</v>
      </c>
      <c r="N134" t="s">
        <v>2601</v>
      </c>
      <c r="O134">
        <v>915993603</v>
      </c>
      <c r="P134" t="s">
        <v>2602</v>
      </c>
      <c r="Q134" t="s">
        <v>2143</v>
      </c>
      <c r="R134" t="s">
        <v>2000</v>
      </c>
      <c r="S134" t="s">
        <v>2000</v>
      </c>
      <c r="T134" t="e">
        <f>VLOOKUP(Hoja1[[#This Row],[dsc_documento]],Registros[],2,FALSE)</f>
        <v>#N/A</v>
      </c>
    </row>
    <row r="135" spans="1:20" x14ac:dyDescent="0.25">
      <c r="A135" t="s">
        <v>231</v>
      </c>
      <c r="B135">
        <v>11</v>
      </c>
      <c r="C135">
        <v>11001040</v>
      </c>
      <c r="D135">
        <v>0</v>
      </c>
      <c r="E135" t="s">
        <v>2603</v>
      </c>
      <c r="F135" t="s">
        <v>2007</v>
      </c>
      <c r="G135" t="s">
        <v>2008</v>
      </c>
      <c r="H135" t="s">
        <v>1990</v>
      </c>
      <c r="I135" s="162">
        <v>45315.481931365743</v>
      </c>
      <c r="J135" s="162">
        <v>45320.791679398149</v>
      </c>
      <c r="K135" t="s">
        <v>1991</v>
      </c>
      <c r="L135">
        <v>74837162</v>
      </c>
      <c r="M135" t="s">
        <v>2604</v>
      </c>
      <c r="N135" t="s">
        <v>2605</v>
      </c>
      <c r="O135">
        <v>938218880</v>
      </c>
      <c r="P135" t="s">
        <v>2606</v>
      </c>
      <c r="Q135" t="s">
        <v>2047</v>
      </c>
      <c r="R135" t="s">
        <v>2048</v>
      </c>
      <c r="S135" t="s">
        <v>2049</v>
      </c>
      <c r="T135" t="e">
        <f>VLOOKUP(Hoja1[[#This Row],[dsc_documento]],Registros[],2,FALSE)</f>
        <v>#N/A</v>
      </c>
    </row>
    <row r="136" spans="1:20" x14ac:dyDescent="0.25">
      <c r="A136" t="s">
        <v>232</v>
      </c>
      <c r="B136">
        <v>4</v>
      </c>
      <c r="C136">
        <v>4001889</v>
      </c>
      <c r="D136">
        <v>0</v>
      </c>
      <c r="E136" t="s">
        <v>2607</v>
      </c>
      <c r="F136" t="s">
        <v>2007</v>
      </c>
      <c r="G136" t="s">
        <v>2008</v>
      </c>
      <c r="H136" t="s">
        <v>1990</v>
      </c>
      <c r="I136" s="162">
        <v>45315.49925940972</v>
      </c>
      <c r="J136" s="162">
        <v>45315.520842129627</v>
      </c>
      <c r="K136" t="s">
        <v>1991</v>
      </c>
      <c r="L136">
        <v>23943368</v>
      </c>
      <c r="M136" t="s">
        <v>2608</v>
      </c>
      <c r="N136" t="s">
        <v>2609</v>
      </c>
      <c r="O136">
        <v>965348445</v>
      </c>
      <c r="P136" t="s">
        <v>2610</v>
      </c>
      <c r="Q136" t="s">
        <v>2611</v>
      </c>
      <c r="R136" t="s">
        <v>2178</v>
      </c>
      <c r="S136" t="s">
        <v>2107</v>
      </c>
      <c r="T136" t="e">
        <f>VLOOKUP(Hoja1[[#This Row],[dsc_documento]],Registros[],2,FALSE)</f>
        <v>#N/A</v>
      </c>
    </row>
    <row r="137" spans="1:20" x14ac:dyDescent="0.25">
      <c r="A137" t="s">
        <v>177</v>
      </c>
      <c r="B137">
        <v>6</v>
      </c>
      <c r="C137">
        <v>6001915</v>
      </c>
      <c r="D137">
        <v>0</v>
      </c>
      <c r="E137" t="s">
        <v>2612</v>
      </c>
      <c r="F137" t="s">
        <v>2007</v>
      </c>
      <c r="G137" t="s">
        <v>2008</v>
      </c>
      <c r="H137" t="s">
        <v>1990</v>
      </c>
      <c r="I137" s="162">
        <v>45315.515891817129</v>
      </c>
      <c r="J137" s="162">
        <v>45315.854193252315</v>
      </c>
      <c r="K137" t="s">
        <v>1991</v>
      </c>
      <c r="L137">
        <v>16422675</v>
      </c>
      <c r="M137" t="s">
        <v>2613</v>
      </c>
      <c r="N137" t="s">
        <v>2614</v>
      </c>
      <c r="O137">
        <v>977471571</v>
      </c>
      <c r="P137" t="s">
        <v>2615</v>
      </c>
      <c r="Q137" t="s">
        <v>2616</v>
      </c>
      <c r="R137" t="s">
        <v>2617</v>
      </c>
      <c r="S137" t="s">
        <v>2362</v>
      </c>
      <c r="T137" t="e">
        <f>VLOOKUP(Hoja1[[#This Row],[dsc_documento]],Registros[],2,FALSE)</f>
        <v>#N/A</v>
      </c>
    </row>
    <row r="138" spans="1:20" x14ac:dyDescent="0.25">
      <c r="A138" t="s">
        <v>231</v>
      </c>
      <c r="B138">
        <v>11</v>
      </c>
      <c r="C138">
        <v>11001041</v>
      </c>
      <c r="D138">
        <v>0</v>
      </c>
      <c r="E138" t="s">
        <v>2618</v>
      </c>
      <c r="F138" t="s">
        <v>2007</v>
      </c>
      <c r="G138" t="s">
        <v>2008</v>
      </c>
      <c r="H138" t="s">
        <v>1990</v>
      </c>
      <c r="I138" s="162">
        <v>45315.63645740741</v>
      </c>
      <c r="J138" s="162">
        <v>45322.520879664349</v>
      </c>
      <c r="K138" t="s">
        <v>1991</v>
      </c>
      <c r="L138">
        <v>74837162</v>
      </c>
      <c r="M138" t="s">
        <v>2604</v>
      </c>
      <c r="N138" t="s">
        <v>2605</v>
      </c>
      <c r="O138">
        <v>938218880</v>
      </c>
      <c r="P138" t="s">
        <v>2606</v>
      </c>
      <c r="Q138" t="s">
        <v>2047</v>
      </c>
      <c r="R138" t="s">
        <v>2048</v>
      </c>
      <c r="S138" t="s">
        <v>2049</v>
      </c>
      <c r="T138" t="e">
        <f>VLOOKUP(Hoja1[[#This Row],[dsc_documento]],Registros[],2,FALSE)</f>
        <v>#N/A</v>
      </c>
    </row>
    <row r="139" spans="1:20" x14ac:dyDescent="0.25">
      <c r="A139" t="s">
        <v>231</v>
      </c>
      <c r="B139">
        <v>11</v>
      </c>
      <c r="C139">
        <v>11001042</v>
      </c>
      <c r="D139">
        <v>0</v>
      </c>
      <c r="E139" t="s">
        <v>2619</v>
      </c>
      <c r="F139" t="s">
        <v>2007</v>
      </c>
      <c r="G139" t="s">
        <v>2008</v>
      </c>
      <c r="H139" t="s">
        <v>1990</v>
      </c>
      <c r="I139" s="162">
        <v>45315.692231631947</v>
      </c>
      <c r="J139" s="162">
        <v>45317.625017442129</v>
      </c>
      <c r="K139" t="s">
        <v>1991</v>
      </c>
      <c r="L139">
        <v>76877212</v>
      </c>
      <c r="M139" t="s">
        <v>1491</v>
      </c>
      <c r="N139" t="s">
        <v>2620</v>
      </c>
      <c r="O139">
        <v>914516149</v>
      </c>
      <c r="P139" t="s">
        <v>1683</v>
      </c>
      <c r="Q139" t="s">
        <v>2621</v>
      </c>
      <c r="R139" t="s">
        <v>2138</v>
      </c>
      <c r="S139" t="s">
        <v>2049</v>
      </c>
      <c r="T139" t="e">
        <f>VLOOKUP(Hoja1[[#This Row],[dsc_documento]],Registros[],2,FALSE)</f>
        <v>#N/A</v>
      </c>
    </row>
    <row r="140" spans="1:20" x14ac:dyDescent="0.25">
      <c r="A140" t="s">
        <v>232</v>
      </c>
      <c r="B140">
        <v>4</v>
      </c>
      <c r="C140">
        <v>4001890</v>
      </c>
      <c r="D140">
        <v>0</v>
      </c>
      <c r="E140" t="s">
        <v>2622</v>
      </c>
      <c r="F140" t="s">
        <v>2007</v>
      </c>
      <c r="G140" t="s">
        <v>2008</v>
      </c>
      <c r="H140" t="s">
        <v>1990</v>
      </c>
      <c r="I140" s="162">
        <v>45315.713736030091</v>
      </c>
      <c r="J140" s="162">
        <v>45317.041703009258</v>
      </c>
      <c r="K140" t="s">
        <v>1991</v>
      </c>
      <c r="L140">
        <v>46667895</v>
      </c>
      <c r="M140" t="s">
        <v>2623</v>
      </c>
      <c r="N140" t="s">
        <v>2624</v>
      </c>
      <c r="O140">
        <v>992755533</v>
      </c>
      <c r="P140" t="s">
        <v>2625</v>
      </c>
      <c r="Q140" t="s">
        <v>2420</v>
      </c>
      <c r="R140" t="s">
        <v>2421</v>
      </c>
      <c r="S140" t="s">
        <v>2107</v>
      </c>
      <c r="T140" t="e">
        <f>VLOOKUP(Hoja1[[#This Row],[dsc_documento]],Registros[],2,FALSE)</f>
        <v>#N/A</v>
      </c>
    </row>
    <row r="141" spans="1:20" x14ac:dyDescent="0.25">
      <c r="A141" t="s">
        <v>177</v>
      </c>
      <c r="B141">
        <v>6</v>
      </c>
      <c r="C141">
        <v>6001916</v>
      </c>
      <c r="D141">
        <v>0</v>
      </c>
      <c r="E141" t="s">
        <v>2626</v>
      </c>
      <c r="F141" t="s">
        <v>2007</v>
      </c>
      <c r="G141" t="s">
        <v>2008</v>
      </c>
      <c r="H141" t="s">
        <v>1990</v>
      </c>
      <c r="I141" s="162">
        <v>45315.716434224538</v>
      </c>
      <c r="J141" s="162">
        <v>45317.687523611108</v>
      </c>
      <c r="K141" t="s">
        <v>1991</v>
      </c>
      <c r="L141">
        <v>16469120</v>
      </c>
      <c r="M141" t="s">
        <v>2627</v>
      </c>
      <c r="N141" t="s">
        <v>2628</v>
      </c>
      <c r="O141">
        <v>915018356</v>
      </c>
      <c r="P141" t="s">
        <v>2629</v>
      </c>
      <c r="Q141" t="s">
        <v>2616</v>
      </c>
      <c r="R141" t="s">
        <v>2617</v>
      </c>
      <c r="S141" t="s">
        <v>2362</v>
      </c>
      <c r="T141" t="e">
        <f>VLOOKUP(Hoja1[[#This Row],[dsc_documento]],Registros[],2,FALSE)</f>
        <v>#N/A</v>
      </c>
    </row>
    <row r="142" spans="1:20" x14ac:dyDescent="0.25">
      <c r="A142" t="s">
        <v>232</v>
      </c>
      <c r="B142">
        <v>4</v>
      </c>
      <c r="C142">
        <v>4001891</v>
      </c>
      <c r="D142">
        <v>0</v>
      </c>
      <c r="E142" t="s">
        <v>2630</v>
      </c>
      <c r="F142" t="s">
        <v>2007</v>
      </c>
      <c r="G142" t="s">
        <v>2008</v>
      </c>
      <c r="H142" t="s">
        <v>1990</v>
      </c>
      <c r="I142" s="162">
        <v>45315.720056562503</v>
      </c>
      <c r="J142" s="162">
        <v>45316.625007870367</v>
      </c>
      <c r="K142" t="s">
        <v>1991</v>
      </c>
      <c r="L142">
        <v>42028217</v>
      </c>
      <c r="M142" t="s">
        <v>2631</v>
      </c>
      <c r="N142" t="s">
        <v>2546</v>
      </c>
      <c r="O142">
        <v>912673202</v>
      </c>
      <c r="P142" t="s">
        <v>2632</v>
      </c>
      <c r="Q142" t="s">
        <v>2633</v>
      </c>
      <c r="R142" t="s">
        <v>2106</v>
      </c>
      <c r="S142" t="s">
        <v>2107</v>
      </c>
      <c r="T142" t="e">
        <f>VLOOKUP(Hoja1[[#This Row],[dsc_documento]],Registros[],2,FALSE)</f>
        <v>#N/A</v>
      </c>
    </row>
    <row r="143" spans="1:20" x14ac:dyDescent="0.25">
      <c r="A143" t="s">
        <v>232</v>
      </c>
      <c r="B143">
        <v>4</v>
      </c>
      <c r="C143">
        <v>4001892</v>
      </c>
      <c r="D143">
        <v>0</v>
      </c>
      <c r="E143" t="s">
        <v>2634</v>
      </c>
      <c r="F143" t="s">
        <v>2007</v>
      </c>
      <c r="G143" t="s">
        <v>2008</v>
      </c>
      <c r="H143" t="s">
        <v>1990</v>
      </c>
      <c r="I143" s="162">
        <v>45315.72462523148</v>
      </c>
      <c r="J143" s="162">
        <v>45316.625011655095</v>
      </c>
      <c r="K143" t="s">
        <v>1991</v>
      </c>
      <c r="L143">
        <v>42028217</v>
      </c>
      <c r="M143" t="s">
        <v>2631</v>
      </c>
      <c r="N143" t="s">
        <v>2546</v>
      </c>
      <c r="O143">
        <v>912673202</v>
      </c>
      <c r="P143" t="s">
        <v>2632</v>
      </c>
      <c r="Q143" t="s">
        <v>2633</v>
      </c>
      <c r="R143" t="s">
        <v>2106</v>
      </c>
      <c r="S143" t="s">
        <v>2107</v>
      </c>
      <c r="T143" t="e">
        <f>VLOOKUP(Hoja1[[#This Row],[dsc_documento]],Registros[],2,FALSE)</f>
        <v>#N/A</v>
      </c>
    </row>
    <row r="144" spans="1:20" x14ac:dyDescent="0.25">
      <c r="A144" t="s">
        <v>175</v>
      </c>
      <c r="B144">
        <v>9</v>
      </c>
      <c r="C144">
        <v>9001714</v>
      </c>
      <c r="D144">
        <v>0</v>
      </c>
      <c r="E144" t="s">
        <v>2635</v>
      </c>
      <c r="F144" t="s">
        <v>1988</v>
      </c>
      <c r="G144" t="s">
        <v>1989</v>
      </c>
      <c r="H144" t="s">
        <v>1990</v>
      </c>
      <c r="I144" s="162">
        <v>45315.731422222219</v>
      </c>
      <c r="J144" s="162">
        <v>45320.519266631942</v>
      </c>
      <c r="K144" t="s">
        <v>1991</v>
      </c>
      <c r="L144">
        <v>32942950</v>
      </c>
      <c r="M144" t="s">
        <v>2636</v>
      </c>
      <c r="N144" t="s">
        <v>2637</v>
      </c>
      <c r="O144">
        <v>924498671</v>
      </c>
      <c r="P144" t="s">
        <v>2638</v>
      </c>
      <c r="Q144" t="s">
        <v>2123</v>
      </c>
      <c r="R144" t="s">
        <v>2080</v>
      </c>
      <c r="S144" t="s">
        <v>2080</v>
      </c>
      <c r="T144" t="e">
        <f>VLOOKUP(Hoja1[[#This Row],[dsc_documento]],Registros[],2,FALSE)</f>
        <v>#N/A</v>
      </c>
    </row>
    <row r="145" spans="1:20" x14ac:dyDescent="0.25">
      <c r="A145" t="s">
        <v>231</v>
      </c>
      <c r="B145">
        <v>11</v>
      </c>
      <c r="C145">
        <v>11001043</v>
      </c>
      <c r="D145">
        <v>0</v>
      </c>
      <c r="E145" t="s">
        <v>2639</v>
      </c>
      <c r="F145" t="s">
        <v>2007</v>
      </c>
      <c r="G145" t="s">
        <v>2008</v>
      </c>
      <c r="H145" t="s">
        <v>1990</v>
      </c>
      <c r="I145" s="162">
        <v>45315.7519559375</v>
      </c>
      <c r="J145" s="162">
        <v>45317.645849386572</v>
      </c>
      <c r="K145" t="s">
        <v>1991</v>
      </c>
      <c r="L145">
        <v>46166651</v>
      </c>
      <c r="M145" t="s">
        <v>2640</v>
      </c>
      <c r="N145" t="s">
        <v>2641</v>
      </c>
      <c r="O145">
        <v>976496859</v>
      </c>
      <c r="P145" t="s">
        <v>2642</v>
      </c>
      <c r="Q145" t="s">
        <v>2643</v>
      </c>
      <c r="R145" t="s">
        <v>2238</v>
      </c>
      <c r="S145" t="s">
        <v>2049</v>
      </c>
      <c r="T145" t="e">
        <f>VLOOKUP(Hoja1[[#This Row],[dsc_documento]],Registros[],2,FALSE)</f>
        <v>#N/A</v>
      </c>
    </row>
    <row r="146" spans="1:20" x14ac:dyDescent="0.25">
      <c r="A146" t="s">
        <v>175</v>
      </c>
      <c r="B146">
        <v>9</v>
      </c>
      <c r="C146">
        <v>9001715</v>
      </c>
      <c r="D146">
        <v>0</v>
      </c>
      <c r="E146" t="s">
        <v>2644</v>
      </c>
      <c r="F146" t="s">
        <v>2007</v>
      </c>
      <c r="G146" t="s">
        <v>2008</v>
      </c>
      <c r="H146" t="s">
        <v>1990</v>
      </c>
      <c r="I146" s="162">
        <v>45316.418851886578</v>
      </c>
      <c r="J146" s="162">
        <v>45316.666681331022</v>
      </c>
      <c r="K146" t="s">
        <v>1991</v>
      </c>
      <c r="L146">
        <v>32942950</v>
      </c>
      <c r="M146" t="s">
        <v>2636</v>
      </c>
      <c r="N146" t="s">
        <v>2637</v>
      </c>
      <c r="O146">
        <v>924498671</v>
      </c>
      <c r="P146" t="s">
        <v>2638</v>
      </c>
      <c r="Q146" t="s">
        <v>2645</v>
      </c>
      <c r="R146" t="s">
        <v>2646</v>
      </c>
      <c r="S146" t="s">
        <v>2157</v>
      </c>
      <c r="T146" t="e">
        <f>VLOOKUP(Hoja1[[#This Row],[dsc_documento]],Registros[],2,FALSE)</f>
        <v>#N/A</v>
      </c>
    </row>
    <row r="147" spans="1:20" x14ac:dyDescent="0.25">
      <c r="A147" t="s">
        <v>197</v>
      </c>
      <c r="B147">
        <v>7</v>
      </c>
      <c r="C147">
        <v>7001323</v>
      </c>
      <c r="D147">
        <v>0</v>
      </c>
      <c r="E147" t="s">
        <v>2647</v>
      </c>
      <c r="F147" t="s">
        <v>2007</v>
      </c>
      <c r="G147" t="s">
        <v>2008</v>
      </c>
      <c r="H147" t="s">
        <v>1990</v>
      </c>
      <c r="I147" s="162">
        <v>45316.436533946762</v>
      </c>
      <c r="J147" s="162">
        <v>45316.541674768516</v>
      </c>
      <c r="K147" t="s">
        <v>1991</v>
      </c>
      <c r="L147">
        <v>47159801</v>
      </c>
      <c r="M147" t="s">
        <v>2648</v>
      </c>
      <c r="N147" t="s">
        <v>2649</v>
      </c>
      <c r="O147">
        <v>994857252</v>
      </c>
      <c r="P147" t="s">
        <v>2650</v>
      </c>
      <c r="Q147" t="s">
        <v>2651</v>
      </c>
      <c r="R147" t="s">
        <v>2071</v>
      </c>
      <c r="S147" t="s">
        <v>2049</v>
      </c>
      <c r="T147" t="e">
        <f>VLOOKUP(Hoja1[[#This Row],[dsc_documento]],Registros[],2,FALSE)</f>
        <v>#N/A</v>
      </c>
    </row>
    <row r="148" spans="1:20" x14ac:dyDescent="0.25">
      <c r="A148" t="s">
        <v>197</v>
      </c>
      <c r="B148">
        <v>7</v>
      </c>
      <c r="C148">
        <v>7001324</v>
      </c>
      <c r="D148">
        <v>0</v>
      </c>
      <c r="E148" t="s">
        <v>2652</v>
      </c>
      <c r="F148" t="s">
        <v>2007</v>
      </c>
      <c r="G148" t="s">
        <v>2008</v>
      </c>
      <c r="H148" t="s">
        <v>1990</v>
      </c>
      <c r="I148" s="162">
        <v>45316.46745358796</v>
      </c>
      <c r="J148" s="162">
        <v>45318.937535532408</v>
      </c>
      <c r="K148" t="s">
        <v>1991</v>
      </c>
      <c r="L148">
        <v>17450393</v>
      </c>
      <c r="M148" t="s">
        <v>2653</v>
      </c>
      <c r="N148" t="s">
        <v>2654</v>
      </c>
      <c r="O148">
        <v>969251469</v>
      </c>
      <c r="P148" t="s">
        <v>2655</v>
      </c>
      <c r="Q148" t="s">
        <v>2198</v>
      </c>
      <c r="R148" t="s">
        <v>2071</v>
      </c>
      <c r="S148" t="s">
        <v>2049</v>
      </c>
      <c r="T148" t="e">
        <f>VLOOKUP(Hoja1[[#This Row],[dsc_documento]],Registros[],2,FALSE)</f>
        <v>#N/A</v>
      </c>
    </row>
    <row r="149" spans="1:20" x14ac:dyDescent="0.25">
      <c r="A149" t="s">
        <v>201</v>
      </c>
      <c r="B149">
        <v>2</v>
      </c>
      <c r="C149">
        <v>2105511</v>
      </c>
      <c r="D149">
        <v>0</v>
      </c>
      <c r="E149" t="s">
        <v>2656</v>
      </c>
      <c r="F149" t="s">
        <v>2007</v>
      </c>
      <c r="G149" t="s">
        <v>2008</v>
      </c>
      <c r="H149" t="s">
        <v>1990</v>
      </c>
      <c r="I149" s="162">
        <v>45316.467826423614</v>
      </c>
      <c r="J149" s="162">
        <v>45316.500041435182</v>
      </c>
      <c r="K149" t="s">
        <v>1991</v>
      </c>
      <c r="L149">
        <v>20054627</v>
      </c>
      <c r="M149" t="s">
        <v>2657</v>
      </c>
      <c r="N149" t="s">
        <v>2658</v>
      </c>
      <c r="O149">
        <v>935778551</v>
      </c>
      <c r="P149" t="s">
        <v>2659</v>
      </c>
      <c r="Q149" t="s">
        <v>2660</v>
      </c>
      <c r="R149" t="s">
        <v>2021</v>
      </c>
      <c r="S149" t="s">
        <v>2022</v>
      </c>
      <c r="T149" t="e">
        <f>VLOOKUP(Hoja1[[#This Row],[dsc_documento]],Registros[],2,FALSE)</f>
        <v>#N/A</v>
      </c>
    </row>
    <row r="150" spans="1:20" x14ac:dyDescent="0.25">
      <c r="A150" t="s">
        <v>232</v>
      </c>
      <c r="B150">
        <v>4</v>
      </c>
      <c r="C150">
        <v>4001893</v>
      </c>
      <c r="D150">
        <v>0</v>
      </c>
      <c r="E150" t="s">
        <v>2661</v>
      </c>
      <c r="F150" t="s">
        <v>1988</v>
      </c>
      <c r="G150" t="s">
        <v>1989</v>
      </c>
      <c r="H150" t="s">
        <v>1990</v>
      </c>
      <c r="I150" s="162">
        <v>45316.478192164352</v>
      </c>
      <c r="J150" s="162">
        <v>45317.368306597222</v>
      </c>
      <c r="K150" t="s">
        <v>1991</v>
      </c>
      <c r="L150">
        <v>23882821</v>
      </c>
      <c r="M150" t="s">
        <v>2662</v>
      </c>
      <c r="N150" t="s">
        <v>2663</v>
      </c>
      <c r="O150">
        <v>959318086</v>
      </c>
      <c r="P150" t="s">
        <v>2664</v>
      </c>
      <c r="Q150" t="s">
        <v>2146</v>
      </c>
      <c r="R150" t="s">
        <v>2080</v>
      </c>
      <c r="S150" t="s">
        <v>2080</v>
      </c>
      <c r="T150" t="e">
        <f>VLOOKUP(Hoja1[[#This Row],[dsc_documento]],Registros[],2,FALSE)</f>
        <v>#N/A</v>
      </c>
    </row>
    <row r="151" spans="1:20" x14ac:dyDescent="0.25">
      <c r="A151" t="s">
        <v>231</v>
      </c>
      <c r="B151">
        <v>11</v>
      </c>
      <c r="C151">
        <v>11001044</v>
      </c>
      <c r="D151">
        <v>0</v>
      </c>
      <c r="E151" t="s">
        <v>2665</v>
      </c>
      <c r="F151" t="s">
        <v>2007</v>
      </c>
      <c r="G151" t="s">
        <v>2008</v>
      </c>
      <c r="H151" t="s">
        <v>1990</v>
      </c>
      <c r="I151" s="162">
        <v>45316.479758020832</v>
      </c>
      <c r="J151" s="162">
        <v>45317.645843634258</v>
      </c>
      <c r="K151" t="s">
        <v>1991</v>
      </c>
      <c r="L151">
        <v>46196891</v>
      </c>
      <c r="M151" t="s">
        <v>2666</v>
      </c>
      <c r="N151" t="s">
        <v>2667</v>
      </c>
      <c r="O151">
        <v>959763029</v>
      </c>
      <c r="P151" t="s">
        <v>2668</v>
      </c>
      <c r="Q151" t="s">
        <v>2643</v>
      </c>
      <c r="R151" t="s">
        <v>2238</v>
      </c>
      <c r="S151" t="s">
        <v>2049</v>
      </c>
      <c r="T151" t="e">
        <f>VLOOKUP(Hoja1[[#This Row],[dsc_documento]],Registros[],2,FALSE)</f>
        <v>#N/A</v>
      </c>
    </row>
    <row r="152" spans="1:20" x14ac:dyDescent="0.25">
      <c r="A152" t="s">
        <v>177</v>
      </c>
      <c r="B152">
        <v>6</v>
      </c>
      <c r="C152">
        <v>6001917</v>
      </c>
      <c r="D152">
        <v>0</v>
      </c>
      <c r="E152" t="s">
        <v>2669</v>
      </c>
      <c r="F152" t="s">
        <v>1988</v>
      </c>
      <c r="G152" t="s">
        <v>1989</v>
      </c>
      <c r="H152" t="s">
        <v>1990</v>
      </c>
      <c r="I152" s="162">
        <v>45316.624381018519</v>
      </c>
      <c r="J152" s="162">
        <v>45320.565043090275</v>
      </c>
      <c r="K152" t="s">
        <v>2009</v>
      </c>
      <c r="L152">
        <v>45491149</v>
      </c>
      <c r="M152" t="s">
        <v>2670</v>
      </c>
      <c r="N152" t="s">
        <v>2671</v>
      </c>
      <c r="O152">
        <v>944041104</v>
      </c>
      <c r="P152" t="s">
        <v>2672</v>
      </c>
      <c r="Q152" t="s">
        <v>2335</v>
      </c>
      <c r="R152" t="s">
        <v>2080</v>
      </c>
      <c r="S152" t="s">
        <v>2080</v>
      </c>
      <c r="T152" t="e">
        <f>VLOOKUP(Hoja1[[#This Row],[dsc_documento]],Registros[],2,FALSE)</f>
        <v>#N/A</v>
      </c>
    </row>
    <row r="153" spans="1:20" x14ac:dyDescent="0.25">
      <c r="A153" t="s">
        <v>176</v>
      </c>
      <c r="B153">
        <v>1</v>
      </c>
      <c r="C153">
        <v>1002334</v>
      </c>
      <c r="D153">
        <v>0</v>
      </c>
      <c r="E153" t="s">
        <v>2673</v>
      </c>
      <c r="F153" t="s">
        <v>2007</v>
      </c>
      <c r="G153" t="s">
        <v>2008</v>
      </c>
      <c r="H153" t="s">
        <v>1990</v>
      </c>
      <c r="I153" s="162">
        <v>45316.64162052083</v>
      </c>
      <c r="J153" s="162">
        <v>45316.666682719908</v>
      </c>
      <c r="K153" t="s">
        <v>1991</v>
      </c>
      <c r="L153">
        <v>19826392</v>
      </c>
      <c r="M153" t="s">
        <v>2674</v>
      </c>
      <c r="N153" t="s">
        <v>2675</v>
      </c>
      <c r="O153">
        <v>955640548</v>
      </c>
      <c r="P153" t="s">
        <v>2676</v>
      </c>
      <c r="Q153" t="s">
        <v>2677</v>
      </c>
      <c r="R153" t="s">
        <v>2014</v>
      </c>
      <c r="S153" t="s">
        <v>2015</v>
      </c>
      <c r="T153" t="e">
        <f>VLOOKUP(Hoja1[[#This Row],[dsc_documento]],Registros[],2,FALSE)</f>
        <v>#N/A</v>
      </c>
    </row>
    <row r="154" spans="1:20" x14ac:dyDescent="0.25">
      <c r="A154" t="s">
        <v>201</v>
      </c>
      <c r="B154">
        <v>2</v>
      </c>
      <c r="C154">
        <v>2105512</v>
      </c>
      <c r="D154">
        <v>0</v>
      </c>
      <c r="E154" t="s">
        <v>2678</v>
      </c>
      <c r="F154" t="s">
        <v>2007</v>
      </c>
      <c r="G154" t="s">
        <v>2008</v>
      </c>
      <c r="H154" t="s">
        <v>1990</v>
      </c>
      <c r="I154" s="162">
        <v>45316.652708333335</v>
      </c>
      <c r="J154" s="162">
        <v>45316.687518368053</v>
      </c>
      <c r="K154" t="s">
        <v>1991</v>
      </c>
      <c r="L154">
        <v>20027160</v>
      </c>
      <c r="M154" t="s">
        <v>2679</v>
      </c>
      <c r="N154" t="s">
        <v>2680</v>
      </c>
      <c r="O154">
        <v>988855590</v>
      </c>
      <c r="P154" t="s">
        <v>2681</v>
      </c>
      <c r="Q154" t="s">
        <v>2682</v>
      </c>
      <c r="R154" t="s">
        <v>2223</v>
      </c>
      <c r="S154" t="s">
        <v>2022</v>
      </c>
      <c r="T154" t="e">
        <f>VLOOKUP(Hoja1[[#This Row],[dsc_documento]],Registros[],2,FALSE)</f>
        <v>#N/A</v>
      </c>
    </row>
    <row r="155" spans="1:20" x14ac:dyDescent="0.25">
      <c r="A155" t="s">
        <v>176</v>
      </c>
      <c r="B155">
        <v>1</v>
      </c>
      <c r="C155">
        <v>1002335</v>
      </c>
      <c r="D155">
        <v>0</v>
      </c>
      <c r="E155" t="s">
        <v>2683</v>
      </c>
      <c r="F155" t="s">
        <v>2007</v>
      </c>
      <c r="G155" t="s">
        <v>2008</v>
      </c>
      <c r="H155" t="s">
        <v>1990</v>
      </c>
      <c r="I155" s="162">
        <v>45316.655033831019</v>
      </c>
      <c r="J155" s="162">
        <v>45316.854183067131</v>
      </c>
      <c r="K155" t="s">
        <v>1991</v>
      </c>
      <c r="L155">
        <v>19958396</v>
      </c>
      <c r="M155" t="s">
        <v>2557</v>
      </c>
      <c r="N155" t="s">
        <v>2558</v>
      </c>
      <c r="O155">
        <v>990070700</v>
      </c>
      <c r="P155" t="s">
        <v>2559</v>
      </c>
      <c r="Q155" t="s">
        <v>2560</v>
      </c>
      <c r="R155" t="s">
        <v>2095</v>
      </c>
      <c r="S155" t="s">
        <v>2015</v>
      </c>
      <c r="T155" t="e">
        <f>VLOOKUP(Hoja1[[#This Row],[dsc_documento]],Registros[],2,FALSE)</f>
        <v>#N/A</v>
      </c>
    </row>
    <row r="156" spans="1:20" x14ac:dyDescent="0.25">
      <c r="A156" t="s">
        <v>231</v>
      </c>
      <c r="B156">
        <v>11</v>
      </c>
      <c r="C156">
        <v>11001045</v>
      </c>
      <c r="D156">
        <v>0</v>
      </c>
      <c r="E156" t="s">
        <v>2684</v>
      </c>
      <c r="F156" t="s">
        <v>2007</v>
      </c>
      <c r="G156" t="s">
        <v>2008</v>
      </c>
      <c r="H156" t="s">
        <v>1990</v>
      </c>
      <c r="I156" s="162">
        <v>45316.670842824074</v>
      </c>
      <c r="J156" s="162">
        <v>45322.541681168979</v>
      </c>
      <c r="K156" t="s">
        <v>1991</v>
      </c>
      <c r="L156">
        <v>41640405</v>
      </c>
      <c r="M156" t="s">
        <v>2685</v>
      </c>
      <c r="N156" t="s">
        <v>2686</v>
      </c>
      <c r="O156">
        <v>984817743</v>
      </c>
      <c r="P156" t="s">
        <v>2687</v>
      </c>
      <c r="Q156" t="s">
        <v>2688</v>
      </c>
      <c r="R156" t="s">
        <v>2138</v>
      </c>
      <c r="S156" t="s">
        <v>2049</v>
      </c>
      <c r="T156" t="e">
        <f>VLOOKUP(Hoja1[[#This Row],[dsc_documento]],Registros[],2,FALSE)</f>
        <v>#N/A</v>
      </c>
    </row>
    <row r="157" spans="1:20" x14ac:dyDescent="0.25">
      <c r="A157" t="s">
        <v>176</v>
      </c>
      <c r="B157">
        <v>1</v>
      </c>
      <c r="C157">
        <v>1002336</v>
      </c>
      <c r="D157">
        <v>0</v>
      </c>
      <c r="E157" t="s">
        <v>2689</v>
      </c>
      <c r="F157" t="s">
        <v>2007</v>
      </c>
      <c r="G157" t="s">
        <v>2008</v>
      </c>
      <c r="H157" t="s">
        <v>1990</v>
      </c>
      <c r="I157" s="162">
        <v>45316.694592094907</v>
      </c>
      <c r="J157" s="162">
        <v>45316.854184490738</v>
      </c>
      <c r="K157" t="s">
        <v>1991</v>
      </c>
      <c r="L157">
        <v>45528140</v>
      </c>
      <c r="M157" t="s">
        <v>1636</v>
      </c>
      <c r="N157" t="s">
        <v>2690</v>
      </c>
      <c r="O157">
        <v>944400323</v>
      </c>
      <c r="P157" t="s">
        <v>1776</v>
      </c>
      <c r="Q157" t="s">
        <v>2691</v>
      </c>
      <c r="R157" t="s">
        <v>2054</v>
      </c>
      <c r="S157" t="s">
        <v>2015</v>
      </c>
      <c r="T157" t="e">
        <f>VLOOKUP(Hoja1[[#This Row],[dsc_documento]],Registros[],2,FALSE)</f>
        <v>#N/A</v>
      </c>
    </row>
    <row r="158" spans="1:20" x14ac:dyDescent="0.25">
      <c r="A158" t="s">
        <v>176</v>
      </c>
      <c r="B158">
        <v>1</v>
      </c>
      <c r="C158">
        <v>1002337</v>
      </c>
      <c r="D158">
        <v>0</v>
      </c>
      <c r="E158" t="s">
        <v>2692</v>
      </c>
      <c r="F158" t="s">
        <v>1988</v>
      </c>
      <c r="G158" t="s">
        <v>1989</v>
      </c>
      <c r="H158" t="s">
        <v>1990</v>
      </c>
      <c r="I158" s="162">
        <v>45317.374490590279</v>
      </c>
      <c r="J158" s="162">
        <v>45322.699219444446</v>
      </c>
      <c r="K158" t="s">
        <v>2009</v>
      </c>
      <c r="L158">
        <v>45528140</v>
      </c>
      <c r="M158" t="s">
        <v>1636</v>
      </c>
      <c r="N158" t="s">
        <v>2690</v>
      </c>
      <c r="O158">
        <v>944400323</v>
      </c>
      <c r="P158" t="s">
        <v>1776</v>
      </c>
      <c r="Q158" t="s">
        <v>2426</v>
      </c>
      <c r="R158" t="s">
        <v>2114</v>
      </c>
      <c r="S158" t="s">
        <v>1994</v>
      </c>
      <c r="T158" t="e">
        <f>VLOOKUP(Hoja1[[#This Row],[dsc_documento]],Registros[],2,FALSE)</f>
        <v>#N/A</v>
      </c>
    </row>
    <row r="159" spans="1:20" x14ac:dyDescent="0.25">
      <c r="A159" t="s">
        <v>197</v>
      </c>
      <c r="B159">
        <v>7</v>
      </c>
      <c r="C159">
        <v>7001325</v>
      </c>
      <c r="D159">
        <v>0</v>
      </c>
      <c r="E159" t="s">
        <v>2693</v>
      </c>
      <c r="F159" t="s">
        <v>2007</v>
      </c>
      <c r="G159" t="s">
        <v>2008</v>
      </c>
      <c r="H159" t="s">
        <v>1990</v>
      </c>
      <c r="I159" s="162">
        <v>45317.480240046294</v>
      </c>
      <c r="J159" s="162">
        <v>45317.604175729168</v>
      </c>
      <c r="K159" t="s">
        <v>1991</v>
      </c>
      <c r="L159">
        <v>41387692</v>
      </c>
      <c r="M159" t="s">
        <v>2694</v>
      </c>
      <c r="N159" t="s">
        <v>2695</v>
      </c>
      <c r="O159">
        <v>942072190</v>
      </c>
      <c r="P159" t="s">
        <v>2696</v>
      </c>
      <c r="Q159" t="s">
        <v>2070</v>
      </c>
      <c r="R159" t="s">
        <v>2071</v>
      </c>
      <c r="S159" t="s">
        <v>2049</v>
      </c>
      <c r="T159" t="e">
        <f>VLOOKUP(Hoja1[[#This Row],[dsc_documento]],Registros[],2,FALSE)</f>
        <v>#N/A</v>
      </c>
    </row>
    <row r="160" spans="1:20" x14ac:dyDescent="0.25">
      <c r="A160" t="s">
        <v>176</v>
      </c>
      <c r="B160">
        <v>1</v>
      </c>
      <c r="C160">
        <v>1002338</v>
      </c>
      <c r="D160">
        <v>0</v>
      </c>
      <c r="E160" t="s">
        <v>2697</v>
      </c>
      <c r="F160" t="s">
        <v>2007</v>
      </c>
      <c r="G160" t="s">
        <v>2008</v>
      </c>
      <c r="H160" t="s">
        <v>1990</v>
      </c>
      <c r="I160" s="162">
        <v>45317.48409903935</v>
      </c>
      <c r="J160" s="162">
        <v>45317.500021793981</v>
      </c>
      <c r="K160" t="s">
        <v>1991</v>
      </c>
      <c r="L160">
        <v>20079044</v>
      </c>
      <c r="M160" t="s">
        <v>2698</v>
      </c>
      <c r="N160" t="s">
        <v>2699</v>
      </c>
      <c r="O160">
        <v>972517558</v>
      </c>
      <c r="P160" t="s">
        <v>2700</v>
      </c>
      <c r="Q160" t="s">
        <v>2248</v>
      </c>
      <c r="R160" t="s">
        <v>2204</v>
      </c>
      <c r="S160" t="s">
        <v>2015</v>
      </c>
      <c r="T160" t="e">
        <f>VLOOKUP(Hoja1[[#This Row],[dsc_documento]],Registros[],2,FALSE)</f>
        <v>#N/A</v>
      </c>
    </row>
    <row r="161" spans="1:20" x14ac:dyDescent="0.25">
      <c r="A161" t="s">
        <v>177</v>
      </c>
      <c r="B161">
        <v>6</v>
      </c>
      <c r="C161">
        <v>6001918</v>
      </c>
      <c r="D161">
        <v>0</v>
      </c>
      <c r="E161" t="s">
        <v>2701</v>
      </c>
      <c r="F161" t="s">
        <v>2007</v>
      </c>
      <c r="G161" t="s">
        <v>2008</v>
      </c>
      <c r="H161" t="s">
        <v>1990</v>
      </c>
      <c r="I161" s="162">
        <v>45317.501919444447</v>
      </c>
      <c r="J161" s="162">
        <v>45320.750018553241</v>
      </c>
      <c r="K161" t="s">
        <v>1991</v>
      </c>
      <c r="L161">
        <v>16800372</v>
      </c>
      <c r="M161" t="s">
        <v>2702</v>
      </c>
      <c r="N161" t="s">
        <v>2026</v>
      </c>
      <c r="O161">
        <v>963337260</v>
      </c>
      <c r="P161" t="s">
        <v>2703</v>
      </c>
      <c r="Q161" t="s">
        <v>2704</v>
      </c>
      <c r="R161" t="s">
        <v>2617</v>
      </c>
      <c r="S161" t="s">
        <v>2362</v>
      </c>
      <c r="T161" t="e">
        <f>VLOOKUP(Hoja1[[#This Row],[dsc_documento]],Registros[],2,FALSE)</f>
        <v>#N/A</v>
      </c>
    </row>
    <row r="162" spans="1:20" x14ac:dyDescent="0.25">
      <c r="A162" t="s">
        <v>176</v>
      </c>
      <c r="B162">
        <v>1</v>
      </c>
      <c r="C162">
        <v>1002339</v>
      </c>
      <c r="D162">
        <v>0</v>
      </c>
      <c r="E162" t="s">
        <v>2705</v>
      </c>
      <c r="F162" t="s">
        <v>1988</v>
      </c>
      <c r="G162" t="s">
        <v>1989</v>
      </c>
      <c r="H162" t="s">
        <v>1990</v>
      </c>
      <c r="I162" s="162">
        <v>45317.514717164355</v>
      </c>
      <c r="J162" s="162">
        <v>45322.77046122685</v>
      </c>
      <c r="K162" t="s">
        <v>1991</v>
      </c>
      <c r="L162">
        <v>45444372</v>
      </c>
      <c r="M162" t="s">
        <v>1521</v>
      </c>
      <c r="N162" t="s">
        <v>2706</v>
      </c>
      <c r="O162">
        <v>985905777</v>
      </c>
      <c r="P162" t="s">
        <v>1695</v>
      </c>
      <c r="Q162" t="s">
        <v>2707</v>
      </c>
      <c r="R162" t="s">
        <v>2000</v>
      </c>
      <c r="S162" t="s">
        <v>2000</v>
      </c>
      <c r="T162" t="e">
        <f>VLOOKUP(Hoja1[[#This Row],[dsc_documento]],Registros[],2,FALSE)</f>
        <v>#N/A</v>
      </c>
    </row>
    <row r="163" spans="1:20" x14ac:dyDescent="0.25">
      <c r="A163" t="s">
        <v>176</v>
      </c>
      <c r="B163">
        <v>1</v>
      </c>
      <c r="C163">
        <v>1002340</v>
      </c>
      <c r="D163">
        <v>0</v>
      </c>
      <c r="E163" t="s">
        <v>2708</v>
      </c>
      <c r="F163" t="s">
        <v>2007</v>
      </c>
      <c r="G163" t="s">
        <v>2008</v>
      </c>
      <c r="H163" t="s">
        <v>1990</v>
      </c>
      <c r="I163" s="162">
        <v>45317.589586261573</v>
      </c>
      <c r="J163" s="162">
        <v>45318.812527581016</v>
      </c>
      <c r="K163" t="s">
        <v>1991</v>
      </c>
      <c r="L163">
        <v>20102016</v>
      </c>
      <c r="M163" t="s">
        <v>2709</v>
      </c>
      <c r="N163" t="s">
        <v>2710</v>
      </c>
      <c r="O163">
        <v>934505355</v>
      </c>
      <c r="P163" t="s">
        <v>2711</v>
      </c>
      <c r="Q163" t="s">
        <v>2317</v>
      </c>
      <c r="R163" t="s">
        <v>2204</v>
      </c>
      <c r="S163" t="s">
        <v>2015</v>
      </c>
      <c r="T163" t="e">
        <f>VLOOKUP(Hoja1[[#This Row],[dsc_documento]],Registros[],2,FALSE)</f>
        <v>#N/A</v>
      </c>
    </row>
    <row r="164" spans="1:20" x14ac:dyDescent="0.25">
      <c r="A164" t="s">
        <v>176</v>
      </c>
      <c r="B164">
        <v>1</v>
      </c>
      <c r="C164">
        <v>1002341</v>
      </c>
      <c r="D164">
        <v>0</v>
      </c>
      <c r="E164" t="s">
        <v>2712</v>
      </c>
      <c r="F164" t="s">
        <v>2007</v>
      </c>
      <c r="G164" t="s">
        <v>2008</v>
      </c>
      <c r="H164" t="s">
        <v>1990</v>
      </c>
      <c r="I164" s="162">
        <v>45317.594932604166</v>
      </c>
      <c r="J164" s="162">
        <v>45318.812540312501</v>
      </c>
      <c r="K164" t="s">
        <v>1991</v>
      </c>
      <c r="L164">
        <v>20102016</v>
      </c>
      <c r="M164" t="s">
        <v>2709</v>
      </c>
      <c r="N164" t="s">
        <v>2710</v>
      </c>
      <c r="O164">
        <v>934505355</v>
      </c>
      <c r="P164" t="s">
        <v>2711</v>
      </c>
      <c r="Q164" t="s">
        <v>2317</v>
      </c>
      <c r="R164" t="s">
        <v>2204</v>
      </c>
      <c r="S164" t="s">
        <v>2015</v>
      </c>
      <c r="T164" t="e">
        <f>VLOOKUP(Hoja1[[#This Row],[dsc_documento]],Registros[],2,FALSE)</f>
        <v>#N/A</v>
      </c>
    </row>
    <row r="165" spans="1:20" x14ac:dyDescent="0.25">
      <c r="A165" t="s">
        <v>176</v>
      </c>
      <c r="B165">
        <v>1</v>
      </c>
      <c r="C165">
        <v>1002343</v>
      </c>
      <c r="D165">
        <v>0</v>
      </c>
      <c r="E165" t="s">
        <v>2713</v>
      </c>
      <c r="F165" t="s">
        <v>2007</v>
      </c>
      <c r="G165" t="s">
        <v>2008</v>
      </c>
      <c r="H165" t="s">
        <v>1990</v>
      </c>
      <c r="I165" s="162">
        <v>45317.602548761577</v>
      </c>
      <c r="J165" s="162">
        <v>45318.83337349537</v>
      </c>
      <c r="K165" t="s">
        <v>1991</v>
      </c>
      <c r="L165">
        <v>20102016</v>
      </c>
      <c r="M165" t="s">
        <v>2709</v>
      </c>
      <c r="N165" t="s">
        <v>2710</v>
      </c>
      <c r="O165">
        <v>934505355</v>
      </c>
      <c r="P165" t="s">
        <v>2711</v>
      </c>
      <c r="Q165" t="s">
        <v>2317</v>
      </c>
      <c r="R165" t="s">
        <v>2204</v>
      </c>
      <c r="S165" t="s">
        <v>2015</v>
      </c>
      <c r="T165" t="e">
        <f>VLOOKUP(Hoja1[[#This Row],[dsc_documento]],Registros[],2,FALSE)</f>
        <v>#N/A</v>
      </c>
    </row>
    <row r="166" spans="1:20" x14ac:dyDescent="0.25">
      <c r="A166" t="s">
        <v>176</v>
      </c>
      <c r="B166">
        <v>1</v>
      </c>
      <c r="C166">
        <v>1002344</v>
      </c>
      <c r="D166">
        <v>0</v>
      </c>
      <c r="E166" t="s">
        <v>2714</v>
      </c>
      <c r="F166" t="s">
        <v>2007</v>
      </c>
      <c r="G166" t="s">
        <v>2008</v>
      </c>
      <c r="H166" t="s">
        <v>1990</v>
      </c>
      <c r="I166" s="162">
        <v>45317.605467280089</v>
      </c>
      <c r="J166" s="162">
        <v>45318.833368831016</v>
      </c>
      <c r="K166" t="s">
        <v>1991</v>
      </c>
      <c r="L166">
        <v>20102016</v>
      </c>
      <c r="M166" t="s">
        <v>2709</v>
      </c>
      <c r="N166" t="s">
        <v>2710</v>
      </c>
      <c r="O166">
        <v>934505355</v>
      </c>
      <c r="P166" t="s">
        <v>2711</v>
      </c>
      <c r="Q166" t="s">
        <v>2317</v>
      </c>
      <c r="R166" t="s">
        <v>2204</v>
      </c>
      <c r="S166" t="s">
        <v>2015</v>
      </c>
      <c r="T166" t="e">
        <f>VLOOKUP(Hoja1[[#This Row],[dsc_documento]],Registros[],2,FALSE)</f>
        <v>#N/A</v>
      </c>
    </row>
    <row r="167" spans="1:20" x14ac:dyDescent="0.25">
      <c r="A167" t="s">
        <v>176</v>
      </c>
      <c r="B167">
        <v>1</v>
      </c>
      <c r="C167">
        <v>1002345</v>
      </c>
      <c r="D167">
        <v>0</v>
      </c>
      <c r="E167" t="s">
        <v>2715</v>
      </c>
      <c r="F167" t="s">
        <v>2007</v>
      </c>
      <c r="G167" t="s">
        <v>2008</v>
      </c>
      <c r="H167" t="s">
        <v>1990</v>
      </c>
      <c r="I167" s="162">
        <v>45317.608730671294</v>
      </c>
      <c r="J167" s="162">
        <v>45318.833384178244</v>
      </c>
      <c r="K167" t="s">
        <v>1991</v>
      </c>
      <c r="L167">
        <v>20102016</v>
      </c>
      <c r="M167" t="s">
        <v>2709</v>
      </c>
      <c r="N167" t="s">
        <v>2710</v>
      </c>
      <c r="O167">
        <v>934505355</v>
      </c>
      <c r="P167" t="s">
        <v>2711</v>
      </c>
      <c r="Q167" t="s">
        <v>2317</v>
      </c>
      <c r="R167" t="s">
        <v>2204</v>
      </c>
      <c r="S167" t="s">
        <v>2015</v>
      </c>
      <c r="T167" t="e">
        <f>VLOOKUP(Hoja1[[#This Row],[dsc_documento]],Registros[],2,FALSE)</f>
        <v>#N/A</v>
      </c>
    </row>
    <row r="168" spans="1:20" x14ac:dyDescent="0.25">
      <c r="A168" t="s">
        <v>175</v>
      </c>
      <c r="B168">
        <v>9</v>
      </c>
      <c r="C168">
        <v>9001716</v>
      </c>
      <c r="D168">
        <v>0</v>
      </c>
      <c r="E168" t="s">
        <v>2716</v>
      </c>
      <c r="F168" t="s">
        <v>2007</v>
      </c>
      <c r="G168" t="s">
        <v>2008</v>
      </c>
      <c r="H168" t="s">
        <v>1990</v>
      </c>
      <c r="I168" s="162">
        <v>45317.610179861113</v>
      </c>
      <c r="J168" s="162">
        <v>45317.645845254629</v>
      </c>
      <c r="K168" t="s">
        <v>1991</v>
      </c>
      <c r="L168">
        <v>44666137</v>
      </c>
      <c r="M168" t="s">
        <v>2717</v>
      </c>
      <c r="N168" t="s">
        <v>2718</v>
      </c>
      <c r="O168">
        <v>988245999</v>
      </c>
      <c r="P168" t="s">
        <v>2719</v>
      </c>
      <c r="Q168" t="s">
        <v>2113</v>
      </c>
      <c r="R168" t="s">
        <v>2114</v>
      </c>
      <c r="S168" t="s">
        <v>1994</v>
      </c>
      <c r="T168" t="e">
        <f>VLOOKUP(Hoja1[[#This Row],[dsc_documento]],Registros[],2,FALSE)</f>
        <v>#N/A</v>
      </c>
    </row>
    <row r="169" spans="1:20" x14ac:dyDescent="0.25">
      <c r="A169" t="s">
        <v>201</v>
      </c>
      <c r="B169">
        <v>2</v>
      </c>
      <c r="C169">
        <v>2105513</v>
      </c>
      <c r="D169">
        <v>0</v>
      </c>
      <c r="E169" t="s">
        <v>2720</v>
      </c>
      <c r="F169" t="s">
        <v>2007</v>
      </c>
      <c r="G169" t="s">
        <v>2008</v>
      </c>
      <c r="H169" t="s">
        <v>1990</v>
      </c>
      <c r="I169" s="162">
        <v>45317.636264699075</v>
      </c>
      <c r="J169" s="162">
        <v>45322.812546215275</v>
      </c>
      <c r="K169" t="s">
        <v>1991</v>
      </c>
      <c r="L169">
        <v>40463316</v>
      </c>
      <c r="M169" t="s">
        <v>2721</v>
      </c>
      <c r="N169" t="s">
        <v>2722</v>
      </c>
      <c r="O169">
        <v>992765248</v>
      </c>
      <c r="P169" t="s">
        <v>2723</v>
      </c>
      <c r="Q169" t="s">
        <v>2660</v>
      </c>
      <c r="R169" t="s">
        <v>2021</v>
      </c>
      <c r="S169" t="s">
        <v>2022</v>
      </c>
      <c r="T169" t="e">
        <f>VLOOKUP(Hoja1[[#This Row],[dsc_documento]],Registros[],2,FALSE)</f>
        <v>#N/A</v>
      </c>
    </row>
    <row r="170" spans="1:20" x14ac:dyDescent="0.25">
      <c r="A170" t="s">
        <v>232</v>
      </c>
      <c r="B170">
        <v>4</v>
      </c>
      <c r="C170">
        <v>4001894</v>
      </c>
      <c r="D170">
        <v>0</v>
      </c>
      <c r="E170" t="s">
        <v>2724</v>
      </c>
      <c r="F170" t="s">
        <v>2007</v>
      </c>
      <c r="G170" t="s">
        <v>2008</v>
      </c>
      <c r="H170" t="s">
        <v>1990</v>
      </c>
      <c r="I170" s="162">
        <v>45317.648264965275</v>
      </c>
      <c r="J170" s="162">
        <v>45317.666672881947</v>
      </c>
      <c r="K170" t="s">
        <v>1991</v>
      </c>
      <c r="L170">
        <v>23999041</v>
      </c>
      <c r="M170" t="s">
        <v>2725</v>
      </c>
      <c r="N170" t="s">
        <v>2726</v>
      </c>
      <c r="O170">
        <v>984759848</v>
      </c>
      <c r="P170" t="s">
        <v>2727</v>
      </c>
      <c r="Q170" t="s">
        <v>2728</v>
      </c>
      <c r="R170" t="s">
        <v>2421</v>
      </c>
      <c r="S170" t="s">
        <v>2107</v>
      </c>
      <c r="T170" t="e">
        <f>VLOOKUP(Hoja1[[#This Row],[dsc_documento]],Registros[],2,FALSE)</f>
        <v>#N/A</v>
      </c>
    </row>
    <row r="171" spans="1:20" x14ac:dyDescent="0.25">
      <c r="A171" t="s">
        <v>176</v>
      </c>
      <c r="B171">
        <v>1</v>
      </c>
      <c r="C171">
        <v>1002346</v>
      </c>
      <c r="D171">
        <v>0</v>
      </c>
      <c r="E171" t="s">
        <v>2729</v>
      </c>
      <c r="F171" t="s">
        <v>2007</v>
      </c>
      <c r="G171" t="s">
        <v>2008</v>
      </c>
      <c r="H171" t="s">
        <v>1990</v>
      </c>
      <c r="I171" s="162">
        <v>45317.649809953706</v>
      </c>
      <c r="J171" s="162">
        <v>45317.687515011574</v>
      </c>
      <c r="K171" t="s">
        <v>1991</v>
      </c>
      <c r="L171">
        <v>47005654</v>
      </c>
      <c r="M171" t="s">
        <v>2730</v>
      </c>
      <c r="N171" t="s">
        <v>2731</v>
      </c>
      <c r="O171">
        <v>933322055</v>
      </c>
      <c r="P171" t="s">
        <v>2732</v>
      </c>
      <c r="Q171" t="s">
        <v>2733</v>
      </c>
      <c r="R171" t="s">
        <v>2054</v>
      </c>
      <c r="S171" t="s">
        <v>2015</v>
      </c>
      <c r="T171" t="e">
        <f>VLOOKUP(Hoja1[[#This Row],[dsc_documento]],Registros[],2,FALSE)</f>
        <v>#N/A</v>
      </c>
    </row>
    <row r="172" spans="1:20" x14ac:dyDescent="0.25">
      <c r="A172" t="s">
        <v>232</v>
      </c>
      <c r="B172">
        <v>4</v>
      </c>
      <c r="C172">
        <v>4001895</v>
      </c>
      <c r="D172">
        <v>0</v>
      </c>
      <c r="E172" t="s">
        <v>2734</v>
      </c>
      <c r="F172" t="s">
        <v>2007</v>
      </c>
      <c r="G172" t="s">
        <v>2008</v>
      </c>
      <c r="H172" t="s">
        <v>1990</v>
      </c>
      <c r="I172" s="162">
        <v>45317.655271643518</v>
      </c>
      <c r="J172" s="162">
        <v>45317.687524652778</v>
      </c>
      <c r="K172" t="s">
        <v>1991</v>
      </c>
      <c r="L172">
        <v>23999041</v>
      </c>
      <c r="M172" t="s">
        <v>2725</v>
      </c>
      <c r="N172" t="s">
        <v>2726</v>
      </c>
      <c r="O172">
        <v>984759848</v>
      </c>
      <c r="P172" t="s">
        <v>2727</v>
      </c>
      <c r="Q172" t="s">
        <v>2728</v>
      </c>
      <c r="R172" t="s">
        <v>2421</v>
      </c>
      <c r="S172" t="s">
        <v>2107</v>
      </c>
      <c r="T172" t="e">
        <f>VLOOKUP(Hoja1[[#This Row],[dsc_documento]],Registros[],2,FALSE)</f>
        <v>#N/A</v>
      </c>
    </row>
    <row r="173" spans="1:20" x14ac:dyDescent="0.25">
      <c r="A173" t="s">
        <v>232</v>
      </c>
      <c r="B173">
        <v>4</v>
      </c>
      <c r="C173">
        <v>4001896</v>
      </c>
      <c r="D173">
        <v>0</v>
      </c>
      <c r="E173" t="s">
        <v>2735</v>
      </c>
      <c r="F173" t="s">
        <v>1988</v>
      </c>
      <c r="G173" t="s">
        <v>1989</v>
      </c>
      <c r="H173" t="s">
        <v>1990</v>
      </c>
      <c r="I173" s="162">
        <v>45317.679195520832</v>
      </c>
      <c r="J173" s="162">
        <v>45322.651320335652</v>
      </c>
      <c r="K173" t="s">
        <v>1991</v>
      </c>
      <c r="L173">
        <v>41002960</v>
      </c>
      <c r="M173" t="s">
        <v>2736</v>
      </c>
      <c r="N173" t="s">
        <v>2737</v>
      </c>
      <c r="O173">
        <v>984250877</v>
      </c>
      <c r="P173" t="s">
        <v>2738</v>
      </c>
      <c r="Q173" t="s">
        <v>2146</v>
      </c>
      <c r="R173" t="s">
        <v>2080</v>
      </c>
      <c r="S173" t="s">
        <v>2080</v>
      </c>
      <c r="T173" t="e">
        <f>VLOOKUP(Hoja1[[#This Row],[dsc_documento]],Registros[],2,FALSE)</f>
        <v>#N/A</v>
      </c>
    </row>
    <row r="174" spans="1:20" x14ac:dyDescent="0.25">
      <c r="A174" t="s">
        <v>177</v>
      </c>
      <c r="B174">
        <v>6</v>
      </c>
      <c r="C174">
        <v>6001919</v>
      </c>
      <c r="D174">
        <v>0</v>
      </c>
      <c r="E174" t="s">
        <v>2739</v>
      </c>
      <c r="F174" t="s">
        <v>1988</v>
      </c>
      <c r="G174" t="s">
        <v>1989</v>
      </c>
      <c r="H174" t="s">
        <v>1990</v>
      </c>
      <c r="I174" s="162">
        <v>45317.679239814817</v>
      </c>
      <c r="J174" s="162">
        <v>45318.697650034723</v>
      </c>
      <c r="K174" t="s">
        <v>1991</v>
      </c>
      <c r="L174">
        <v>45512766</v>
      </c>
      <c r="M174" t="s">
        <v>2740</v>
      </c>
      <c r="N174" t="s">
        <v>2741</v>
      </c>
      <c r="O174">
        <v>972558870</v>
      </c>
      <c r="P174" t="s">
        <v>2742</v>
      </c>
      <c r="Q174" t="s">
        <v>2335</v>
      </c>
      <c r="R174" t="s">
        <v>2080</v>
      </c>
      <c r="S174" t="s">
        <v>2080</v>
      </c>
      <c r="T174" t="e">
        <f>VLOOKUP(Hoja1[[#This Row],[dsc_documento]],Registros[],2,FALSE)</f>
        <v>#N/A</v>
      </c>
    </row>
    <row r="175" spans="1:20" x14ac:dyDescent="0.25">
      <c r="A175" t="s">
        <v>176</v>
      </c>
      <c r="B175">
        <v>1</v>
      </c>
      <c r="C175">
        <v>1002347</v>
      </c>
      <c r="D175">
        <v>0</v>
      </c>
      <c r="E175" t="s">
        <v>2743</v>
      </c>
      <c r="F175" t="s">
        <v>2007</v>
      </c>
      <c r="G175" t="s">
        <v>2008</v>
      </c>
      <c r="H175" t="s">
        <v>1990</v>
      </c>
      <c r="I175" s="162">
        <v>45317.681470682874</v>
      </c>
      <c r="J175" s="162">
        <v>45317.708351041663</v>
      </c>
      <c r="K175" t="s">
        <v>1991</v>
      </c>
      <c r="L175">
        <v>19800273</v>
      </c>
      <c r="M175" t="s">
        <v>2744</v>
      </c>
      <c r="N175" t="s">
        <v>2745</v>
      </c>
      <c r="O175">
        <v>964706497</v>
      </c>
      <c r="P175" t="s">
        <v>2746</v>
      </c>
      <c r="Q175" t="s">
        <v>2401</v>
      </c>
      <c r="R175" t="s">
        <v>2095</v>
      </c>
      <c r="S175" t="s">
        <v>2015</v>
      </c>
      <c r="T175" t="e">
        <f>VLOOKUP(Hoja1[[#This Row],[dsc_documento]],Registros[],2,FALSE)</f>
        <v>#N/A</v>
      </c>
    </row>
    <row r="176" spans="1:20" x14ac:dyDescent="0.25">
      <c r="A176" t="s">
        <v>176</v>
      </c>
      <c r="B176">
        <v>1</v>
      </c>
      <c r="C176">
        <v>1002348</v>
      </c>
      <c r="D176">
        <v>0</v>
      </c>
      <c r="E176" t="s">
        <v>2747</v>
      </c>
      <c r="F176" t="s">
        <v>1988</v>
      </c>
      <c r="G176" t="s">
        <v>1989</v>
      </c>
      <c r="H176" t="s">
        <v>2024</v>
      </c>
      <c r="I176" s="162">
        <v>45317.689123460645</v>
      </c>
      <c r="J176" s="162">
        <v>45337.579599421297</v>
      </c>
      <c r="K176" t="s">
        <v>2009</v>
      </c>
      <c r="L176">
        <v>19925306</v>
      </c>
      <c r="M176" t="s">
        <v>2748</v>
      </c>
      <c r="N176" t="s">
        <v>2749</v>
      </c>
      <c r="O176">
        <v>964415330</v>
      </c>
      <c r="P176" t="s">
        <v>2750</v>
      </c>
      <c r="Q176" t="s">
        <v>2005</v>
      </c>
      <c r="R176" t="s">
        <v>2080</v>
      </c>
      <c r="S176" t="s">
        <v>2080</v>
      </c>
      <c r="T176" t="e">
        <f>VLOOKUP(Hoja1[[#This Row],[dsc_documento]],Registros[],2,FALSE)</f>
        <v>#N/A</v>
      </c>
    </row>
    <row r="177" spans="1:20" x14ac:dyDescent="0.25">
      <c r="A177" t="s">
        <v>231</v>
      </c>
      <c r="B177">
        <v>11</v>
      </c>
      <c r="C177">
        <v>11001046</v>
      </c>
      <c r="D177">
        <v>0</v>
      </c>
      <c r="E177" t="s">
        <v>2751</v>
      </c>
      <c r="F177" t="s">
        <v>2007</v>
      </c>
      <c r="G177" t="s">
        <v>2008</v>
      </c>
      <c r="H177" t="s">
        <v>1990</v>
      </c>
      <c r="I177" s="162">
        <v>45317.709220717596</v>
      </c>
      <c r="J177" s="162">
        <v>45319.833351238427</v>
      </c>
      <c r="K177" t="s">
        <v>1991</v>
      </c>
      <c r="L177">
        <v>60498960</v>
      </c>
      <c r="M177" t="s">
        <v>2752</v>
      </c>
      <c r="N177" t="s">
        <v>2753</v>
      </c>
      <c r="O177">
        <v>927042529</v>
      </c>
      <c r="P177" t="s">
        <v>2754</v>
      </c>
      <c r="Q177" t="s">
        <v>2477</v>
      </c>
      <c r="R177" t="s">
        <v>2138</v>
      </c>
      <c r="S177" t="s">
        <v>2049</v>
      </c>
      <c r="T177" t="e">
        <f>VLOOKUP(Hoja1[[#This Row],[dsc_documento]],Registros[],2,FALSE)</f>
        <v>#N/A</v>
      </c>
    </row>
    <row r="178" spans="1:20" x14ac:dyDescent="0.25">
      <c r="A178" t="s">
        <v>177</v>
      </c>
      <c r="B178">
        <v>6</v>
      </c>
      <c r="C178">
        <v>6001920</v>
      </c>
      <c r="D178">
        <v>0</v>
      </c>
      <c r="E178" t="s">
        <v>2755</v>
      </c>
      <c r="F178" t="s">
        <v>2007</v>
      </c>
      <c r="G178" t="s">
        <v>2008</v>
      </c>
      <c r="H178" t="s">
        <v>1990</v>
      </c>
      <c r="I178" s="162">
        <v>45317.710024305554</v>
      </c>
      <c r="J178" s="162">
        <v>45317.812524502318</v>
      </c>
      <c r="K178" t="s">
        <v>1991</v>
      </c>
      <c r="L178">
        <v>16531555</v>
      </c>
      <c r="M178" t="s">
        <v>2756</v>
      </c>
      <c r="N178" t="s">
        <v>2757</v>
      </c>
      <c r="O178">
        <v>974560707</v>
      </c>
      <c r="P178" t="s">
        <v>2758</v>
      </c>
      <c r="Q178" t="s">
        <v>2759</v>
      </c>
      <c r="R178" t="s">
        <v>2436</v>
      </c>
      <c r="S178" t="s">
        <v>2362</v>
      </c>
      <c r="T178" t="e">
        <f>VLOOKUP(Hoja1[[#This Row],[dsc_documento]],Registros[],2,FALSE)</f>
        <v>#N/A</v>
      </c>
    </row>
    <row r="179" spans="1:20" x14ac:dyDescent="0.25">
      <c r="A179" t="s">
        <v>177</v>
      </c>
      <c r="B179">
        <v>6</v>
      </c>
      <c r="C179">
        <v>6001921</v>
      </c>
      <c r="D179">
        <v>0</v>
      </c>
      <c r="E179" t="s">
        <v>2760</v>
      </c>
      <c r="F179" t="s">
        <v>2007</v>
      </c>
      <c r="G179" t="s">
        <v>2008</v>
      </c>
      <c r="H179" t="s">
        <v>1990</v>
      </c>
      <c r="I179" s="162">
        <v>45317.725548726849</v>
      </c>
      <c r="J179" s="162">
        <v>45318.916729050929</v>
      </c>
      <c r="K179" t="s">
        <v>1991</v>
      </c>
      <c r="L179">
        <v>8720909</v>
      </c>
      <c r="M179" t="s">
        <v>2761</v>
      </c>
      <c r="N179" t="s">
        <v>2762</v>
      </c>
      <c r="O179">
        <v>938948398</v>
      </c>
      <c r="P179" t="s">
        <v>2763</v>
      </c>
      <c r="Q179" t="s">
        <v>2764</v>
      </c>
      <c r="R179" t="s">
        <v>2617</v>
      </c>
      <c r="S179" t="s">
        <v>2362</v>
      </c>
      <c r="T179" t="e">
        <f>VLOOKUP(Hoja1[[#This Row],[dsc_documento]],Registros[],2,FALSE)</f>
        <v>#N/A</v>
      </c>
    </row>
    <row r="180" spans="1:20" x14ac:dyDescent="0.25">
      <c r="A180" t="s">
        <v>176</v>
      </c>
      <c r="B180">
        <v>1</v>
      </c>
      <c r="C180">
        <v>3967</v>
      </c>
      <c r="D180">
        <v>6</v>
      </c>
      <c r="E180" t="s">
        <v>2765</v>
      </c>
      <c r="F180" t="s">
        <v>2007</v>
      </c>
      <c r="G180" t="s">
        <v>2008</v>
      </c>
      <c r="H180" t="s">
        <v>1990</v>
      </c>
      <c r="I180" s="162">
        <v>45317.728026851852</v>
      </c>
      <c r="J180" s="162">
        <v>45317.750026655092</v>
      </c>
      <c r="K180" t="s">
        <v>1991</v>
      </c>
      <c r="L180">
        <v>19997670</v>
      </c>
      <c r="M180" t="s">
        <v>2766</v>
      </c>
      <c r="N180" t="s">
        <v>2767</v>
      </c>
      <c r="O180">
        <v>906730303</v>
      </c>
      <c r="P180" t="s">
        <v>2768</v>
      </c>
      <c r="Q180" t="s">
        <v>2168</v>
      </c>
      <c r="R180" t="s">
        <v>2000</v>
      </c>
      <c r="S180" t="s">
        <v>2000</v>
      </c>
      <c r="T180" t="e">
        <f>VLOOKUP(Hoja1[[#This Row],[dsc_documento]],Registros[],2,FALSE)</f>
        <v>#N/A</v>
      </c>
    </row>
    <row r="181" spans="1:20" x14ac:dyDescent="0.25">
      <c r="A181" t="s">
        <v>173</v>
      </c>
      <c r="B181">
        <v>5</v>
      </c>
      <c r="C181">
        <v>5050543</v>
      </c>
      <c r="D181">
        <v>0</v>
      </c>
      <c r="E181" t="s">
        <v>2769</v>
      </c>
      <c r="F181" t="s">
        <v>2007</v>
      </c>
      <c r="G181" t="s">
        <v>2008</v>
      </c>
      <c r="H181" t="s">
        <v>1990</v>
      </c>
      <c r="I181" s="162">
        <v>45317.745658217595</v>
      </c>
      <c r="J181" s="162">
        <v>45318.666669942133</v>
      </c>
      <c r="K181" t="s">
        <v>1991</v>
      </c>
      <c r="L181">
        <v>40061969</v>
      </c>
      <c r="M181" t="s">
        <v>2770</v>
      </c>
      <c r="N181" t="s">
        <v>2771</v>
      </c>
      <c r="O181">
        <v>992203408</v>
      </c>
      <c r="P181" t="s">
        <v>2772</v>
      </c>
      <c r="Q181" t="s">
        <v>2773</v>
      </c>
      <c r="R181" t="s">
        <v>2163</v>
      </c>
      <c r="S181" t="s">
        <v>1994</v>
      </c>
      <c r="T181" t="e">
        <f>VLOOKUP(Hoja1[[#This Row],[dsc_documento]],Registros[],2,FALSE)</f>
        <v>#N/A</v>
      </c>
    </row>
    <row r="182" spans="1:20" x14ac:dyDescent="0.25">
      <c r="A182" t="s">
        <v>175</v>
      </c>
      <c r="B182">
        <v>9</v>
      </c>
      <c r="C182">
        <v>9001717</v>
      </c>
      <c r="D182">
        <v>0</v>
      </c>
      <c r="E182" t="s">
        <v>2774</v>
      </c>
      <c r="F182" t="s">
        <v>2007</v>
      </c>
      <c r="G182" t="s">
        <v>2008</v>
      </c>
      <c r="H182" t="s">
        <v>1990</v>
      </c>
      <c r="I182" s="162">
        <v>45318.414241354163</v>
      </c>
      <c r="J182" s="162">
        <v>45321.375016319442</v>
      </c>
      <c r="K182" t="s">
        <v>1991</v>
      </c>
      <c r="L182">
        <v>32949323</v>
      </c>
      <c r="M182" t="s">
        <v>2775</v>
      </c>
      <c r="N182" t="s">
        <v>2776</v>
      </c>
      <c r="O182">
        <v>944907158</v>
      </c>
      <c r="P182" t="s">
        <v>2777</v>
      </c>
      <c r="Q182" t="s">
        <v>2778</v>
      </c>
      <c r="R182" t="s">
        <v>2646</v>
      </c>
      <c r="S182" t="s">
        <v>2157</v>
      </c>
      <c r="T182" t="e">
        <f>VLOOKUP(Hoja1[[#This Row],[dsc_documento]],Registros[],2,FALSE)</f>
        <v>#N/A</v>
      </c>
    </row>
    <row r="183" spans="1:20" x14ac:dyDescent="0.25">
      <c r="A183" t="s">
        <v>176</v>
      </c>
      <c r="B183">
        <v>1</v>
      </c>
      <c r="C183">
        <v>1002349</v>
      </c>
      <c r="D183">
        <v>0</v>
      </c>
      <c r="E183" t="s">
        <v>2779</v>
      </c>
      <c r="F183" t="s">
        <v>2007</v>
      </c>
      <c r="G183" t="s">
        <v>2008</v>
      </c>
      <c r="H183" t="s">
        <v>1990</v>
      </c>
      <c r="I183" s="162">
        <v>45318.41866354167</v>
      </c>
      <c r="J183" s="162">
        <v>45318.437513576391</v>
      </c>
      <c r="K183" t="s">
        <v>1991</v>
      </c>
      <c r="L183">
        <v>20059841</v>
      </c>
      <c r="M183" t="s">
        <v>2780</v>
      </c>
      <c r="N183" t="s">
        <v>2781</v>
      </c>
      <c r="O183">
        <v>954627066</v>
      </c>
      <c r="P183" t="s">
        <v>2782</v>
      </c>
      <c r="Q183" t="s">
        <v>2094</v>
      </c>
      <c r="R183" t="s">
        <v>2095</v>
      </c>
      <c r="S183" t="s">
        <v>2015</v>
      </c>
      <c r="T183" t="e">
        <f>VLOOKUP(Hoja1[[#This Row],[dsc_documento]],Registros[],2,FALSE)</f>
        <v>#N/A</v>
      </c>
    </row>
    <row r="184" spans="1:20" x14ac:dyDescent="0.25">
      <c r="A184" t="s">
        <v>201</v>
      </c>
      <c r="B184">
        <v>2</v>
      </c>
      <c r="C184">
        <v>2105514</v>
      </c>
      <c r="D184">
        <v>0</v>
      </c>
      <c r="E184" t="s">
        <v>2783</v>
      </c>
      <c r="F184" t="s">
        <v>1988</v>
      </c>
      <c r="G184" t="s">
        <v>1989</v>
      </c>
      <c r="H184" t="s">
        <v>1990</v>
      </c>
      <c r="I184" s="162">
        <v>45318.431856284726</v>
      </c>
      <c r="J184" s="162">
        <v>45348.672695335648</v>
      </c>
      <c r="K184" t="s">
        <v>1991</v>
      </c>
      <c r="L184">
        <v>72547080</v>
      </c>
      <c r="M184" t="s">
        <v>2784</v>
      </c>
      <c r="N184" t="s">
        <v>2785</v>
      </c>
      <c r="O184">
        <v>991981909</v>
      </c>
      <c r="P184" t="s">
        <v>2786</v>
      </c>
      <c r="Q184" t="s">
        <v>2597</v>
      </c>
      <c r="R184" t="s">
        <v>2000</v>
      </c>
      <c r="S184" t="s">
        <v>2000</v>
      </c>
      <c r="T184" t="e">
        <f>VLOOKUP(Hoja1[[#This Row],[dsc_documento]],Registros[],2,FALSE)</f>
        <v>#N/A</v>
      </c>
    </row>
    <row r="185" spans="1:20" x14ac:dyDescent="0.25">
      <c r="A185" t="s">
        <v>197</v>
      </c>
      <c r="B185">
        <v>7</v>
      </c>
      <c r="C185">
        <v>7001326</v>
      </c>
      <c r="D185">
        <v>0</v>
      </c>
      <c r="E185" t="s">
        <v>2787</v>
      </c>
      <c r="F185" t="s">
        <v>2007</v>
      </c>
      <c r="G185" t="s">
        <v>2008</v>
      </c>
      <c r="H185" t="s">
        <v>1990</v>
      </c>
      <c r="I185" s="162">
        <v>45318.452058796298</v>
      </c>
      <c r="J185" s="162">
        <v>45319.52084351852</v>
      </c>
      <c r="K185" t="s">
        <v>1991</v>
      </c>
      <c r="L185">
        <v>17523823</v>
      </c>
      <c r="M185" t="s">
        <v>2788</v>
      </c>
      <c r="N185" t="s">
        <v>2789</v>
      </c>
      <c r="O185">
        <v>969904328</v>
      </c>
      <c r="P185" t="s">
        <v>2790</v>
      </c>
      <c r="Q185" t="s">
        <v>2791</v>
      </c>
      <c r="R185" t="s">
        <v>2071</v>
      </c>
      <c r="S185" t="s">
        <v>2049</v>
      </c>
      <c r="T185" t="e">
        <f>VLOOKUP(Hoja1[[#This Row],[dsc_documento]],Registros[],2,FALSE)</f>
        <v>#N/A</v>
      </c>
    </row>
    <row r="186" spans="1:20" x14ac:dyDescent="0.25">
      <c r="A186" t="s">
        <v>231</v>
      </c>
      <c r="B186">
        <v>11</v>
      </c>
      <c r="C186">
        <v>11001047</v>
      </c>
      <c r="D186">
        <v>0</v>
      </c>
      <c r="E186" t="s">
        <v>2792</v>
      </c>
      <c r="F186" t="s">
        <v>2007</v>
      </c>
      <c r="G186" t="s">
        <v>2008</v>
      </c>
      <c r="H186" t="s">
        <v>1990</v>
      </c>
      <c r="I186" s="162">
        <v>45318.471774768521</v>
      </c>
      <c r="J186" s="162">
        <v>45318.895852546295</v>
      </c>
      <c r="K186" t="s">
        <v>1991</v>
      </c>
      <c r="L186">
        <v>29242410</v>
      </c>
      <c r="M186" t="s">
        <v>2793</v>
      </c>
      <c r="N186" t="s">
        <v>2794</v>
      </c>
      <c r="O186">
        <v>978274636</v>
      </c>
      <c r="P186" t="s">
        <v>2795</v>
      </c>
      <c r="Q186" t="s">
        <v>2330</v>
      </c>
      <c r="R186" t="s">
        <v>2238</v>
      </c>
      <c r="S186" t="s">
        <v>2049</v>
      </c>
      <c r="T186" t="e">
        <f>VLOOKUP(Hoja1[[#This Row],[dsc_documento]],Registros[],2,FALSE)</f>
        <v>#N/A</v>
      </c>
    </row>
    <row r="187" spans="1:20" x14ac:dyDescent="0.25">
      <c r="A187" t="s">
        <v>176</v>
      </c>
      <c r="B187">
        <v>1</v>
      </c>
      <c r="C187">
        <v>1002350</v>
      </c>
      <c r="D187">
        <v>0</v>
      </c>
      <c r="E187" t="s">
        <v>2796</v>
      </c>
      <c r="F187" t="s">
        <v>2007</v>
      </c>
      <c r="G187" t="s">
        <v>2008</v>
      </c>
      <c r="H187" t="s">
        <v>1990</v>
      </c>
      <c r="I187" s="162">
        <v>45318.481034375</v>
      </c>
      <c r="J187" s="162">
        <v>45318.916705324074</v>
      </c>
      <c r="K187" t="s">
        <v>1991</v>
      </c>
      <c r="L187">
        <v>74061520</v>
      </c>
      <c r="M187" t="s">
        <v>2797</v>
      </c>
      <c r="N187" t="s">
        <v>2798</v>
      </c>
      <c r="O187">
        <v>929044323</v>
      </c>
      <c r="P187" t="s">
        <v>2799</v>
      </c>
      <c r="Q187" t="s">
        <v>2317</v>
      </c>
      <c r="R187" t="s">
        <v>2204</v>
      </c>
      <c r="S187" t="s">
        <v>2015</v>
      </c>
      <c r="T187" t="e">
        <f>VLOOKUP(Hoja1[[#This Row],[dsc_documento]],Registros[],2,FALSE)</f>
        <v>#N/A</v>
      </c>
    </row>
    <row r="188" spans="1:20" x14ac:dyDescent="0.25">
      <c r="A188" t="s">
        <v>231</v>
      </c>
      <c r="B188">
        <v>11</v>
      </c>
      <c r="C188">
        <v>11001048</v>
      </c>
      <c r="D188">
        <v>0</v>
      </c>
      <c r="E188" t="s">
        <v>2800</v>
      </c>
      <c r="F188" t="s">
        <v>2007</v>
      </c>
      <c r="G188" t="s">
        <v>2008</v>
      </c>
      <c r="H188" t="s">
        <v>1990</v>
      </c>
      <c r="I188" s="162">
        <v>45318.510275659719</v>
      </c>
      <c r="J188" s="162">
        <v>45321.437513576391</v>
      </c>
      <c r="K188" t="s">
        <v>1991</v>
      </c>
      <c r="L188">
        <v>29654020</v>
      </c>
      <c r="M188" t="s">
        <v>2801</v>
      </c>
      <c r="N188" t="s">
        <v>2802</v>
      </c>
      <c r="O188">
        <v>932843592</v>
      </c>
      <c r="P188" t="s">
        <v>2803</v>
      </c>
      <c r="Q188" t="s">
        <v>2482</v>
      </c>
      <c r="R188" t="s">
        <v>2048</v>
      </c>
      <c r="S188" t="s">
        <v>2049</v>
      </c>
      <c r="T188" t="e">
        <f>VLOOKUP(Hoja1[[#This Row],[dsc_documento]],Registros[],2,FALSE)</f>
        <v>#N/A</v>
      </c>
    </row>
    <row r="189" spans="1:20" x14ac:dyDescent="0.25">
      <c r="A189" t="s">
        <v>231</v>
      </c>
      <c r="B189">
        <v>11</v>
      </c>
      <c r="C189">
        <v>11001049</v>
      </c>
      <c r="D189">
        <v>0</v>
      </c>
      <c r="E189" t="s">
        <v>2804</v>
      </c>
      <c r="F189" t="s">
        <v>2007</v>
      </c>
      <c r="G189" t="s">
        <v>2008</v>
      </c>
      <c r="H189" t="s">
        <v>1990</v>
      </c>
      <c r="I189" s="162">
        <v>45318.540764849538</v>
      </c>
      <c r="J189" s="162">
        <v>45319.70835158565</v>
      </c>
      <c r="K189" t="s">
        <v>1991</v>
      </c>
      <c r="L189">
        <v>40853819</v>
      </c>
      <c r="M189" t="s">
        <v>2805</v>
      </c>
      <c r="N189" t="s">
        <v>2806</v>
      </c>
      <c r="O189">
        <v>977561813</v>
      </c>
      <c r="P189" t="s">
        <v>2807</v>
      </c>
      <c r="Q189" t="s">
        <v>2237</v>
      </c>
      <c r="R189" t="s">
        <v>2238</v>
      </c>
      <c r="S189" t="s">
        <v>2049</v>
      </c>
      <c r="T189" t="e">
        <f>VLOOKUP(Hoja1[[#This Row],[dsc_documento]],Registros[],2,FALSE)</f>
        <v>#N/A</v>
      </c>
    </row>
    <row r="190" spans="1:20" x14ac:dyDescent="0.25">
      <c r="A190" t="s">
        <v>176</v>
      </c>
      <c r="B190">
        <v>1</v>
      </c>
      <c r="C190">
        <v>1002351</v>
      </c>
      <c r="D190">
        <v>0</v>
      </c>
      <c r="E190" t="s">
        <v>2808</v>
      </c>
      <c r="F190" t="s">
        <v>2007</v>
      </c>
      <c r="G190" t="s">
        <v>2008</v>
      </c>
      <c r="H190" t="s">
        <v>1990</v>
      </c>
      <c r="I190" s="162">
        <v>45318.585238541666</v>
      </c>
      <c r="J190" s="162">
        <v>45320.562507025461</v>
      </c>
      <c r="K190" t="s">
        <v>1991</v>
      </c>
      <c r="L190">
        <v>20102016</v>
      </c>
      <c r="M190" t="s">
        <v>2709</v>
      </c>
      <c r="N190" t="s">
        <v>2710</v>
      </c>
      <c r="O190">
        <v>934505355</v>
      </c>
      <c r="P190" t="s">
        <v>2711</v>
      </c>
      <c r="Q190" t="s">
        <v>2317</v>
      </c>
      <c r="R190" t="s">
        <v>2204</v>
      </c>
      <c r="S190" t="s">
        <v>2015</v>
      </c>
      <c r="T190" t="e">
        <f>VLOOKUP(Hoja1[[#This Row],[dsc_documento]],Registros[],2,FALSE)</f>
        <v>#N/A</v>
      </c>
    </row>
    <row r="191" spans="1:20" x14ac:dyDescent="0.25">
      <c r="A191" t="s">
        <v>231</v>
      </c>
      <c r="B191">
        <v>11</v>
      </c>
      <c r="C191">
        <v>11001050</v>
      </c>
      <c r="D191">
        <v>0</v>
      </c>
      <c r="E191" t="s">
        <v>2809</v>
      </c>
      <c r="F191" t="s">
        <v>2007</v>
      </c>
      <c r="G191" t="s">
        <v>2008</v>
      </c>
      <c r="H191" t="s">
        <v>1990</v>
      </c>
      <c r="I191" s="162">
        <v>45318.590921296294</v>
      </c>
      <c r="J191" s="162">
        <v>45322.833357442127</v>
      </c>
      <c r="K191" t="s">
        <v>2009</v>
      </c>
      <c r="L191">
        <v>29646420</v>
      </c>
      <c r="M191" t="s">
        <v>2810</v>
      </c>
      <c r="N191" t="s">
        <v>2811</v>
      </c>
      <c r="O191">
        <v>958850786</v>
      </c>
      <c r="P191" t="s">
        <v>2812</v>
      </c>
      <c r="Q191" t="s">
        <v>2482</v>
      </c>
      <c r="R191" t="s">
        <v>2048</v>
      </c>
      <c r="S191" t="s">
        <v>2049</v>
      </c>
      <c r="T191" t="e">
        <f>VLOOKUP(Hoja1[[#This Row],[dsc_documento]],Registros[],2,FALSE)</f>
        <v>#N/A</v>
      </c>
    </row>
    <row r="192" spans="1:20" x14ac:dyDescent="0.25">
      <c r="A192" t="s">
        <v>175</v>
      </c>
      <c r="B192">
        <v>9</v>
      </c>
      <c r="C192">
        <v>9001718</v>
      </c>
      <c r="D192">
        <v>0</v>
      </c>
      <c r="E192" t="s">
        <v>2813</v>
      </c>
      <c r="F192" t="s">
        <v>1988</v>
      </c>
      <c r="G192" t="s">
        <v>1989</v>
      </c>
      <c r="H192" t="s">
        <v>1990</v>
      </c>
      <c r="I192" s="162">
        <v>45318.628523414351</v>
      </c>
      <c r="J192" s="162">
        <v>45321.809939780091</v>
      </c>
      <c r="K192" t="s">
        <v>1991</v>
      </c>
      <c r="L192">
        <v>25812869</v>
      </c>
      <c r="M192" t="s">
        <v>2814</v>
      </c>
      <c r="N192" t="s">
        <v>2815</v>
      </c>
      <c r="O192">
        <v>992661252</v>
      </c>
      <c r="P192" t="s">
        <v>2816</v>
      </c>
      <c r="Q192" t="s">
        <v>2232</v>
      </c>
      <c r="R192" t="s">
        <v>2080</v>
      </c>
      <c r="S192" t="s">
        <v>2080</v>
      </c>
      <c r="T192" t="e">
        <f>VLOOKUP(Hoja1[[#This Row],[dsc_documento]],Registros[],2,FALSE)</f>
        <v>#N/A</v>
      </c>
    </row>
    <row r="193" spans="1:20" x14ac:dyDescent="0.25">
      <c r="A193" t="s">
        <v>176</v>
      </c>
      <c r="B193">
        <v>1</v>
      </c>
      <c r="C193">
        <v>1002352</v>
      </c>
      <c r="D193">
        <v>0</v>
      </c>
      <c r="E193" t="s">
        <v>2817</v>
      </c>
      <c r="F193" t="s">
        <v>2007</v>
      </c>
      <c r="G193" t="s">
        <v>2008</v>
      </c>
      <c r="H193" t="s">
        <v>1990</v>
      </c>
      <c r="I193" s="162">
        <v>45318.673599849535</v>
      </c>
      <c r="J193" s="162">
        <v>45318.68750871528</v>
      </c>
      <c r="K193" t="s">
        <v>1991</v>
      </c>
      <c r="L193">
        <v>19943520</v>
      </c>
      <c r="M193" t="s">
        <v>2818</v>
      </c>
      <c r="N193" t="s">
        <v>2819</v>
      </c>
      <c r="O193">
        <v>964510017</v>
      </c>
      <c r="P193" t="s">
        <v>2820</v>
      </c>
      <c r="Q193" t="s">
        <v>2516</v>
      </c>
      <c r="R193" t="s">
        <v>2054</v>
      </c>
      <c r="S193" t="s">
        <v>2015</v>
      </c>
      <c r="T193" t="e">
        <f>VLOOKUP(Hoja1[[#This Row],[dsc_documento]],Registros[],2,FALSE)</f>
        <v>#N/A</v>
      </c>
    </row>
    <row r="194" spans="1:20" x14ac:dyDescent="0.25">
      <c r="A194" t="s">
        <v>231</v>
      </c>
      <c r="B194">
        <v>11</v>
      </c>
      <c r="C194">
        <v>11001051</v>
      </c>
      <c r="D194">
        <v>0</v>
      </c>
      <c r="E194" t="s">
        <v>2821</v>
      </c>
      <c r="F194" t="s">
        <v>2007</v>
      </c>
      <c r="G194" t="s">
        <v>2008</v>
      </c>
      <c r="H194" t="s">
        <v>1990</v>
      </c>
      <c r="I194" s="162">
        <v>45318.685736539352</v>
      </c>
      <c r="J194" s="162">
        <v>45322.458357407406</v>
      </c>
      <c r="K194" t="s">
        <v>1991</v>
      </c>
      <c r="L194">
        <v>29575992</v>
      </c>
      <c r="M194" t="s">
        <v>2822</v>
      </c>
      <c r="N194" t="s">
        <v>2823</v>
      </c>
      <c r="O194">
        <v>979347948</v>
      </c>
      <c r="P194" t="s">
        <v>2824</v>
      </c>
      <c r="Q194" t="s">
        <v>2477</v>
      </c>
      <c r="R194" t="s">
        <v>2138</v>
      </c>
      <c r="S194" t="s">
        <v>2049</v>
      </c>
      <c r="T194" t="e">
        <f>VLOOKUP(Hoja1[[#This Row],[dsc_documento]],Registros[],2,FALSE)</f>
        <v>#N/A</v>
      </c>
    </row>
    <row r="195" spans="1:20" x14ac:dyDescent="0.25">
      <c r="A195" t="s">
        <v>201</v>
      </c>
      <c r="B195">
        <v>2</v>
      </c>
      <c r="C195">
        <v>2105515</v>
      </c>
      <c r="D195">
        <v>0</v>
      </c>
      <c r="E195" t="s">
        <v>2825</v>
      </c>
      <c r="F195" t="s">
        <v>2007</v>
      </c>
      <c r="G195" t="s">
        <v>2008</v>
      </c>
      <c r="H195" t="s">
        <v>1990</v>
      </c>
      <c r="I195" s="162">
        <v>45318.690006562501</v>
      </c>
      <c r="J195" s="162">
        <v>45318.708341516205</v>
      </c>
      <c r="K195" t="s">
        <v>1991</v>
      </c>
      <c r="L195">
        <v>19805925</v>
      </c>
      <c r="M195" t="s">
        <v>2826</v>
      </c>
      <c r="N195" t="s">
        <v>2827</v>
      </c>
      <c r="O195">
        <v>964617922</v>
      </c>
      <c r="P195" t="s">
        <v>2828</v>
      </c>
      <c r="Q195" t="s">
        <v>2829</v>
      </c>
      <c r="R195" t="s">
        <v>2033</v>
      </c>
      <c r="S195" t="s">
        <v>2022</v>
      </c>
      <c r="T195" t="e">
        <f>VLOOKUP(Hoja1[[#This Row],[dsc_documento]],Registros[],2,FALSE)</f>
        <v>#N/A</v>
      </c>
    </row>
    <row r="196" spans="1:20" x14ac:dyDescent="0.25">
      <c r="A196" t="s">
        <v>231</v>
      </c>
      <c r="B196">
        <v>11</v>
      </c>
      <c r="C196">
        <v>11001052</v>
      </c>
      <c r="D196">
        <v>0</v>
      </c>
      <c r="E196" t="s">
        <v>2830</v>
      </c>
      <c r="F196" t="s">
        <v>2007</v>
      </c>
      <c r="G196" t="s">
        <v>2008</v>
      </c>
      <c r="H196" t="s">
        <v>1990</v>
      </c>
      <c r="I196" s="162">
        <v>45318.699232638886</v>
      </c>
      <c r="J196" s="162">
        <v>45318.854184374999</v>
      </c>
      <c r="K196" t="s">
        <v>1991</v>
      </c>
      <c r="L196">
        <v>29601558</v>
      </c>
      <c r="M196" t="s">
        <v>2087</v>
      </c>
      <c r="N196" t="s">
        <v>2088</v>
      </c>
      <c r="O196">
        <v>969738027</v>
      </c>
      <c r="P196" t="s">
        <v>2089</v>
      </c>
      <c r="Q196" t="s">
        <v>2085</v>
      </c>
      <c r="R196" t="s">
        <v>2048</v>
      </c>
      <c r="S196" t="s">
        <v>2049</v>
      </c>
      <c r="T196" t="e">
        <f>VLOOKUP(Hoja1[[#This Row],[dsc_documento]],Registros[],2,FALSE)</f>
        <v>#N/A</v>
      </c>
    </row>
    <row r="197" spans="1:20" x14ac:dyDescent="0.25">
      <c r="A197" t="s">
        <v>201</v>
      </c>
      <c r="B197">
        <v>2</v>
      </c>
      <c r="C197">
        <v>2105516</v>
      </c>
      <c r="D197">
        <v>0</v>
      </c>
      <c r="E197" t="s">
        <v>2831</v>
      </c>
      <c r="F197" t="s">
        <v>2007</v>
      </c>
      <c r="G197" t="s">
        <v>2008</v>
      </c>
      <c r="H197" t="s">
        <v>1990</v>
      </c>
      <c r="I197" s="162">
        <v>45318.740061076387</v>
      </c>
      <c r="J197" s="162">
        <v>45318.770849270833</v>
      </c>
      <c r="K197" t="s">
        <v>2009</v>
      </c>
      <c r="L197">
        <v>41893711</v>
      </c>
      <c r="M197" t="s">
        <v>2832</v>
      </c>
      <c r="N197" t="s">
        <v>2833</v>
      </c>
      <c r="O197">
        <v>915941858</v>
      </c>
      <c r="P197" t="s">
        <v>2834</v>
      </c>
      <c r="Q197" t="s">
        <v>2317</v>
      </c>
      <c r="R197" t="s">
        <v>2204</v>
      </c>
      <c r="S197" t="s">
        <v>2015</v>
      </c>
      <c r="T197" t="e">
        <f>VLOOKUP(Hoja1[[#This Row],[dsc_documento]],Registros[],2,FALSE)</f>
        <v>#N/A</v>
      </c>
    </row>
    <row r="198" spans="1:20" x14ac:dyDescent="0.25">
      <c r="A198" t="s">
        <v>197</v>
      </c>
      <c r="B198">
        <v>7</v>
      </c>
      <c r="C198">
        <v>7001327</v>
      </c>
      <c r="D198">
        <v>0</v>
      </c>
      <c r="E198" t="s">
        <v>2835</v>
      </c>
      <c r="F198" t="s">
        <v>2007</v>
      </c>
      <c r="G198" t="s">
        <v>2008</v>
      </c>
      <c r="H198" t="s">
        <v>1990</v>
      </c>
      <c r="I198" s="162">
        <v>45318.760085416667</v>
      </c>
      <c r="J198" s="162">
        <v>45320.416680057868</v>
      </c>
      <c r="K198" t="s">
        <v>1991</v>
      </c>
      <c r="L198">
        <v>40025960</v>
      </c>
      <c r="M198" t="s">
        <v>2836</v>
      </c>
      <c r="N198" t="s">
        <v>2837</v>
      </c>
      <c r="O198">
        <v>966921078</v>
      </c>
      <c r="P198" t="s">
        <v>2838</v>
      </c>
      <c r="Q198" t="s">
        <v>2791</v>
      </c>
      <c r="R198" t="s">
        <v>2071</v>
      </c>
      <c r="S198" t="s">
        <v>2049</v>
      </c>
      <c r="T198" t="e">
        <f>VLOOKUP(Hoja1[[#This Row],[dsc_documento]],Registros[],2,FALSE)</f>
        <v>#N/A</v>
      </c>
    </row>
    <row r="199" spans="1:20" x14ac:dyDescent="0.25">
      <c r="A199" t="s">
        <v>232</v>
      </c>
      <c r="B199">
        <v>4</v>
      </c>
      <c r="C199">
        <v>4001897</v>
      </c>
      <c r="D199">
        <v>0</v>
      </c>
      <c r="E199" t="s">
        <v>2839</v>
      </c>
      <c r="F199" t="s">
        <v>1988</v>
      </c>
      <c r="G199" t="s">
        <v>1989</v>
      </c>
      <c r="H199" t="s">
        <v>1990</v>
      </c>
      <c r="I199" s="162">
        <v>45319.417826423611</v>
      </c>
      <c r="J199" s="162">
        <v>45322.397612152781</v>
      </c>
      <c r="K199" t="s">
        <v>1991</v>
      </c>
      <c r="L199">
        <v>23813569</v>
      </c>
      <c r="M199" t="s">
        <v>2840</v>
      </c>
      <c r="N199" t="s">
        <v>2841</v>
      </c>
      <c r="O199">
        <v>984254262</v>
      </c>
      <c r="P199" t="s">
        <v>2842</v>
      </c>
      <c r="Q199" t="s">
        <v>2146</v>
      </c>
      <c r="R199" t="s">
        <v>2080</v>
      </c>
      <c r="S199" t="s">
        <v>2080</v>
      </c>
      <c r="T199" t="e">
        <f>VLOOKUP(Hoja1[[#This Row],[dsc_documento]],Registros[],2,FALSE)</f>
        <v>#N/A</v>
      </c>
    </row>
    <row r="200" spans="1:20" x14ac:dyDescent="0.25">
      <c r="A200" t="s">
        <v>232</v>
      </c>
      <c r="B200">
        <v>4</v>
      </c>
      <c r="C200">
        <v>4001898</v>
      </c>
      <c r="D200">
        <v>0</v>
      </c>
      <c r="E200" t="s">
        <v>2843</v>
      </c>
      <c r="F200" t="s">
        <v>2007</v>
      </c>
      <c r="G200" t="s">
        <v>2008</v>
      </c>
      <c r="H200" t="s">
        <v>1990</v>
      </c>
      <c r="I200" s="162">
        <v>45319.447446099533</v>
      </c>
      <c r="J200" s="162">
        <v>45319.458340081015</v>
      </c>
      <c r="K200" t="s">
        <v>2009</v>
      </c>
      <c r="L200">
        <v>47765325</v>
      </c>
      <c r="M200" t="s">
        <v>2844</v>
      </c>
      <c r="N200" t="s">
        <v>2845</v>
      </c>
      <c r="O200">
        <v>958156561</v>
      </c>
      <c r="P200" t="s">
        <v>2846</v>
      </c>
      <c r="Q200" t="s">
        <v>2847</v>
      </c>
      <c r="R200" t="s">
        <v>2106</v>
      </c>
      <c r="S200" t="s">
        <v>2107</v>
      </c>
      <c r="T200" t="e">
        <f>VLOOKUP(Hoja1[[#This Row],[dsc_documento]],Registros[],2,FALSE)</f>
        <v>#N/A</v>
      </c>
    </row>
    <row r="201" spans="1:20" x14ac:dyDescent="0.25">
      <c r="A201" t="s">
        <v>201</v>
      </c>
      <c r="B201">
        <v>2</v>
      </c>
      <c r="C201">
        <v>2105517</v>
      </c>
      <c r="D201">
        <v>0</v>
      </c>
      <c r="E201" t="s">
        <v>2848</v>
      </c>
      <c r="F201" t="s">
        <v>2007</v>
      </c>
      <c r="G201" t="s">
        <v>2008</v>
      </c>
      <c r="H201" t="s">
        <v>1990</v>
      </c>
      <c r="I201" s="162">
        <v>45319.47724803241</v>
      </c>
      <c r="J201" s="162">
        <v>45319.500011458331</v>
      </c>
      <c r="K201" t="s">
        <v>1991</v>
      </c>
      <c r="L201">
        <v>43387312</v>
      </c>
      <c r="M201" t="s">
        <v>2849</v>
      </c>
      <c r="N201" t="s">
        <v>2850</v>
      </c>
      <c r="O201">
        <v>964397557</v>
      </c>
      <c r="P201" t="s">
        <v>2851</v>
      </c>
      <c r="Q201" t="s">
        <v>2032</v>
      </c>
      <c r="R201" t="s">
        <v>2033</v>
      </c>
      <c r="S201" t="s">
        <v>2022</v>
      </c>
      <c r="T201" t="e">
        <f>VLOOKUP(Hoja1[[#This Row],[dsc_documento]],Registros[],2,FALSE)</f>
        <v>#N/A</v>
      </c>
    </row>
    <row r="202" spans="1:20" x14ac:dyDescent="0.25">
      <c r="A202" t="s">
        <v>177</v>
      </c>
      <c r="B202">
        <v>6</v>
      </c>
      <c r="C202">
        <v>6001922</v>
      </c>
      <c r="D202">
        <v>0</v>
      </c>
      <c r="E202" t="s">
        <v>2852</v>
      </c>
      <c r="F202" t="s">
        <v>2007</v>
      </c>
      <c r="G202" t="s">
        <v>2008</v>
      </c>
      <c r="H202" t="s">
        <v>1990</v>
      </c>
      <c r="I202" s="162">
        <v>45319.486418518522</v>
      </c>
      <c r="J202" s="162">
        <v>45320.729186261575</v>
      </c>
      <c r="K202" t="s">
        <v>1991</v>
      </c>
      <c r="L202">
        <v>16409359</v>
      </c>
      <c r="M202" t="s">
        <v>2853</v>
      </c>
      <c r="N202" t="s">
        <v>2854</v>
      </c>
      <c r="O202">
        <v>913913683</v>
      </c>
      <c r="P202" t="s">
        <v>2855</v>
      </c>
      <c r="Q202" t="s">
        <v>2616</v>
      </c>
      <c r="R202" t="s">
        <v>2617</v>
      </c>
      <c r="S202" t="s">
        <v>2362</v>
      </c>
      <c r="T202" t="e">
        <f>VLOOKUP(Hoja1[[#This Row],[dsc_documento]],Registros[],2,FALSE)</f>
        <v>#N/A</v>
      </c>
    </row>
    <row r="203" spans="1:20" x14ac:dyDescent="0.25">
      <c r="A203" t="s">
        <v>197</v>
      </c>
      <c r="B203">
        <v>7</v>
      </c>
      <c r="C203">
        <v>7001328</v>
      </c>
      <c r="D203">
        <v>0</v>
      </c>
      <c r="E203" t="s">
        <v>2856</v>
      </c>
      <c r="F203" t="s">
        <v>2007</v>
      </c>
      <c r="G203" t="s">
        <v>2008</v>
      </c>
      <c r="H203" t="s">
        <v>1990</v>
      </c>
      <c r="I203" s="162">
        <v>45319.514700844906</v>
      </c>
      <c r="J203" s="162">
        <v>45322.520871678244</v>
      </c>
      <c r="K203" t="s">
        <v>1991</v>
      </c>
      <c r="L203">
        <v>17532999</v>
      </c>
      <c r="M203" t="s">
        <v>2857</v>
      </c>
      <c r="N203" t="s">
        <v>2858</v>
      </c>
      <c r="O203">
        <v>914922448</v>
      </c>
      <c r="P203" t="s">
        <v>2859</v>
      </c>
      <c r="Q203" t="s">
        <v>2791</v>
      </c>
      <c r="R203" t="s">
        <v>2071</v>
      </c>
      <c r="S203" t="s">
        <v>2049</v>
      </c>
      <c r="T203" t="e">
        <f>VLOOKUP(Hoja1[[#This Row],[dsc_documento]],Registros[],2,FALSE)</f>
        <v>#N/A</v>
      </c>
    </row>
    <row r="204" spans="1:20" x14ac:dyDescent="0.25">
      <c r="A204" t="s">
        <v>173</v>
      </c>
      <c r="B204">
        <v>5</v>
      </c>
      <c r="C204">
        <v>5050544</v>
      </c>
      <c r="D204">
        <v>0</v>
      </c>
      <c r="E204" t="s">
        <v>2860</v>
      </c>
      <c r="F204" t="s">
        <v>1988</v>
      </c>
      <c r="G204" t="s">
        <v>1989</v>
      </c>
      <c r="H204" t="s">
        <v>1990</v>
      </c>
      <c r="I204" s="162">
        <v>45319.709608761572</v>
      </c>
      <c r="J204" s="162">
        <v>45329.467317627314</v>
      </c>
      <c r="K204" t="s">
        <v>2009</v>
      </c>
      <c r="L204">
        <v>40083325</v>
      </c>
      <c r="M204" t="s">
        <v>2861</v>
      </c>
      <c r="N204" t="s">
        <v>2862</v>
      </c>
      <c r="O204">
        <v>926069505</v>
      </c>
      <c r="P204" t="s">
        <v>2863</v>
      </c>
      <c r="Q204" t="s">
        <v>2864</v>
      </c>
      <c r="R204" t="s">
        <v>2865</v>
      </c>
      <c r="S204" t="s">
        <v>2000</v>
      </c>
      <c r="T204" t="e">
        <f>VLOOKUP(Hoja1[[#This Row],[dsc_documento]],Registros[],2,FALSE)</f>
        <v>#N/A</v>
      </c>
    </row>
    <row r="205" spans="1:20" x14ac:dyDescent="0.25">
      <c r="A205" t="s">
        <v>201</v>
      </c>
      <c r="B205">
        <v>2</v>
      </c>
      <c r="C205">
        <v>2105518</v>
      </c>
      <c r="D205">
        <v>0</v>
      </c>
      <c r="E205" t="s">
        <v>2866</v>
      </c>
      <c r="F205" t="s">
        <v>2007</v>
      </c>
      <c r="G205" t="s">
        <v>2008</v>
      </c>
      <c r="H205" t="s">
        <v>1990</v>
      </c>
      <c r="I205" s="162">
        <v>45320.470483101853</v>
      </c>
      <c r="J205" s="162">
        <v>45320.500019097221</v>
      </c>
      <c r="K205" t="s">
        <v>1991</v>
      </c>
      <c r="L205">
        <v>46331565</v>
      </c>
      <c r="M205" t="s">
        <v>2867</v>
      </c>
      <c r="N205" t="s">
        <v>2868</v>
      </c>
      <c r="O205">
        <v>923007085</v>
      </c>
      <c r="P205" t="s">
        <v>2869</v>
      </c>
      <c r="Q205" t="s">
        <v>2829</v>
      </c>
      <c r="R205" t="s">
        <v>2033</v>
      </c>
      <c r="S205" t="s">
        <v>2022</v>
      </c>
      <c r="T205" t="e">
        <f>VLOOKUP(Hoja1[[#This Row],[dsc_documento]],Registros[],2,FALSE)</f>
        <v>#N/A</v>
      </c>
    </row>
    <row r="206" spans="1:20" x14ac:dyDescent="0.25">
      <c r="A206" t="s">
        <v>201</v>
      </c>
      <c r="B206">
        <v>2</v>
      </c>
      <c r="C206">
        <v>2105519</v>
      </c>
      <c r="D206">
        <v>0</v>
      </c>
      <c r="E206" t="s">
        <v>2870</v>
      </c>
      <c r="F206" t="s">
        <v>2007</v>
      </c>
      <c r="G206" t="s">
        <v>2008</v>
      </c>
      <c r="H206" t="s">
        <v>1990</v>
      </c>
      <c r="I206" s="162">
        <v>45320.495224999999</v>
      </c>
      <c r="J206" s="162">
        <v>45320.520845983796</v>
      </c>
      <c r="K206" t="s">
        <v>1991</v>
      </c>
      <c r="L206">
        <v>46331565</v>
      </c>
      <c r="M206" t="s">
        <v>2867</v>
      </c>
      <c r="N206" t="s">
        <v>2868</v>
      </c>
      <c r="O206">
        <v>923007085</v>
      </c>
      <c r="P206" t="s">
        <v>2869</v>
      </c>
      <c r="Q206" t="s">
        <v>2829</v>
      </c>
      <c r="R206" t="s">
        <v>2033</v>
      </c>
      <c r="S206" t="s">
        <v>2022</v>
      </c>
      <c r="T206" t="e">
        <f>VLOOKUP(Hoja1[[#This Row],[dsc_documento]],Registros[],2,FALSE)</f>
        <v>#N/A</v>
      </c>
    </row>
    <row r="207" spans="1:20" x14ac:dyDescent="0.25">
      <c r="A207" t="s">
        <v>177</v>
      </c>
      <c r="B207">
        <v>6</v>
      </c>
      <c r="C207">
        <v>6001923</v>
      </c>
      <c r="D207">
        <v>0</v>
      </c>
      <c r="E207" t="s">
        <v>2871</v>
      </c>
      <c r="F207" t="s">
        <v>2007</v>
      </c>
      <c r="G207" t="s">
        <v>2008</v>
      </c>
      <c r="H207" t="s">
        <v>1990</v>
      </c>
      <c r="I207" s="162">
        <v>45320.506906053241</v>
      </c>
      <c r="J207" s="162">
        <v>45320.729183136573</v>
      </c>
      <c r="K207" t="s">
        <v>1991</v>
      </c>
      <c r="L207">
        <v>71235779</v>
      </c>
      <c r="M207" t="s">
        <v>2872</v>
      </c>
      <c r="N207" t="s">
        <v>2873</v>
      </c>
      <c r="O207">
        <v>922584100</v>
      </c>
      <c r="P207" t="s">
        <v>2874</v>
      </c>
      <c r="Q207" t="s">
        <v>2360</v>
      </c>
      <c r="R207" t="s">
        <v>2361</v>
      </c>
      <c r="S207" t="s">
        <v>2362</v>
      </c>
      <c r="T207" t="e">
        <f>VLOOKUP(Hoja1[[#This Row],[dsc_documento]],Registros[],2,FALSE)</f>
        <v>#N/A</v>
      </c>
    </row>
    <row r="208" spans="1:20" x14ac:dyDescent="0.25">
      <c r="A208" t="s">
        <v>176</v>
      </c>
      <c r="B208">
        <v>1</v>
      </c>
      <c r="C208">
        <v>1002353</v>
      </c>
      <c r="D208">
        <v>0</v>
      </c>
      <c r="E208" t="s">
        <v>2875</v>
      </c>
      <c r="F208" t="s">
        <v>2007</v>
      </c>
      <c r="G208" t="s">
        <v>2008</v>
      </c>
      <c r="H208" t="s">
        <v>1990</v>
      </c>
      <c r="I208" s="162">
        <v>45320.519085219908</v>
      </c>
      <c r="J208" s="162">
        <v>45320.541693946761</v>
      </c>
      <c r="K208" t="s">
        <v>1991</v>
      </c>
      <c r="L208">
        <v>23679034</v>
      </c>
      <c r="M208" t="s">
        <v>2876</v>
      </c>
      <c r="N208" t="s">
        <v>2877</v>
      </c>
      <c r="O208">
        <v>959960220</v>
      </c>
      <c r="P208" t="s">
        <v>2878</v>
      </c>
      <c r="Q208" t="s">
        <v>2571</v>
      </c>
      <c r="R208" t="s">
        <v>2014</v>
      </c>
      <c r="S208" t="s">
        <v>2015</v>
      </c>
      <c r="T208" t="e">
        <f>VLOOKUP(Hoja1[[#This Row],[dsc_documento]],Registros[],2,FALSE)</f>
        <v>#N/A</v>
      </c>
    </row>
    <row r="209" spans="1:20" x14ac:dyDescent="0.25">
      <c r="A209" t="s">
        <v>231</v>
      </c>
      <c r="B209">
        <v>11</v>
      </c>
      <c r="C209">
        <v>11001053</v>
      </c>
      <c r="D209">
        <v>0</v>
      </c>
      <c r="E209" t="s">
        <v>2879</v>
      </c>
      <c r="F209" t="s">
        <v>2007</v>
      </c>
      <c r="G209" t="s">
        <v>2008</v>
      </c>
      <c r="H209" t="s">
        <v>1990</v>
      </c>
      <c r="I209" s="162">
        <v>45320.532876076388</v>
      </c>
      <c r="J209" s="162">
        <v>45320.875051469906</v>
      </c>
      <c r="K209" t="s">
        <v>1991</v>
      </c>
      <c r="L209">
        <v>29687759</v>
      </c>
      <c r="M209" t="s">
        <v>2880</v>
      </c>
      <c r="N209" t="s">
        <v>2881</v>
      </c>
      <c r="O209">
        <v>993790501</v>
      </c>
      <c r="P209" t="s">
        <v>2882</v>
      </c>
      <c r="Q209" t="s">
        <v>2621</v>
      </c>
      <c r="R209" t="s">
        <v>2138</v>
      </c>
      <c r="S209" t="s">
        <v>2049</v>
      </c>
      <c r="T209" t="e">
        <f>VLOOKUP(Hoja1[[#This Row],[dsc_documento]],Registros[],2,FALSE)</f>
        <v>#N/A</v>
      </c>
    </row>
    <row r="210" spans="1:20" x14ac:dyDescent="0.25">
      <c r="A210" t="s">
        <v>201</v>
      </c>
      <c r="B210">
        <v>2</v>
      </c>
      <c r="C210">
        <v>2105520</v>
      </c>
      <c r="D210">
        <v>0</v>
      </c>
      <c r="E210" t="s">
        <v>2883</v>
      </c>
      <c r="F210" t="s">
        <v>2007</v>
      </c>
      <c r="G210" t="s">
        <v>2008</v>
      </c>
      <c r="H210" t="s">
        <v>1990</v>
      </c>
      <c r="I210" s="162">
        <v>45320.568658298609</v>
      </c>
      <c r="J210" s="162">
        <v>45320.583347951389</v>
      </c>
      <c r="K210" t="s">
        <v>1991</v>
      </c>
      <c r="L210">
        <v>75994615</v>
      </c>
      <c r="M210" t="s">
        <v>2884</v>
      </c>
      <c r="N210" t="s">
        <v>2885</v>
      </c>
      <c r="O210">
        <v>933055375</v>
      </c>
      <c r="P210" t="s">
        <v>2886</v>
      </c>
      <c r="Q210" t="s">
        <v>2682</v>
      </c>
      <c r="R210" t="s">
        <v>2223</v>
      </c>
      <c r="S210" t="s">
        <v>2022</v>
      </c>
      <c r="T210" t="e">
        <f>VLOOKUP(Hoja1[[#This Row],[dsc_documento]],Registros[],2,FALSE)</f>
        <v>#N/A</v>
      </c>
    </row>
    <row r="211" spans="1:20" x14ac:dyDescent="0.25">
      <c r="A211" t="s">
        <v>176</v>
      </c>
      <c r="B211">
        <v>1</v>
      </c>
      <c r="C211">
        <v>1002354</v>
      </c>
      <c r="D211">
        <v>0</v>
      </c>
      <c r="E211" t="s">
        <v>2887</v>
      </c>
      <c r="F211" t="s">
        <v>2007</v>
      </c>
      <c r="G211" t="s">
        <v>2008</v>
      </c>
      <c r="H211" t="s">
        <v>1990</v>
      </c>
      <c r="I211" s="162">
        <v>45320.624030590276</v>
      </c>
      <c r="J211" s="162">
        <v>45321.541683217591</v>
      </c>
      <c r="K211" t="s">
        <v>1991</v>
      </c>
      <c r="L211">
        <v>42721160</v>
      </c>
      <c r="M211" t="s">
        <v>2888</v>
      </c>
      <c r="N211" t="s">
        <v>2889</v>
      </c>
      <c r="O211">
        <v>958196423</v>
      </c>
      <c r="P211" t="s">
        <v>2890</v>
      </c>
      <c r="Q211" t="s">
        <v>2733</v>
      </c>
      <c r="R211" t="s">
        <v>2054</v>
      </c>
      <c r="S211" t="s">
        <v>2015</v>
      </c>
      <c r="T211" t="e">
        <f>VLOOKUP(Hoja1[[#This Row],[dsc_documento]],Registros[],2,FALSE)</f>
        <v>#N/A</v>
      </c>
    </row>
    <row r="212" spans="1:20" x14ac:dyDescent="0.25">
      <c r="A212" t="s">
        <v>177</v>
      </c>
      <c r="B212">
        <v>6</v>
      </c>
      <c r="C212">
        <v>6001924</v>
      </c>
      <c r="D212">
        <v>0</v>
      </c>
      <c r="E212" t="s">
        <v>2891</v>
      </c>
      <c r="F212" t="s">
        <v>2007</v>
      </c>
      <c r="G212" t="s">
        <v>2008</v>
      </c>
      <c r="H212" t="s">
        <v>1990</v>
      </c>
      <c r="I212" s="162">
        <v>45320.685021562502</v>
      </c>
      <c r="J212" s="162">
        <v>45321.895877581017</v>
      </c>
      <c r="K212" t="s">
        <v>1991</v>
      </c>
      <c r="L212">
        <v>72964946</v>
      </c>
      <c r="M212" t="s">
        <v>1439</v>
      </c>
      <c r="N212" t="s">
        <v>2892</v>
      </c>
      <c r="O212">
        <v>925390886</v>
      </c>
      <c r="P212" t="s">
        <v>1664</v>
      </c>
      <c r="Q212" t="s">
        <v>2893</v>
      </c>
      <c r="R212" t="s">
        <v>2436</v>
      </c>
      <c r="S212" t="s">
        <v>2362</v>
      </c>
      <c r="T212" t="e">
        <f>VLOOKUP(Hoja1[[#This Row],[dsc_documento]],Registros[],2,FALSE)</f>
        <v>#N/A</v>
      </c>
    </row>
    <row r="213" spans="1:20" x14ac:dyDescent="0.25">
      <c r="A213" t="s">
        <v>231</v>
      </c>
      <c r="B213">
        <v>11</v>
      </c>
      <c r="C213">
        <v>11001054</v>
      </c>
      <c r="D213">
        <v>0</v>
      </c>
      <c r="E213" t="s">
        <v>2894</v>
      </c>
      <c r="F213" t="s">
        <v>2007</v>
      </c>
      <c r="G213" t="s">
        <v>2008</v>
      </c>
      <c r="H213" t="s">
        <v>1990</v>
      </c>
      <c r="I213" s="162">
        <v>45320.689171608799</v>
      </c>
      <c r="J213" s="162">
        <v>45321.791684722222</v>
      </c>
      <c r="K213" t="s">
        <v>1991</v>
      </c>
      <c r="L213">
        <v>29601558</v>
      </c>
      <c r="M213" t="s">
        <v>2087</v>
      </c>
      <c r="N213" t="s">
        <v>2088</v>
      </c>
      <c r="O213">
        <v>969738027</v>
      </c>
      <c r="P213" t="s">
        <v>2089</v>
      </c>
      <c r="Q213" t="s">
        <v>2085</v>
      </c>
      <c r="R213" t="s">
        <v>2048</v>
      </c>
      <c r="S213" t="s">
        <v>2049</v>
      </c>
      <c r="T213" t="e">
        <f>VLOOKUP(Hoja1[[#This Row],[dsc_documento]],Registros[],2,FALSE)</f>
        <v>#N/A</v>
      </c>
    </row>
    <row r="214" spans="1:20" x14ac:dyDescent="0.25">
      <c r="A214" t="s">
        <v>177</v>
      </c>
      <c r="B214">
        <v>6</v>
      </c>
      <c r="C214">
        <v>6001925</v>
      </c>
      <c r="D214">
        <v>0</v>
      </c>
      <c r="E214" t="s">
        <v>2895</v>
      </c>
      <c r="F214" t="s">
        <v>2007</v>
      </c>
      <c r="G214" t="s">
        <v>2008</v>
      </c>
      <c r="H214" t="s">
        <v>1990</v>
      </c>
      <c r="I214" s="162">
        <v>45320.709836226852</v>
      </c>
      <c r="J214" s="162">
        <v>45321.791692094906</v>
      </c>
      <c r="K214" t="s">
        <v>1991</v>
      </c>
      <c r="L214">
        <v>16485347</v>
      </c>
      <c r="M214" t="s">
        <v>2896</v>
      </c>
      <c r="N214" t="s">
        <v>2534</v>
      </c>
      <c r="O214">
        <v>999931403</v>
      </c>
      <c r="P214" t="s">
        <v>2897</v>
      </c>
      <c r="Q214" t="s">
        <v>2898</v>
      </c>
      <c r="R214" t="s">
        <v>2361</v>
      </c>
      <c r="S214" t="s">
        <v>2362</v>
      </c>
      <c r="T214" t="e">
        <f>VLOOKUP(Hoja1[[#This Row],[dsc_documento]],Registros[],2,FALSE)</f>
        <v>#N/A</v>
      </c>
    </row>
    <row r="215" spans="1:20" x14ac:dyDescent="0.25">
      <c r="A215" t="s">
        <v>175</v>
      </c>
      <c r="B215">
        <v>9</v>
      </c>
      <c r="C215">
        <v>9001719</v>
      </c>
      <c r="D215">
        <v>0</v>
      </c>
      <c r="E215" t="s">
        <v>2899</v>
      </c>
      <c r="F215" t="s">
        <v>2007</v>
      </c>
      <c r="G215" t="s">
        <v>2008</v>
      </c>
      <c r="H215" t="s">
        <v>1990</v>
      </c>
      <c r="I215" s="162">
        <v>45320.721035844908</v>
      </c>
      <c r="J215" s="162">
        <v>45322.458358599535</v>
      </c>
      <c r="K215" t="s">
        <v>1991</v>
      </c>
      <c r="L215">
        <v>44251527</v>
      </c>
      <c r="M215" t="s">
        <v>2900</v>
      </c>
      <c r="N215" t="s">
        <v>2901</v>
      </c>
      <c r="O215">
        <v>930927291</v>
      </c>
      <c r="P215" t="s">
        <v>2902</v>
      </c>
      <c r="Q215" t="s">
        <v>2155</v>
      </c>
      <c r="R215" t="s">
        <v>2156</v>
      </c>
      <c r="S215" t="s">
        <v>2157</v>
      </c>
      <c r="T215" t="e">
        <f>VLOOKUP(Hoja1[[#This Row],[dsc_documento]],Registros[],2,FALSE)</f>
        <v>#N/A</v>
      </c>
    </row>
    <row r="216" spans="1:20" x14ac:dyDescent="0.25">
      <c r="A216" t="s">
        <v>176</v>
      </c>
      <c r="B216">
        <v>1</v>
      </c>
      <c r="C216">
        <v>1002355</v>
      </c>
      <c r="D216">
        <v>0</v>
      </c>
      <c r="E216" t="s">
        <v>2903</v>
      </c>
      <c r="F216" t="s">
        <v>2007</v>
      </c>
      <c r="G216" t="s">
        <v>2008</v>
      </c>
      <c r="H216" t="s">
        <v>2245</v>
      </c>
      <c r="I216" s="162">
        <v>45320.730024155091</v>
      </c>
      <c r="J216" s="162">
        <v>45322.416693055558</v>
      </c>
      <c r="K216" t="s">
        <v>1991</v>
      </c>
      <c r="L216">
        <v>20036311</v>
      </c>
      <c r="M216" t="s">
        <v>2904</v>
      </c>
      <c r="N216" t="s">
        <v>2905</v>
      </c>
      <c r="O216">
        <v>969699212</v>
      </c>
      <c r="P216" t="s">
        <v>2906</v>
      </c>
      <c r="Q216" t="s">
        <v>2677</v>
      </c>
      <c r="R216" t="s">
        <v>2014</v>
      </c>
      <c r="S216" t="s">
        <v>2015</v>
      </c>
      <c r="T216" t="e">
        <f>VLOOKUP(Hoja1[[#This Row],[dsc_documento]],Registros[],2,FALSE)</f>
        <v>#N/A</v>
      </c>
    </row>
    <row r="217" spans="1:20" x14ac:dyDescent="0.25">
      <c r="A217" t="s">
        <v>231</v>
      </c>
      <c r="B217">
        <v>11</v>
      </c>
      <c r="C217">
        <v>11001055</v>
      </c>
      <c r="D217">
        <v>0</v>
      </c>
      <c r="E217" t="s">
        <v>2907</v>
      </c>
      <c r="F217" t="s">
        <v>2007</v>
      </c>
      <c r="G217" t="s">
        <v>2008</v>
      </c>
      <c r="H217" t="s">
        <v>1990</v>
      </c>
      <c r="I217" s="162">
        <v>45320.735349270835</v>
      </c>
      <c r="J217" s="162">
        <v>45321.812509062504</v>
      </c>
      <c r="K217" t="s">
        <v>1991</v>
      </c>
      <c r="L217">
        <v>25200902</v>
      </c>
      <c r="M217" t="s">
        <v>2908</v>
      </c>
      <c r="N217" t="s">
        <v>2909</v>
      </c>
      <c r="O217">
        <v>968466568</v>
      </c>
      <c r="P217" t="s">
        <v>2910</v>
      </c>
      <c r="Q217" t="s">
        <v>2911</v>
      </c>
      <c r="R217" t="s">
        <v>2138</v>
      </c>
      <c r="S217" t="s">
        <v>2049</v>
      </c>
      <c r="T217" t="e">
        <f>VLOOKUP(Hoja1[[#This Row],[dsc_documento]],Registros[],2,FALSE)</f>
        <v>#N/A</v>
      </c>
    </row>
    <row r="218" spans="1:20" x14ac:dyDescent="0.25">
      <c r="A218" t="s">
        <v>231</v>
      </c>
      <c r="B218">
        <v>11</v>
      </c>
      <c r="C218">
        <v>11001056</v>
      </c>
      <c r="D218">
        <v>0</v>
      </c>
      <c r="E218" t="s">
        <v>2912</v>
      </c>
      <c r="F218" t="s">
        <v>2007</v>
      </c>
      <c r="G218" t="s">
        <v>2008</v>
      </c>
      <c r="H218" t="s">
        <v>1990</v>
      </c>
      <c r="I218" s="162">
        <v>45320.736372650463</v>
      </c>
      <c r="J218" s="162">
        <v>45322.43751408565</v>
      </c>
      <c r="K218" t="s">
        <v>1991</v>
      </c>
      <c r="L218">
        <v>72244580</v>
      </c>
      <c r="M218" t="s">
        <v>2913</v>
      </c>
      <c r="N218" t="s">
        <v>2914</v>
      </c>
      <c r="O218">
        <v>941064972</v>
      </c>
      <c r="P218" t="s">
        <v>2915</v>
      </c>
      <c r="Q218" t="s">
        <v>2621</v>
      </c>
      <c r="R218" t="s">
        <v>2138</v>
      </c>
      <c r="S218" t="s">
        <v>2049</v>
      </c>
      <c r="T218" t="e">
        <f>VLOOKUP(Hoja1[[#This Row],[dsc_documento]],Registros[],2,FALSE)</f>
        <v>#N/A</v>
      </c>
    </row>
    <row r="219" spans="1:20" x14ac:dyDescent="0.25">
      <c r="A219" t="s">
        <v>231</v>
      </c>
      <c r="B219">
        <v>11</v>
      </c>
      <c r="C219">
        <v>11001057</v>
      </c>
      <c r="D219">
        <v>0</v>
      </c>
      <c r="E219" t="s">
        <v>2916</v>
      </c>
      <c r="F219" t="s">
        <v>2007</v>
      </c>
      <c r="G219" t="s">
        <v>2008</v>
      </c>
      <c r="H219" t="s">
        <v>1990</v>
      </c>
      <c r="I219" s="162">
        <v>45320.747774965275</v>
      </c>
      <c r="J219" s="162">
        <v>45322.437514583333</v>
      </c>
      <c r="K219" t="s">
        <v>1991</v>
      </c>
      <c r="L219">
        <v>72244580</v>
      </c>
      <c r="M219" t="s">
        <v>2913</v>
      </c>
      <c r="N219" t="s">
        <v>2914</v>
      </c>
      <c r="O219">
        <v>941064972</v>
      </c>
      <c r="P219" t="s">
        <v>2915</v>
      </c>
      <c r="Q219" t="s">
        <v>2621</v>
      </c>
      <c r="R219" t="s">
        <v>2138</v>
      </c>
      <c r="S219" t="s">
        <v>2049</v>
      </c>
      <c r="T219" t="e">
        <f>VLOOKUP(Hoja1[[#This Row],[dsc_documento]],Registros[],2,FALSE)</f>
        <v>#N/A</v>
      </c>
    </row>
    <row r="220" spans="1:20" x14ac:dyDescent="0.25">
      <c r="A220" t="s">
        <v>231</v>
      </c>
      <c r="B220">
        <v>11</v>
      </c>
      <c r="C220">
        <v>11001058</v>
      </c>
      <c r="D220">
        <v>0</v>
      </c>
      <c r="E220" t="s">
        <v>2917</v>
      </c>
      <c r="F220" t="s">
        <v>2007</v>
      </c>
      <c r="G220" t="s">
        <v>2008</v>
      </c>
      <c r="H220" t="s">
        <v>1990</v>
      </c>
      <c r="I220" s="162">
        <v>45321.379399884259</v>
      </c>
      <c r="J220" s="162">
        <v>45321.895871099536</v>
      </c>
      <c r="K220" t="s">
        <v>1991</v>
      </c>
      <c r="L220">
        <v>29645014</v>
      </c>
      <c r="M220" t="s">
        <v>2918</v>
      </c>
      <c r="N220" t="s">
        <v>2919</v>
      </c>
      <c r="O220">
        <v>958072813</v>
      </c>
      <c r="P220" t="s">
        <v>2920</v>
      </c>
      <c r="Q220" t="s">
        <v>2688</v>
      </c>
      <c r="R220" t="s">
        <v>2138</v>
      </c>
      <c r="S220" t="s">
        <v>2049</v>
      </c>
      <c r="T220" t="e">
        <f>VLOOKUP(Hoja1[[#This Row],[dsc_documento]],Registros[],2,FALSE)</f>
        <v>#N/A</v>
      </c>
    </row>
    <row r="221" spans="1:20" x14ac:dyDescent="0.25">
      <c r="A221" t="s">
        <v>231</v>
      </c>
      <c r="B221">
        <v>11</v>
      </c>
      <c r="C221">
        <v>11001059</v>
      </c>
      <c r="D221">
        <v>0</v>
      </c>
      <c r="E221" t="s">
        <v>2921</v>
      </c>
      <c r="F221" t="s">
        <v>2007</v>
      </c>
      <c r="G221" t="s">
        <v>2008</v>
      </c>
      <c r="H221" t="s">
        <v>1990</v>
      </c>
      <c r="I221" s="162">
        <v>45321.391762847219</v>
      </c>
      <c r="J221" s="162">
        <v>45322.875042557869</v>
      </c>
      <c r="K221" t="s">
        <v>1991</v>
      </c>
      <c r="L221">
        <v>71079435</v>
      </c>
      <c r="M221" t="s">
        <v>2922</v>
      </c>
      <c r="N221" t="s">
        <v>2923</v>
      </c>
      <c r="O221">
        <v>988533646</v>
      </c>
      <c r="P221" t="s">
        <v>2924</v>
      </c>
      <c r="Q221" t="s">
        <v>2047</v>
      </c>
      <c r="R221" t="s">
        <v>2048</v>
      </c>
      <c r="S221" t="s">
        <v>2049</v>
      </c>
      <c r="T221" t="e">
        <f>VLOOKUP(Hoja1[[#This Row],[dsc_documento]],Registros[],2,FALSE)</f>
        <v>#N/A</v>
      </c>
    </row>
    <row r="222" spans="1:20" x14ac:dyDescent="0.25">
      <c r="A222" t="s">
        <v>179</v>
      </c>
      <c r="B222">
        <v>3</v>
      </c>
      <c r="C222">
        <v>3001480</v>
      </c>
      <c r="D222">
        <v>0</v>
      </c>
      <c r="E222" t="s">
        <v>2925</v>
      </c>
      <c r="F222" t="s">
        <v>2007</v>
      </c>
      <c r="G222" t="s">
        <v>2008</v>
      </c>
      <c r="H222" t="s">
        <v>1990</v>
      </c>
      <c r="I222" s="162">
        <v>45321.391789583337</v>
      </c>
      <c r="J222" s="162">
        <v>45321.604177118053</v>
      </c>
      <c r="K222" t="s">
        <v>2009</v>
      </c>
      <c r="L222">
        <v>42142872</v>
      </c>
      <c r="M222" t="s">
        <v>2926</v>
      </c>
      <c r="N222" t="s">
        <v>2927</v>
      </c>
      <c r="O222">
        <v>989920141</v>
      </c>
      <c r="P222" t="s">
        <v>2928</v>
      </c>
      <c r="Q222" t="s">
        <v>2929</v>
      </c>
      <c r="R222" t="s">
        <v>2386</v>
      </c>
      <c r="S222" t="s">
        <v>2387</v>
      </c>
      <c r="T222" t="e">
        <f>VLOOKUP(Hoja1[[#This Row],[dsc_documento]],Registros[],2,FALSE)</f>
        <v>#N/A</v>
      </c>
    </row>
    <row r="223" spans="1:20" x14ac:dyDescent="0.25">
      <c r="A223" t="s">
        <v>231</v>
      </c>
      <c r="B223">
        <v>11</v>
      </c>
      <c r="C223">
        <v>11001060</v>
      </c>
      <c r="D223">
        <v>0</v>
      </c>
      <c r="E223" t="s">
        <v>2930</v>
      </c>
      <c r="F223" t="s">
        <v>2007</v>
      </c>
      <c r="G223" t="s">
        <v>2008</v>
      </c>
      <c r="H223" t="s">
        <v>1990</v>
      </c>
      <c r="I223" s="162">
        <v>45321.409770520833</v>
      </c>
      <c r="J223" s="162">
        <v>45321.666675347224</v>
      </c>
      <c r="K223" t="s">
        <v>1991</v>
      </c>
      <c r="L223">
        <v>42391332</v>
      </c>
      <c r="M223" t="s">
        <v>2931</v>
      </c>
      <c r="N223" t="s">
        <v>2932</v>
      </c>
      <c r="O223">
        <v>989664974</v>
      </c>
      <c r="P223" t="s">
        <v>2933</v>
      </c>
      <c r="Q223" t="s">
        <v>2934</v>
      </c>
      <c r="R223" t="s">
        <v>2238</v>
      </c>
      <c r="S223" t="s">
        <v>2049</v>
      </c>
      <c r="T223" t="e">
        <f>VLOOKUP(Hoja1[[#This Row],[dsc_documento]],Registros[],2,FALSE)</f>
        <v>#N/A</v>
      </c>
    </row>
    <row r="224" spans="1:20" x14ac:dyDescent="0.25">
      <c r="A224" t="s">
        <v>201</v>
      </c>
      <c r="B224">
        <v>2</v>
      </c>
      <c r="C224">
        <v>2105521</v>
      </c>
      <c r="D224">
        <v>0</v>
      </c>
      <c r="E224" t="s">
        <v>2935</v>
      </c>
      <c r="F224" t="s">
        <v>2007</v>
      </c>
      <c r="G224" t="s">
        <v>2008</v>
      </c>
      <c r="H224" t="s">
        <v>1990</v>
      </c>
      <c r="I224" s="162">
        <v>45321.410027812497</v>
      </c>
      <c r="J224" s="162">
        <v>45321.60418278935</v>
      </c>
      <c r="K224" t="s">
        <v>1991</v>
      </c>
      <c r="L224">
        <v>19809780</v>
      </c>
      <c r="M224" t="s">
        <v>2936</v>
      </c>
      <c r="N224" t="s">
        <v>2937</v>
      </c>
      <c r="O224">
        <v>951453893</v>
      </c>
      <c r="P224" t="s">
        <v>2938</v>
      </c>
      <c r="Q224" t="s">
        <v>2939</v>
      </c>
      <c r="R224" t="s">
        <v>2060</v>
      </c>
      <c r="S224" t="s">
        <v>2022</v>
      </c>
      <c r="T224" t="e">
        <f>VLOOKUP(Hoja1[[#This Row],[dsc_documento]],Registros[],2,FALSE)</f>
        <v>#N/A</v>
      </c>
    </row>
    <row r="225" spans="1:20" x14ac:dyDescent="0.25">
      <c r="A225" t="s">
        <v>231</v>
      </c>
      <c r="B225">
        <v>11</v>
      </c>
      <c r="C225">
        <v>11001061</v>
      </c>
      <c r="D225">
        <v>0</v>
      </c>
      <c r="E225" t="s">
        <v>2940</v>
      </c>
      <c r="F225" t="s">
        <v>2007</v>
      </c>
      <c r="G225" t="s">
        <v>2008</v>
      </c>
      <c r="H225" t="s">
        <v>1990</v>
      </c>
      <c r="I225" s="162">
        <v>45321.429894826389</v>
      </c>
      <c r="J225" s="162">
        <v>45322.583351469904</v>
      </c>
      <c r="K225" t="s">
        <v>1991</v>
      </c>
      <c r="L225">
        <v>29723574</v>
      </c>
      <c r="M225" t="s">
        <v>2941</v>
      </c>
      <c r="N225" t="s">
        <v>2942</v>
      </c>
      <c r="O225">
        <v>967149557</v>
      </c>
      <c r="P225" t="s">
        <v>2943</v>
      </c>
      <c r="Q225" t="s">
        <v>2137</v>
      </c>
      <c r="R225" t="s">
        <v>2138</v>
      </c>
      <c r="S225" t="s">
        <v>2049</v>
      </c>
      <c r="T225" t="e">
        <f>VLOOKUP(Hoja1[[#This Row],[dsc_documento]],Registros[],2,FALSE)</f>
        <v>#N/A</v>
      </c>
    </row>
    <row r="226" spans="1:20" x14ac:dyDescent="0.25">
      <c r="A226" t="s">
        <v>201</v>
      </c>
      <c r="B226">
        <v>2</v>
      </c>
      <c r="C226">
        <v>2105522</v>
      </c>
      <c r="D226">
        <v>0</v>
      </c>
      <c r="E226" t="s">
        <v>2944</v>
      </c>
      <c r="F226" t="s">
        <v>2007</v>
      </c>
      <c r="G226" t="s">
        <v>2008</v>
      </c>
      <c r="H226" t="s">
        <v>1990</v>
      </c>
      <c r="I226" s="162">
        <v>45321.434618981482</v>
      </c>
      <c r="J226" s="162">
        <v>45321.770851238427</v>
      </c>
      <c r="K226" t="s">
        <v>1991</v>
      </c>
      <c r="L226">
        <v>19911306</v>
      </c>
      <c r="M226" t="s">
        <v>2945</v>
      </c>
      <c r="N226" t="s">
        <v>2946</v>
      </c>
      <c r="O226">
        <v>949771306</v>
      </c>
      <c r="P226" t="s">
        <v>2947</v>
      </c>
      <c r="Q226" t="s">
        <v>2571</v>
      </c>
      <c r="R226" t="s">
        <v>2014</v>
      </c>
      <c r="S226" t="s">
        <v>2015</v>
      </c>
      <c r="T226" t="e">
        <f>VLOOKUP(Hoja1[[#This Row],[dsc_documento]],Registros[],2,FALSE)</f>
        <v>#N/A</v>
      </c>
    </row>
    <row r="227" spans="1:20" x14ac:dyDescent="0.25">
      <c r="A227" t="s">
        <v>177</v>
      </c>
      <c r="B227">
        <v>6</v>
      </c>
      <c r="C227">
        <v>6001926</v>
      </c>
      <c r="D227">
        <v>0</v>
      </c>
      <c r="E227" t="s">
        <v>2948</v>
      </c>
      <c r="F227" t="s">
        <v>2007</v>
      </c>
      <c r="G227" t="s">
        <v>2008</v>
      </c>
      <c r="H227" t="s">
        <v>1990</v>
      </c>
      <c r="I227" s="162">
        <v>45321.443880706021</v>
      </c>
      <c r="J227" s="162">
        <v>45321.708357256946</v>
      </c>
      <c r="K227" t="s">
        <v>1991</v>
      </c>
      <c r="L227">
        <v>16635938</v>
      </c>
      <c r="M227" t="s">
        <v>2949</v>
      </c>
      <c r="N227" t="s">
        <v>2950</v>
      </c>
      <c r="O227">
        <v>943983574</v>
      </c>
      <c r="P227" t="s">
        <v>2951</v>
      </c>
      <c r="Q227" t="s">
        <v>2704</v>
      </c>
      <c r="R227" t="s">
        <v>2617</v>
      </c>
      <c r="S227" t="s">
        <v>2362</v>
      </c>
      <c r="T227" t="e">
        <f>VLOOKUP(Hoja1[[#This Row],[dsc_documento]],Registros[],2,FALSE)</f>
        <v>#N/A</v>
      </c>
    </row>
    <row r="228" spans="1:20" x14ac:dyDescent="0.25">
      <c r="A228" t="s">
        <v>231</v>
      </c>
      <c r="B228">
        <v>11</v>
      </c>
      <c r="C228">
        <v>11001062</v>
      </c>
      <c r="D228">
        <v>0</v>
      </c>
      <c r="E228" t="s">
        <v>2952</v>
      </c>
      <c r="F228" t="s">
        <v>2007</v>
      </c>
      <c r="G228" t="s">
        <v>2008</v>
      </c>
      <c r="H228" t="s">
        <v>1990</v>
      </c>
      <c r="I228" s="162">
        <v>45321.444151041665</v>
      </c>
      <c r="J228" s="162">
        <v>45322.875055173608</v>
      </c>
      <c r="K228" t="s">
        <v>1991</v>
      </c>
      <c r="L228">
        <v>29529757</v>
      </c>
      <c r="M228" t="s">
        <v>2953</v>
      </c>
      <c r="N228" t="s">
        <v>2954</v>
      </c>
      <c r="O228">
        <v>968506217</v>
      </c>
      <c r="P228" t="s">
        <v>2955</v>
      </c>
      <c r="Q228" t="s">
        <v>2047</v>
      </c>
      <c r="R228" t="s">
        <v>2048</v>
      </c>
      <c r="S228" t="s">
        <v>2049</v>
      </c>
      <c r="T228" t="e">
        <f>VLOOKUP(Hoja1[[#This Row],[dsc_documento]],Registros[],2,FALSE)</f>
        <v>#N/A</v>
      </c>
    </row>
    <row r="229" spans="1:20" x14ac:dyDescent="0.25">
      <c r="A229" t="s">
        <v>231</v>
      </c>
      <c r="B229">
        <v>11</v>
      </c>
      <c r="C229">
        <v>11001063</v>
      </c>
      <c r="D229">
        <v>0</v>
      </c>
      <c r="E229" t="s">
        <v>2956</v>
      </c>
      <c r="F229" t="s">
        <v>2007</v>
      </c>
      <c r="G229" t="s">
        <v>2008</v>
      </c>
      <c r="H229" t="s">
        <v>1990</v>
      </c>
      <c r="I229" s="162">
        <v>45321.463109953707</v>
      </c>
      <c r="J229" s="162">
        <v>45322.875041898151</v>
      </c>
      <c r="K229" t="s">
        <v>1991</v>
      </c>
      <c r="L229">
        <v>71079435</v>
      </c>
      <c r="M229" t="s">
        <v>2922</v>
      </c>
      <c r="N229" t="s">
        <v>2923</v>
      </c>
      <c r="O229">
        <v>988533646</v>
      </c>
      <c r="P229" t="s">
        <v>2924</v>
      </c>
      <c r="Q229" t="s">
        <v>2047</v>
      </c>
      <c r="R229" t="s">
        <v>2048</v>
      </c>
      <c r="S229" t="s">
        <v>2049</v>
      </c>
      <c r="T229" t="e">
        <f>VLOOKUP(Hoja1[[#This Row],[dsc_documento]],Registros[],2,FALSE)</f>
        <v>#N/A</v>
      </c>
    </row>
    <row r="230" spans="1:20" x14ac:dyDescent="0.25">
      <c r="A230" t="s">
        <v>176</v>
      </c>
      <c r="B230">
        <v>1</v>
      </c>
      <c r="C230">
        <v>1002356</v>
      </c>
      <c r="D230">
        <v>0</v>
      </c>
      <c r="E230" t="s">
        <v>2957</v>
      </c>
      <c r="F230" t="s">
        <v>2007</v>
      </c>
      <c r="G230" t="s">
        <v>2008</v>
      </c>
      <c r="H230" t="s">
        <v>1990</v>
      </c>
      <c r="I230" s="162">
        <v>45321.468440972225</v>
      </c>
      <c r="J230" s="162">
        <v>45321.645840543984</v>
      </c>
      <c r="K230" t="s">
        <v>1991</v>
      </c>
      <c r="L230">
        <v>20056827</v>
      </c>
      <c r="M230" t="s">
        <v>2958</v>
      </c>
      <c r="N230" t="s">
        <v>2959</v>
      </c>
      <c r="O230">
        <v>924138969</v>
      </c>
      <c r="P230" t="s">
        <v>2960</v>
      </c>
      <c r="Q230" t="s">
        <v>2401</v>
      </c>
      <c r="R230" t="s">
        <v>2095</v>
      </c>
      <c r="S230" t="s">
        <v>2015</v>
      </c>
      <c r="T230" t="e">
        <f>VLOOKUP(Hoja1[[#This Row],[dsc_documento]],Registros[],2,FALSE)</f>
        <v>#N/A</v>
      </c>
    </row>
    <row r="231" spans="1:20" x14ac:dyDescent="0.25">
      <c r="A231" t="s">
        <v>201</v>
      </c>
      <c r="B231">
        <v>2</v>
      </c>
      <c r="C231">
        <v>2105523</v>
      </c>
      <c r="D231">
        <v>0</v>
      </c>
      <c r="E231" t="s">
        <v>2961</v>
      </c>
      <c r="F231" t="s">
        <v>2007</v>
      </c>
      <c r="G231" t="s">
        <v>2008</v>
      </c>
      <c r="H231" t="s">
        <v>1990</v>
      </c>
      <c r="I231" s="162">
        <v>45321.486872141206</v>
      </c>
      <c r="J231" s="162">
        <v>45321.645842789352</v>
      </c>
      <c r="K231" t="s">
        <v>1991</v>
      </c>
      <c r="L231">
        <v>20062983</v>
      </c>
      <c r="M231" t="s">
        <v>2962</v>
      </c>
      <c r="N231" t="s">
        <v>2963</v>
      </c>
      <c r="O231">
        <v>940717968</v>
      </c>
      <c r="P231" t="s">
        <v>2964</v>
      </c>
      <c r="Q231" t="s">
        <v>2472</v>
      </c>
      <c r="R231" t="s">
        <v>2060</v>
      </c>
      <c r="S231" t="s">
        <v>2022</v>
      </c>
      <c r="T231" t="e">
        <f>VLOOKUP(Hoja1[[#This Row],[dsc_documento]],Registros[],2,FALSE)</f>
        <v>#N/A</v>
      </c>
    </row>
    <row r="232" spans="1:20" x14ac:dyDescent="0.25">
      <c r="A232" t="s">
        <v>201</v>
      </c>
      <c r="B232">
        <v>2</v>
      </c>
      <c r="C232">
        <v>2105524</v>
      </c>
      <c r="D232">
        <v>0</v>
      </c>
      <c r="E232" t="s">
        <v>2965</v>
      </c>
      <c r="F232" t="s">
        <v>2007</v>
      </c>
      <c r="G232" t="s">
        <v>2008</v>
      </c>
      <c r="H232" t="s">
        <v>1990</v>
      </c>
      <c r="I232" s="162">
        <v>45321.490152280094</v>
      </c>
      <c r="J232" s="162">
        <v>45321.645845520834</v>
      </c>
      <c r="K232" t="s">
        <v>1991</v>
      </c>
      <c r="L232">
        <v>20062983</v>
      </c>
      <c r="M232" t="s">
        <v>2962</v>
      </c>
      <c r="N232" t="s">
        <v>2963</v>
      </c>
      <c r="O232">
        <v>940717968</v>
      </c>
      <c r="P232" t="s">
        <v>2964</v>
      </c>
      <c r="Q232" t="s">
        <v>2472</v>
      </c>
      <c r="R232" t="s">
        <v>2060</v>
      </c>
      <c r="S232" t="s">
        <v>2022</v>
      </c>
      <c r="T232" t="e">
        <f>VLOOKUP(Hoja1[[#This Row],[dsc_documento]],Registros[],2,FALSE)</f>
        <v>#N/A</v>
      </c>
    </row>
    <row r="233" spans="1:20" x14ac:dyDescent="0.25">
      <c r="A233" t="s">
        <v>231</v>
      </c>
      <c r="B233">
        <v>11</v>
      </c>
      <c r="C233">
        <v>11001064</v>
      </c>
      <c r="D233">
        <v>0</v>
      </c>
      <c r="E233" t="s">
        <v>2966</v>
      </c>
      <c r="F233" t="s">
        <v>2007</v>
      </c>
      <c r="G233" t="s">
        <v>2008</v>
      </c>
      <c r="H233" t="s">
        <v>1990</v>
      </c>
      <c r="I233" s="162">
        <v>45321.495583564814</v>
      </c>
      <c r="J233" s="162">
        <v>45322.395866168983</v>
      </c>
      <c r="K233" t="s">
        <v>1991</v>
      </c>
      <c r="L233">
        <v>29527815</v>
      </c>
      <c r="M233" t="s">
        <v>2967</v>
      </c>
      <c r="N233" t="s">
        <v>2968</v>
      </c>
      <c r="O233">
        <v>959626657</v>
      </c>
      <c r="P233" t="s">
        <v>2969</v>
      </c>
      <c r="Q233" t="s">
        <v>2934</v>
      </c>
      <c r="R233" t="s">
        <v>2238</v>
      </c>
      <c r="S233" t="s">
        <v>2049</v>
      </c>
      <c r="T233" t="e">
        <f>VLOOKUP(Hoja1[[#This Row],[dsc_documento]],Registros[],2,FALSE)</f>
        <v>#N/A</v>
      </c>
    </row>
    <row r="234" spans="1:20" x14ac:dyDescent="0.25">
      <c r="A234" t="s">
        <v>177</v>
      </c>
      <c r="B234">
        <v>6</v>
      </c>
      <c r="C234">
        <v>6001927</v>
      </c>
      <c r="D234">
        <v>0</v>
      </c>
      <c r="E234" t="s">
        <v>2970</v>
      </c>
      <c r="F234" t="s">
        <v>2007</v>
      </c>
      <c r="G234" t="s">
        <v>2008</v>
      </c>
      <c r="H234" t="s">
        <v>1990</v>
      </c>
      <c r="I234" s="162">
        <v>45321.504001967594</v>
      </c>
      <c r="J234" s="162">
        <v>45321.791674270833</v>
      </c>
      <c r="K234" t="s">
        <v>1991</v>
      </c>
      <c r="L234">
        <v>16683039</v>
      </c>
      <c r="M234" t="s">
        <v>2971</v>
      </c>
      <c r="N234" t="s">
        <v>2972</v>
      </c>
      <c r="O234">
        <v>952823925</v>
      </c>
      <c r="P234" t="s">
        <v>2973</v>
      </c>
      <c r="Q234" t="s">
        <v>2898</v>
      </c>
      <c r="R234" t="s">
        <v>2361</v>
      </c>
      <c r="S234" t="s">
        <v>2362</v>
      </c>
      <c r="T234" t="e">
        <f>VLOOKUP(Hoja1[[#This Row],[dsc_documento]],Registros[],2,FALSE)</f>
        <v>#N/A</v>
      </c>
    </row>
    <row r="235" spans="1:20" x14ac:dyDescent="0.25">
      <c r="A235" t="s">
        <v>173</v>
      </c>
      <c r="B235">
        <v>5</v>
      </c>
      <c r="C235">
        <v>5050545</v>
      </c>
      <c r="D235">
        <v>0</v>
      </c>
      <c r="E235" t="s">
        <v>2974</v>
      </c>
      <c r="F235" t="s">
        <v>2007</v>
      </c>
      <c r="G235" t="s">
        <v>2008</v>
      </c>
      <c r="H235" t="s">
        <v>1990</v>
      </c>
      <c r="I235" s="162">
        <v>45321.521054942132</v>
      </c>
      <c r="J235" s="162">
        <v>45329.854205208336</v>
      </c>
      <c r="K235" t="s">
        <v>2009</v>
      </c>
      <c r="L235">
        <v>15376994</v>
      </c>
      <c r="M235" t="s">
        <v>2975</v>
      </c>
      <c r="N235" t="s">
        <v>2976</v>
      </c>
      <c r="O235">
        <v>994626143</v>
      </c>
      <c r="P235" t="s">
        <v>2977</v>
      </c>
      <c r="Q235" t="s">
        <v>2978</v>
      </c>
      <c r="R235" t="s">
        <v>2163</v>
      </c>
      <c r="S235" t="s">
        <v>1994</v>
      </c>
      <c r="T235" t="e">
        <f>VLOOKUP(Hoja1[[#This Row],[dsc_documento]],Registros[],2,FALSE)</f>
        <v>#N/A</v>
      </c>
    </row>
    <row r="236" spans="1:20" x14ac:dyDescent="0.25">
      <c r="A236" t="s">
        <v>231</v>
      </c>
      <c r="B236">
        <v>11</v>
      </c>
      <c r="C236">
        <v>11001065</v>
      </c>
      <c r="D236">
        <v>0</v>
      </c>
      <c r="E236" t="s">
        <v>2979</v>
      </c>
      <c r="F236" t="s">
        <v>2007</v>
      </c>
      <c r="G236" t="s">
        <v>2008</v>
      </c>
      <c r="H236" t="s">
        <v>1990</v>
      </c>
      <c r="I236" s="162">
        <v>45321.534686770836</v>
      </c>
      <c r="J236" s="162">
        <v>45321.833387534723</v>
      </c>
      <c r="K236" t="s">
        <v>1991</v>
      </c>
      <c r="L236">
        <v>44342474</v>
      </c>
      <c r="M236" t="s">
        <v>2980</v>
      </c>
      <c r="N236" t="s">
        <v>2981</v>
      </c>
      <c r="O236">
        <v>958222049</v>
      </c>
      <c r="P236" t="s">
        <v>2982</v>
      </c>
      <c r="Q236" t="s">
        <v>2983</v>
      </c>
      <c r="R236" t="s">
        <v>2048</v>
      </c>
      <c r="S236" t="s">
        <v>2049</v>
      </c>
      <c r="T236" t="e">
        <f>VLOOKUP(Hoja1[[#This Row],[dsc_documento]],Registros[],2,FALSE)</f>
        <v>#N/A</v>
      </c>
    </row>
    <row r="237" spans="1:20" x14ac:dyDescent="0.25">
      <c r="A237" t="s">
        <v>197</v>
      </c>
      <c r="B237">
        <v>7</v>
      </c>
      <c r="C237">
        <v>7001329</v>
      </c>
      <c r="D237">
        <v>0</v>
      </c>
      <c r="E237" t="s">
        <v>2984</v>
      </c>
      <c r="F237" t="s">
        <v>2007</v>
      </c>
      <c r="G237" t="s">
        <v>2008</v>
      </c>
      <c r="H237" t="s">
        <v>1990</v>
      </c>
      <c r="I237" s="162">
        <v>45321.568824074071</v>
      </c>
      <c r="J237" s="162">
        <v>45321.729179513888</v>
      </c>
      <c r="K237" t="s">
        <v>1991</v>
      </c>
      <c r="L237">
        <v>17611350</v>
      </c>
      <c r="M237" t="s">
        <v>2985</v>
      </c>
      <c r="N237" t="s">
        <v>2986</v>
      </c>
      <c r="O237">
        <v>942371970</v>
      </c>
      <c r="P237" t="s">
        <v>2987</v>
      </c>
      <c r="Q237" t="s">
        <v>2988</v>
      </c>
      <c r="R237" t="s">
        <v>2071</v>
      </c>
      <c r="S237" t="s">
        <v>2049</v>
      </c>
      <c r="T237" t="e">
        <f>VLOOKUP(Hoja1[[#This Row],[dsc_documento]],Registros[],2,FALSE)</f>
        <v>#N/A</v>
      </c>
    </row>
    <row r="238" spans="1:20" x14ac:dyDescent="0.25">
      <c r="A238" t="s">
        <v>175</v>
      </c>
      <c r="B238">
        <v>9</v>
      </c>
      <c r="C238">
        <v>9001720</v>
      </c>
      <c r="D238">
        <v>0</v>
      </c>
      <c r="E238" t="s">
        <v>2989</v>
      </c>
      <c r="F238" t="s">
        <v>2007</v>
      </c>
      <c r="G238" t="s">
        <v>2008</v>
      </c>
      <c r="H238" t="s">
        <v>1990</v>
      </c>
      <c r="I238" s="162">
        <v>45321.591769872684</v>
      </c>
      <c r="J238" s="162">
        <v>45322.45835158565</v>
      </c>
      <c r="K238" t="s">
        <v>1991</v>
      </c>
      <c r="L238">
        <v>32849590</v>
      </c>
      <c r="M238" t="s">
        <v>2990</v>
      </c>
      <c r="N238" t="s">
        <v>2991</v>
      </c>
      <c r="O238">
        <v>943894863</v>
      </c>
      <c r="P238" t="s">
        <v>2992</v>
      </c>
      <c r="Q238" t="s">
        <v>2155</v>
      </c>
      <c r="R238" t="s">
        <v>2156</v>
      </c>
      <c r="S238" t="s">
        <v>2157</v>
      </c>
      <c r="T238" t="e">
        <f>VLOOKUP(Hoja1[[#This Row],[dsc_documento]],Registros[],2,FALSE)</f>
        <v>#N/A</v>
      </c>
    </row>
    <row r="239" spans="1:20" x14ac:dyDescent="0.25">
      <c r="A239" t="s">
        <v>176</v>
      </c>
      <c r="B239">
        <v>1</v>
      </c>
      <c r="C239">
        <v>1002357</v>
      </c>
      <c r="D239">
        <v>0</v>
      </c>
      <c r="E239" t="s">
        <v>2993</v>
      </c>
      <c r="F239" t="s">
        <v>2007</v>
      </c>
      <c r="G239" t="s">
        <v>2008</v>
      </c>
      <c r="H239" t="s">
        <v>1990</v>
      </c>
      <c r="I239" s="162">
        <v>45321.595066863425</v>
      </c>
      <c r="J239" s="162">
        <v>45321.687506249997</v>
      </c>
      <c r="K239" t="s">
        <v>1991</v>
      </c>
      <c r="L239">
        <v>73108309</v>
      </c>
      <c r="M239" t="s">
        <v>2994</v>
      </c>
      <c r="N239" t="s">
        <v>2995</v>
      </c>
      <c r="O239">
        <v>959899994</v>
      </c>
      <c r="P239" t="s">
        <v>2996</v>
      </c>
      <c r="Q239" t="s">
        <v>2094</v>
      </c>
      <c r="R239" t="s">
        <v>2095</v>
      </c>
      <c r="S239" t="s">
        <v>2015</v>
      </c>
      <c r="T239" t="e">
        <f>VLOOKUP(Hoja1[[#This Row],[dsc_documento]],Registros[],2,FALSE)</f>
        <v>#N/A</v>
      </c>
    </row>
    <row r="240" spans="1:20" x14ac:dyDescent="0.25">
      <c r="A240" t="s">
        <v>179</v>
      </c>
      <c r="B240">
        <v>3</v>
      </c>
      <c r="C240">
        <v>3001481</v>
      </c>
      <c r="D240">
        <v>0</v>
      </c>
      <c r="E240" t="s">
        <v>2997</v>
      </c>
      <c r="F240" t="s">
        <v>2007</v>
      </c>
      <c r="G240" t="s">
        <v>2008</v>
      </c>
      <c r="H240" t="s">
        <v>1990</v>
      </c>
      <c r="I240" s="162">
        <v>45321.603340196758</v>
      </c>
      <c r="J240" s="162">
        <v>45321.708353784721</v>
      </c>
      <c r="K240" t="s">
        <v>1991</v>
      </c>
      <c r="L240">
        <v>25222750</v>
      </c>
      <c r="M240" t="s">
        <v>2998</v>
      </c>
      <c r="N240" t="s">
        <v>2999</v>
      </c>
      <c r="O240">
        <v>941411596</v>
      </c>
      <c r="P240" t="s">
        <v>3000</v>
      </c>
      <c r="Q240" t="s">
        <v>3001</v>
      </c>
      <c r="R240" t="s">
        <v>2386</v>
      </c>
      <c r="S240" t="s">
        <v>2387</v>
      </c>
      <c r="T240" t="e">
        <f>VLOOKUP(Hoja1[[#This Row],[dsc_documento]],Registros[],2,FALSE)</f>
        <v>#N/A</v>
      </c>
    </row>
    <row r="241" spans="1:20" x14ac:dyDescent="0.25">
      <c r="A241" t="s">
        <v>197</v>
      </c>
      <c r="B241">
        <v>7</v>
      </c>
      <c r="C241">
        <v>7001330</v>
      </c>
      <c r="D241">
        <v>0</v>
      </c>
      <c r="E241" t="s">
        <v>3002</v>
      </c>
      <c r="F241" t="s">
        <v>2007</v>
      </c>
      <c r="G241" t="s">
        <v>2008</v>
      </c>
      <c r="H241" t="s">
        <v>1990</v>
      </c>
      <c r="I241" s="162">
        <v>45321.612937731479</v>
      </c>
      <c r="J241" s="162">
        <v>45321.750020451385</v>
      </c>
      <c r="K241" t="s">
        <v>1991</v>
      </c>
      <c r="L241">
        <v>17629067</v>
      </c>
      <c r="M241" t="s">
        <v>3003</v>
      </c>
      <c r="N241" t="s">
        <v>3004</v>
      </c>
      <c r="O241">
        <v>978155175</v>
      </c>
      <c r="P241" t="s">
        <v>3005</v>
      </c>
      <c r="Q241" t="s">
        <v>3006</v>
      </c>
      <c r="R241" t="s">
        <v>2071</v>
      </c>
      <c r="S241" t="s">
        <v>2049</v>
      </c>
      <c r="T241" t="e">
        <f>VLOOKUP(Hoja1[[#This Row],[dsc_documento]],Registros[],2,FALSE)</f>
        <v>#N/A</v>
      </c>
    </row>
    <row r="242" spans="1:20" x14ac:dyDescent="0.25">
      <c r="A242" t="s">
        <v>176</v>
      </c>
      <c r="B242">
        <v>1</v>
      </c>
      <c r="C242">
        <v>1002358</v>
      </c>
      <c r="D242">
        <v>0</v>
      </c>
      <c r="E242" t="s">
        <v>3007</v>
      </c>
      <c r="F242" t="s">
        <v>2007</v>
      </c>
      <c r="G242" t="s">
        <v>2008</v>
      </c>
      <c r="H242" t="s">
        <v>1990</v>
      </c>
      <c r="I242" s="162">
        <v>45321.614982557869</v>
      </c>
      <c r="J242" s="162">
        <v>45321.708366053237</v>
      </c>
      <c r="K242" t="s">
        <v>1991</v>
      </c>
      <c r="L242">
        <v>41018214</v>
      </c>
      <c r="M242" t="s">
        <v>3008</v>
      </c>
      <c r="N242" t="s">
        <v>3009</v>
      </c>
      <c r="O242">
        <v>999831955</v>
      </c>
      <c r="P242" t="s">
        <v>3010</v>
      </c>
      <c r="Q242" t="s">
        <v>3011</v>
      </c>
      <c r="R242" t="s">
        <v>2223</v>
      </c>
      <c r="S242" t="s">
        <v>2022</v>
      </c>
      <c r="T242" t="e">
        <f>VLOOKUP(Hoja1[[#This Row],[dsc_documento]],Registros[],2,FALSE)</f>
        <v>#N/A</v>
      </c>
    </row>
    <row r="243" spans="1:20" x14ac:dyDescent="0.25">
      <c r="A243" t="s">
        <v>232</v>
      </c>
      <c r="B243">
        <v>4</v>
      </c>
      <c r="C243">
        <v>4001899</v>
      </c>
      <c r="D243">
        <v>0</v>
      </c>
      <c r="E243" t="s">
        <v>3012</v>
      </c>
      <c r="F243" t="s">
        <v>2007</v>
      </c>
      <c r="G243" t="s">
        <v>2008</v>
      </c>
      <c r="H243" t="s">
        <v>1990</v>
      </c>
      <c r="I243" s="162">
        <v>45321.63112337963</v>
      </c>
      <c r="J243" s="162">
        <v>45321.708369594904</v>
      </c>
      <c r="K243" t="s">
        <v>1991</v>
      </c>
      <c r="L243">
        <v>40433609</v>
      </c>
      <c r="M243" t="s">
        <v>3013</v>
      </c>
      <c r="N243" t="s">
        <v>3014</v>
      </c>
      <c r="O243">
        <v>967091531</v>
      </c>
      <c r="P243" t="s">
        <v>3015</v>
      </c>
      <c r="Q243" t="s">
        <v>3016</v>
      </c>
      <c r="R243" t="s">
        <v>2106</v>
      </c>
      <c r="S243" t="s">
        <v>2107</v>
      </c>
      <c r="T243" t="e">
        <f>VLOOKUP(Hoja1[[#This Row],[dsc_documento]],Registros[],2,FALSE)</f>
        <v>#N/A</v>
      </c>
    </row>
    <row r="244" spans="1:20" x14ac:dyDescent="0.25">
      <c r="A244" t="s">
        <v>231</v>
      </c>
      <c r="B244">
        <v>11</v>
      </c>
      <c r="C244">
        <v>11001066</v>
      </c>
      <c r="D244">
        <v>0</v>
      </c>
      <c r="E244" t="s">
        <v>3017</v>
      </c>
      <c r="F244" t="s">
        <v>2007</v>
      </c>
      <c r="G244" t="s">
        <v>2008</v>
      </c>
      <c r="H244" t="s">
        <v>1990</v>
      </c>
      <c r="I244" s="162">
        <v>45321.6335378125</v>
      </c>
      <c r="J244" s="162">
        <v>45322.583356516203</v>
      </c>
      <c r="K244" t="s">
        <v>1991</v>
      </c>
      <c r="L244">
        <v>29624550</v>
      </c>
      <c r="M244" t="s">
        <v>3018</v>
      </c>
      <c r="N244" t="s">
        <v>3019</v>
      </c>
      <c r="O244">
        <v>961871665</v>
      </c>
      <c r="P244" t="s">
        <v>3020</v>
      </c>
      <c r="Q244" t="s">
        <v>2482</v>
      </c>
      <c r="R244" t="s">
        <v>2048</v>
      </c>
      <c r="S244" t="s">
        <v>2049</v>
      </c>
      <c r="T244" t="e">
        <f>VLOOKUP(Hoja1[[#This Row],[dsc_documento]],Registros[],2,FALSE)</f>
        <v>#N/A</v>
      </c>
    </row>
    <row r="245" spans="1:20" x14ac:dyDescent="0.25">
      <c r="A245" t="s">
        <v>173</v>
      </c>
      <c r="B245">
        <v>5</v>
      </c>
      <c r="C245">
        <v>5050546</v>
      </c>
      <c r="D245">
        <v>0</v>
      </c>
      <c r="E245" t="s">
        <v>3021</v>
      </c>
      <c r="F245" t="s">
        <v>2007</v>
      </c>
      <c r="G245" t="s">
        <v>2008</v>
      </c>
      <c r="H245" t="s">
        <v>1990</v>
      </c>
      <c r="I245" s="162">
        <v>45321.636663159719</v>
      </c>
      <c r="J245" s="162">
        <v>45322.500009953706</v>
      </c>
      <c r="K245" t="s">
        <v>1991</v>
      </c>
      <c r="L245">
        <v>70655867</v>
      </c>
      <c r="M245" t="s">
        <v>3022</v>
      </c>
      <c r="N245" t="s">
        <v>3023</v>
      </c>
      <c r="O245">
        <v>941494353</v>
      </c>
      <c r="P245" t="s">
        <v>3024</v>
      </c>
      <c r="Q245" t="s">
        <v>3025</v>
      </c>
      <c r="R245" t="s">
        <v>2163</v>
      </c>
      <c r="S245" t="s">
        <v>1994</v>
      </c>
      <c r="T245" t="e">
        <f>VLOOKUP(Hoja1[[#This Row],[dsc_documento]],Registros[],2,FALSE)</f>
        <v>#N/A</v>
      </c>
    </row>
    <row r="246" spans="1:20" x14ac:dyDescent="0.25">
      <c r="A246" t="s">
        <v>201</v>
      </c>
      <c r="B246">
        <v>2</v>
      </c>
      <c r="C246">
        <v>2105525</v>
      </c>
      <c r="D246">
        <v>0</v>
      </c>
      <c r="E246" t="s">
        <v>3026</v>
      </c>
      <c r="F246" t="s">
        <v>2007</v>
      </c>
      <c r="G246" t="s">
        <v>2008</v>
      </c>
      <c r="H246" t="s">
        <v>1990</v>
      </c>
      <c r="I246" s="162">
        <v>45321.64458295139</v>
      </c>
      <c r="J246" s="162">
        <v>45321.729181979164</v>
      </c>
      <c r="K246" t="s">
        <v>1991</v>
      </c>
      <c r="L246">
        <v>23262481</v>
      </c>
      <c r="M246" t="s">
        <v>3027</v>
      </c>
      <c r="N246" t="s">
        <v>3028</v>
      </c>
      <c r="O246">
        <v>977476100</v>
      </c>
      <c r="P246" t="s">
        <v>3029</v>
      </c>
      <c r="Q246" t="s">
        <v>2682</v>
      </c>
      <c r="R246" t="s">
        <v>2223</v>
      </c>
      <c r="S246" t="s">
        <v>2022</v>
      </c>
      <c r="T246" t="e">
        <f>VLOOKUP(Hoja1[[#This Row],[dsc_documento]],Registros[],2,FALSE)</f>
        <v>#N/A</v>
      </c>
    </row>
    <row r="247" spans="1:20" x14ac:dyDescent="0.25">
      <c r="A247" t="s">
        <v>176</v>
      </c>
      <c r="B247">
        <v>1</v>
      </c>
      <c r="C247">
        <v>1002359</v>
      </c>
      <c r="D247">
        <v>0</v>
      </c>
      <c r="E247" t="s">
        <v>3030</v>
      </c>
      <c r="F247" t="s">
        <v>2007</v>
      </c>
      <c r="G247" t="s">
        <v>2008</v>
      </c>
      <c r="H247" t="s">
        <v>1990</v>
      </c>
      <c r="I247" s="162">
        <v>45321.663459722222</v>
      </c>
      <c r="J247" s="162">
        <v>45321.750008136572</v>
      </c>
      <c r="K247" t="s">
        <v>1991</v>
      </c>
      <c r="L247">
        <v>19928469</v>
      </c>
      <c r="M247" t="s">
        <v>3031</v>
      </c>
      <c r="N247" t="s">
        <v>3032</v>
      </c>
      <c r="O247">
        <v>969530422</v>
      </c>
      <c r="P247" t="s">
        <v>3033</v>
      </c>
      <c r="Q247" t="s">
        <v>2094</v>
      </c>
      <c r="R247" t="s">
        <v>2095</v>
      </c>
      <c r="S247" t="s">
        <v>2015</v>
      </c>
      <c r="T247" t="e">
        <f>VLOOKUP(Hoja1[[#This Row],[dsc_documento]],Registros[],2,FALSE)</f>
        <v>#N/A</v>
      </c>
    </row>
    <row r="248" spans="1:20" x14ac:dyDescent="0.25">
      <c r="A248" t="s">
        <v>201</v>
      </c>
      <c r="B248">
        <v>2</v>
      </c>
      <c r="C248">
        <v>2105526</v>
      </c>
      <c r="D248">
        <v>0</v>
      </c>
      <c r="E248" t="s">
        <v>3034</v>
      </c>
      <c r="F248" t="s">
        <v>2007</v>
      </c>
      <c r="G248" t="s">
        <v>2008</v>
      </c>
      <c r="H248" t="s">
        <v>1990</v>
      </c>
      <c r="I248" s="162">
        <v>45321.664040358795</v>
      </c>
      <c r="J248" s="162">
        <v>45321.750017280094</v>
      </c>
      <c r="K248" t="s">
        <v>1991</v>
      </c>
      <c r="L248">
        <v>41078345</v>
      </c>
      <c r="M248" t="s">
        <v>3035</v>
      </c>
      <c r="N248" t="s">
        <v>3036</v>
      </c>
      <c r="O248">
        <v>964582594</v>
      </c>
      <c r="P248" t="s">
        <v>3037</v>
      </c>
      <c r="Q248" t="s">
        <v>3038</v>
      </c>
      <c r="R248" t="s">
        <v>2054</v>
      </c>
      <c r="S248" t="s">
        <v>2015</v>
      </c>
      <c r="T248" t="e">
        <f>VLOOKUP(Hoja1[[#This Row],[dsc_documento]],Registros[],2,FALSE)</f>
        <v>#N/A</v>
      </c>
    </row>
    <row r="249" spans="1:20" x14ac:dyDescent="0.25">
      <c r="A249" t="s">
        <v>232</v>
      </c>
      <c r="B249">
        <v>4</v>
      </c>
      <c r="C249">
        <v>4001900</v>
      </c>
      <c r="D249">
        <v>0</v>
      </c>
      <c r="E249" t="s">
        <v>3039</v>
      </c>
      <c r="F249" t="s">
        <v>2007</v>
      </c>
      <c r="G249" t="s">
        <v>2008</v>
      </c>
      <c r="H249" t="s">
        <v>1990</v>
      </c>
      <c r="I249" s="162">
        <v>45321.664720057874</v>
      </c>
      <c r="J249" s="162">
        <v>45321.750021990738</v>
      </c>
      <c r="K249" t="s">
        <v>1991</v>
      </c>
      <c r="L249">
        <v>42761071</v>
      </c>
      <c r="M249" t="s">
        <v>3040</v>
      </c>
      <c r="N249" t="s">
        <v>2346</v>
      </c>
      <c r="O249">
        <v>928276615</v>
      </c>
      <c r="P249" t="s">
        <v>3041</v>
      </c>
      <c r="Q249" t="s">
        <v>2301</v>
      </c>
      <c r="R249" t="s">
        <v>2178</v>
      </c>
      <c r="S249" t="s">
        <v>2107</v>
      </c>
      <c r="T249" t="e">
        <f>VLOOKUP(Hoja1[[#This Row],[dsc_documento]],Registros[],2,FALSE)</f>
        <v>#N/A</v>
      </c>
    </row>
    <row r="250" spans="1:20" x14ac:dyDescent="0.25">
      <c r="A250" t="s">
        <v>179</v>
      </c>
      <c r="B250">
        <v>3</v>
      </c>
      <c r="C250">
        <v>3001482</v>
      </c>
      <c r="D250">
        <v>0</v>
      </c>
      <c r="E250" t="s">
        <v>3042</v>
      </c>
      <c r="F250" t="s">
        <v>2007</v>
      </c>
      <c r="G250" t="s">
        <v>2008</v>
      </c>
      <c r="H250" t="s">
        <v>1990</v>
      </c>
      <c r="I250" s="162">
        <v>45321.67275740741</v>
      </c>
      <c r="J250" s="162">
        <v>45321.750029432871</v>
      </c>
      <c r="K250" t="s">
        <v>1991</v>
      </c>
      <c r="L250">
        <v>23960573</v>
      </c>
      <c r="M250" t="s">
        <v>603</v>
      </c>
      <c r="N250" t="s">
        <v>3043</v>
      </c>
      <c r="O250">
        <v>984700051</v>
      </c>
      <c r="P250" t="s">
        <v>3044</v>
      </c>
      <c r="Q250" t="s">
        <v>3045</v>
      </c>
      <c r="R250" t="s">
        <v>3046</v>
      </c>
      <c r="S250" t="s">
        <v>2387</v>
      </c>
      <c r="T250" t="e">
        <f>VLOOKUP(Hoja1[[#This Row],[dsc_documento]],Registros[],2,FALSE)</f>
        <v>#N/A</v>
      </c>
    </row>
    <row r="251" spans="1:20" x14ac:dyDescent="0.25">
      <c r="A251" t="s">
        <v>232</v>
      </c>
      <c r="B251">
        <v>4</v>
      </c>
      <c r="C251">
        <v>4001901</v>
      </c>
      <c r="D251">
        <v>0</v>
      </c>
      <c r="E251" t="s">
        <v>3047</v>
      </c>
      <c r="F251" t="s">
        <v>2007</v>
      </c>
      <c r="G251" t="s">
        <v>2008</v>
      </c>
      <c r="H251" t="s">
        <v>1990</v>
      </c>
      <c r="I251" s="162">
        <v>45321.684051620374</v>
      </c>
      <c r="J251" s="162">
        <v>45321.770848298613</v>
      </c>
      <c r="K251" t="s">
        <v>1991</v>
      </c>
      <c r="L251">
        <v>23858424</v>
      </c>
      <c r="M251" t="s">
        <v>3048</v>
      </c>
      <c r="N251" t="s">
        <v>3049</v>
      </c>
      <c r="O251">
        <v>974795508</v>
      </c>
      <c r="P251" t="s">
        <v>3050</v>
      </c>
      <c r="Q251" t="s">
        <v>2177</v>
      </c>
      <c r="R251" t="s">
        <v>2178</v>
      </c>
      <c r="S251" t="s">
        <v>2107</v>
      </c>
      <c r="T251" t="e">
        <f>VLOOKUP(Hoja1[[#This Row],[dsc_documento]],Registros[],2,FALSE)</f>
        <v>#N/A</v>
      </c>
    </row>
    <row r="252" spans="1:20" x14ac:dyDescent="0.25">
      <c r="A252" t="s">
        <v>201</v>
      </c>
      <c r="B252">
        <v>2</v>
      </c>
      <c r="C252">
        <v>2105527</v>
      </c>
      <c r="D252">
        <v>0</v>
      </c>
      <c r="E252" t="s">
        <v>3051</v>
      </c>
      <c r="F252" t="s">
        <v>2007</v>
      </c>
      <c r="G252" t="s">
        <v>2008</v>
      </c>
      <c r="H252" t="s">
        <v>1990</v>
      </c>
      <c r="I252" s="162">
        <v>45321.688715127311</v>
      </c>
      <c r="J252" s="162">
        <v>45321.770850462963</v>
      </c>
      <c r="K252" t="s">
        <v>1991</v>
      </c>
      <c r="L252">
        <v>19906161</v>
      </c>
      <c r="M252" t="s">
        <v>3052</v>
      </c>
      <c r="N252" t="s">
        <v>3053</v>
      </c>
      <c r="O252">
        <v>992345246</v>
      </c>
      <c r="P252" t="s">
        <v>3054</v>
      </c>
      <c r="Q252" t="s">
        <v>2472</v>
      </c>
      <c r="R252" t="s">
        <v>2060</v>
      </c>
      <c r="S252" t="s">
        <v>2022</v>
      </c>
      <c r="T252" t="e">
        <f>VLOOKUP(Hoja1[[#This Row],[dsc_documento]],Registros[],2,FALSE)</f>
        <v>#N/A</v>
      </c>
    </row>
    <row r="253" spans="1:20" x14ac:dyDescent="0.25">
      <c r="A253" t="s">
        <v>197</v>
      </c>
      <c r="B253">
        <v>7</v>
      </c>
      <c r="C253">
        <v>7001331</v>
      </c>
      <c r="D253">
        <v>0</v>
      </c>
      <c r="E253" t="s">
        <v>3055</v>
      </c>
      <c r="F253" t="s">
        <v>2007</v>
      </c>
      <c r="G253" t="s">
        <v>2008</v>
      </c>
      <c r="H253" t="s">
        <v>1990</v>
      </c>
      <c r="I253" s="162">
        <v>45321.68995443287</v>
      </c>
      <c r="J253" s="162">
        <v>45322.416686226854</v>
      </c>
      <c r="K253" t="s">
        <v>1991</v>
      </c>
      <c r="L253">
        <v>45636104</v>
      </c>
      <c r="M253" t="s">
        <v>3056</v>
      </c>
      <c r="N253" t="s">
        <v>3057</v>
      </c>
      <c r="O253">
        <v>901418971</v>
      </c>
      <c r="P253" t="s">
        <v>3058</v>
      </c>
      <c r="Q253" t="s">
        <v>2243</v>
      </c>
      <c r="R253" t="s">
        <v>2071</v>
      </c>
      <c r="S253" t="s">
        <v>2049</v>
      </c>
      <c r="T253" t="e">
        <f>VLOOKUP(Hoja1[[#This Row],[dsc_documento]],Registros[],2,FALSE)</f>
        <v>#N/A</v>
      </c>
    </row>
    <row r="254" spans="1:20" x14ac:dyDescent="0.25">
      <c r="A254" t="s">
        <v>197</v>
      </c>
      <c r="B254">
        <v>7</v>
      </c>
      <c r="C254">
        <v>7001332</v>
      </c>
      <c r="D254">
        <v>0</v>
      </c>
      <c r="E254" t="s">
        <v>3059</v>
      </c>
      <c r="F254" t="s">
        <v>2007</v>
      </c>
      <c r="G254" t="s">
        <v>2008</v>
      </c>
      <c r="H254" t="s">
        <v>1990</v>
      </c>
      <c r="I254" s="162">
        <v>45321.70020107639</v>
      </c>
      <c r="J254" s="162">
        <v>45322.645852395835</v>
      </c>
      <c r="K254" t="s">
        <v>1991</v>
      </c>
      <c r="L254">
        <v>40002907</v>
      </c>
      <c r="M254" t="s">
        <v>3060</v>
      </c>
      <c r="N254" t="s">
        <v>3061</v>
      </c>
      <c r="O254">
        <v>975689390</v>
      </c>
      <c r="P254" t="s">
        <v>3062</v>
      </c>
      <c r="Q254" t="s">
        <v>2243</v>
      </c>
      <c r="R254" t="s">
        <v>2071</v>
      </c>
      <c r="S254" t="s">
        <v>2049</v>
      </c>
      <c r="T254" t="e">
        <f>VLOOKUP(Hoja1[[#This Row],[dsc_documento]],Registros[],2,FALSE)</f>
        <v>#N/A</v>
      </c>
    </row>
    <row r="255" spans="1:20" x14ac:dyDescent="0.25">
      <c r="A255" t="s">
        <v>231</v>
      </c>
      <c r="B255">
        <v>11</v>
      </c>
      <c r="C255">
        <v>11001067</v>
      </c>
      <c r="D255">
        <v>0</v>
      </c>
      <c r="E255" t="s">
        <v>3063</v>
      </c>
      <c r="F255" t="s">
        <v>2007</v>
      </c>
      <c r="G255" t="s">
        <v>2008</v>
      </c>
      <c r="H255" t="s">
        <v>1990</v>
      </c>
      <c r="I255" s="162">
        <v>45321.703037962965</v>
      </c>
      <c r="J255" s="162">
        <v>45322.750034375</v>
      </c>
      <c r="K255" t="s">
        <v>1991</v>
      </c>
      <c r="L255">
        <v>29343014</v>
      </c>
      <c r="M255" t="s">
        <v>3064</v>
      </c>
      <c r="N255" t="s">
        <v>3065</v>
      </c>
      <c r="O255">
        <v>970617174</v>
      </c>
      <c r="P255" t="s">
        <v>3066</v>
      </c>
      <c r="Q255" t="s">
        <v>2137</v>
      </c>
      <c r="R255" t="s">
        <v>2138</v>
      </c>
      <c r="S255" t="s">
        <v>2049</v>
      </c>
      <c r="T255" t="e">
        <f>VLOOKUP(Hoja1[[#This Row],[dsc_documento]],Registros[],2,FALSE)</f>
        <v>#N/A</v>
      </c>
    </row>
    <row r="256" spans="1:20" x14ac:dyDescent="0.25">
      <c r="A256" t="s">
        <v>231</v>
      </c>
      <c r="B256">
        <v>11</v>
      </c>
      <c r="C256">
        <v>11001068</v>
      </c>
      <c r="D256">
        <v>0</v>
      </c>
      <c r="E256" t="s">
        <v>3067</v>
      </c>
      <c r="F256" t="s">
        <v>2007</v>
      </c>
      <c r="G256" t="s">
        <v>2008</v>
      </c>
      <c r="H256" t="s">
        <v>1990</v>
      </c>
      <c r="I256" s="162">
        <v>45321.717726041665</v>
      </c>
      <c r="J256" s="162">
        <v>45321.916719594905</v>
      </c>
      <c r="K256" t="s">
        <v>1991</v>
      </c>
      <c r="L256">
        <v>29556741</v>
      </c>
      <c r="M256" t="s">
        <v>3068</v>
      </c>
      <c r="N256" t="s">
        <v>3069</v>
      </c>
      <c r="O256">
        <v>958297764</v>
      </c>
      <c r="P256" t="s">
        <v>3070</v>
      </c>
      <c r="Q256" t="s">
        <v>2477</v>
      </c>
      <c r="R256" t="s">
        <v>2138</v>
      </c>
      <c r="S256" t="s">
        <v>2049</v>
      </c>
      <c r="T256" t="e">
        <f>VLOOKUP(Hoja1[[#This Row],[dsc_documento]],Registros[],2,FALSE)</f>
        <v>#N/A</v>
      </c>
    </row>
    <row r="257" spans="1:20" x14ac:dyDescent="0.25">
      <c r="A257" t="s">
        <v>179</v>
      </c>
      <c r="B257">
        <v>3</v>
      </c>
      <c r="C257">
        <v>819</v>
      </c>
      <c r="D257">
        <v>4</v>
      </c>
      <c r="E257" t="s">
        <v>3071</v>
      </c>
      <c r="F257" t="s">
        <v>2007</v>
      </c>
      <c r="G257" t="s">
        <v>2008</v>
      </c>
      <c r="H257" t="s">
        <v>1990</v>
      </c>
      <c r="I257" s="162">
        <v>45321.726995798614</v>
      </c>
      <c r="J257" s="162">
        <v>45321.791679050926</v>
      </c>
      <c r="K257" t="s">
        <v>1991</v>
      </c>
      <c r="L257">
        <v>42427627</v>
      </c>
      <c r="M257" t="s">
        <v>3072</v>
      </c>
      <c r="N257" t="s">
        <v>3073</v>
      </c>
      <c r="O257">
        <v>947973399</v>
      </c>
      <c r="P257" t="s">
        <v>3074</v>
      </c>
      <c r="Q257" t="s">
        <v>3001</v>
      </c>
      <c r="R257" t="s">
        <v>2386</v>
      </c>
      <c r="S257" t="s">
        <v>2387</v>
      </c>
      <c r="T257" t="e">
        <f>VLOOKUP(Hoja1[[#This Row],[dsc_documento]],Registros[],2,FALSE)</f>
        <v>#N/A</v>
      </c>
    </row>
    <row r="258" spans="1:20" x14ac:dyDescent="0.25">
      <c r="A258" t="s">
        <v>201</v>
      </c>
      <c r="B258">
        <v>2</v>
      </c>
      <c r="C258">
        <v>2105528</v>
      </c>
      <c r="D258">
        <v>0</v>
      </c>
      <c r="E258" t="s">
        <v>3075</v>
      </c>
      <c r="F258" t="s">
        <v>2007</v>
      </c>
      <c r="G258" t="s">
        <v>2008</v>
      </c>
      <c r="H258" t="s">
        <v>1990</v>
      </c>
      <c r="I258" s="162">
        <v>45321.72829864583</v>
      </c>
      <c r="J258" s="162">
        <v>45321.791699386573</v>
      </c>
      <c r="K258" t="s">
        <v>1991</v>
      </c>
      <c r="L258">
        <v>20056402</v>
      </c>
      <c r="M258" t="s">
        <v>3076</v>
      </c>
      <c r="N258" t="s">
        <v>3077</v>
      </c>
      <c r="O258">
        <v>941818145</v>
      </c>
      <c r="P258" t="s">
        <v>3078</v>
      </c>
      <c r="Q258" t="s">
        <v>2472</v>
      </c>
      <c r="R258" t="s">
        <v>2060</v>
      </c>
      <c r="S258" t="s">
        <v>2022</v>
      </c>
      <c r="T258" t="e">
        <f>VLOOKUP(Hoja1[[#This Row],[dsc_documento]],Registros[],2,FALSE)</f>
        <v>#N/A</v>
      </c>
    </row>
    <row r="259" spans="1:20" x14ac:dyDescent="0.25">
      <c r="A259" t="s">
        <v>231</v>
      </c>
      <c r="B259">
        <v>11</v>
      </c>
      <c r="C259">
        <v>11001069</v>
      </c>
      <c r="D259">
        <v>0</v>
      </c>
      <c r="E259" t="s">
        <v>3079</v>
      </c>
      <c r="F259" t="s">
        <v>2007</v>
      </c>
      <c r="G259" t="s">
        <v>2008</v>
      </c>
      <c r="H259" t="s">
        <v>1990</v>
      </c>
      <c r="I259" s="162">
        <v>45321.736237500001</v>
      </c>
      <c r="J259" s="162">
        <v>45322.708431516206</v>
      </c>
      <c r="K259" t="s">
        <v>1991</v>
      </c>
      <c r="L259">
        <v>40079001</v>
      </c>
      <c r="M259" t="s">
        <v>3080</v>
      </c>
      <c r="N259" t="s">
        <v>3081</v>
      </c>
      <c r="O259">
        <v>978959850</v>
      </c>
      <c r="P259" t="s">
        <v>3082</v>
      </c>
      <c r="Q259" t="s">
        <v>2137</v>
      </c>
      <c r="R259" t="s">
        <v>2138</v>
      </c>
      <c r="S259" t="s">
        <v>2049</v>
      </c>
      <c r="T259" t="e">
        <f>VLOOKUP(Hoja1[[#This Row],[dsc_documento]],Registros[],2,FALSE)</f>
        <v>#N/A</v>
      </c>
    </row>
    <row r="260" spans="1:20" x14ac:dyDescent="0.25">
      <c r="A260" t="s">
        <v>175</v>
      </c>
      <c r="B260">
        <v>9</v>
      </c>
      <c r="C260">
        <v>9001721</v>
      </c>
      <c r="D260">
        <v>0</v>
      </c>
      <c r="E260" t="s">
        <v>3083</v>
      </c>
      <c r="F260" t="s">
        <v>2007</v>
      </c>
      <c r="G260" t="s">
        <v>2008</v>
      </c>
      <c r="H260" t="s">
        <v>1990</v>
      </c>
      <c r="I260" s="162">
        <v>45321.737379629631</v>
      </c>
      <c r="J260" s="162">
        <v>45322.520866516206</v>
      </c>
      <c r="K260" t="s">
        <v>1991</v>
      </c>
      <c r="L260">
        <v>43674545</v>
      </c>
      <c r="M260" t="s">
        <v>3084</v>
      </c>
      <c r="N260" t="s">
        <v>3085</v>
      </c>
      <c r="O260">
        <v>923269991</v>
      </c>
      <c r="P260" t="s">
        <v>3086</v>
      </c>
      <c r="Q260" t="s">
        <v>3087</v>
      </c>
      <c r="R260" t="s">
        <v>2646</v>
      </c>
      <c r="S260" t="s">
        <v>2157</v>
      </c>
      <c r="T260" t="e">
        <f>VLOOKUP(Hoja1[[#This Row],[dsc_documento]],Registros[],2,FALSE)</f>
        <v>#N/A</v>
      </c>
    </row>
    <row r="261" spans="1:20" x14ac:dyDescent="0.25">
      <c r="A261" t="s">
        <v>231</v>
      </c>
      <c r="B261">
        <v>11</v>
      </c>
      <c r="C261">
        <v>11001070</v>
      </c>
      <c r="D261">
        <v>0</v>
      </c>
      <c r="E261" t="s">
        <v>3088</v>
      </c>
      <c r="F261" t="s">
        <v>2007</v>
      </c>
      <c r="G261" t="s">
        <v>2008</v>
      </c>
      <c r="H261" t="s">
        <v>1990</v>
      </c>
      <c r="I261" s="162">
        <v>45321.744941006946</v>
      </c>
      <c r="J261" s="162">
        <v>45322.729177395835</v>
      </c>
      <c r="K261" t="s">
        <v>1991</v>
      </c>
      <c r="L261">
        <v>29603523</v>
      </c>
      <c r="M261" t="s">
        <v>3089</v>
      </c>
      <c r="N261" t="s">
        <v>3090</v>
      </c>
      <c r="O261">
        <v>987185671</v>
      </c>
      <c r="P261" t="s">
        <v>3091</v>
      </c>
      <c r="Q261" t="s">
        <v>2621</v>
      </c>
      <c r="R261" t="s">
        <v>2138</v>
      </c>
      <c r="S261" t="s">
        <v>2049</v>
      </c>
      <c r="T261" t="e">
        <f>VLOOKUP(Hoja1[[#This Row],[dsc_documento]],Registros[],2,FALSE)</f>
        <v>#N/A</v>
      </c>
    </row>
    <row r="262" spans="1:20" x14ac:dyDescent="0.25">
      <c r="A262" t="s">
        <v>232</v>
      </c>
      <c r="B262">
        <v>4</v>
      </c>
      <c r="C262">
        <v>4001902</v>
      </c>
      <c r="D262">
        <v>0</v>
      </c>
      <c r="E262" t="s">
        <v>3092</v>
      </c>
      <c r="F262" t="s">
        <v>2007</v>
      </c>
      <c r="G262" t="s">
        <v>2008</v>
      </c>
      <c r="H262" t="s">
        <v>1990</v>
      </c>
      <c r="I262" s="162">
        <v>45321.747451354167</v>
      </c>
      <c r="J262" s="162">
        <v>45321.833362384263</v>
      </c>
      <c r="K262" t="s">
        <v>1991</v>
      </c>
      <c r="L262">
        <v>24979341</v>
      </c>
      <c r="M262" t="s">
        <v>3093</v>
      </c>
      <c r="N262" t="s">
        <v>3094</v>
      </c>
      <c r="O262">
        <v>955713513</v>
      </c>
      <c r="P262" t="s">
        <v>3095</v>
      </c>
      <c r="Q262" t="s">
        <v>2177</v>
      </c>
      <c r="R262" t="s">
        <v>2178</v>
      </c>
      <c r="S262" t="s">
        <v>2107</v>
      </c>
      <c r="T262" t="e">
        <f>VLOOKUP(Hoja1[[#This Row],[dsc_documento]],Registros[],2,FALSE)</f>
        <v>#N/A</v>
      </c>
    </row>
    <row r="263" spans="1:20" x14ac:dyDescent="0.25">
      <c r="A263" t="s">
        <v>176</v>
      </c>
      <c r="B263">
        <v>1</v>
      </c>
      <c r="C263">
        <v>1002360</v>
      </c>
      <c r="D263">
        <v>0</v>
      </c>
      <c r="E263" t="s">
        <v>3096</v>
      </c>
      <c r="F263" t="s">
        <v>2007</v>
      </c>
      <c r="G263" t="s">
        <v>2008</v>
      </c>
      <c r="H263" t="s">
        <v>1990</v>
      </c>
      <c r="I263" s="162">
        <v>45321.771436655094</v>
      </c>
      <c r="J263" s="162">
        <v>45321.895866319443</v>
      </c>
      <c r="K263" t="s">
        <v>1991</v>
      </c>
      <c r="L263">
        <v>80020298</v>
      </c>
      <c r="M263" t="s">
        <v>3097</v>
      </c>
      <c r="N263" t="s">
        <v>3098</v>
      </c>
      <c r="O263">
        <v>902738120</v>
      </c>
      <c r="P263" t="s">
        <v>3099</v>
      </c>
      <c r="Q263" t="s">
        <v>3100</v>
      </c>
      <c r="R263" t="s">
        <v>2054</v>
      </c>
      <c r="S263" t="s">
        <v>2015</v>
      </c>
      <c r="T263" t="e">
        <f>VLOOKUP(Hoja1[[#This Row],[dsc_documento]],Registros[],2,FALSE)</f>
        <v>#N/A</v>
      </c>
    </row>
    <row r="264" spans="1:20" x14ac:dyDescent="0.25">
      <c r="A264" t="s">
        <v>201</v>
      </c>
      <c r="B264">
        <v>2</v>
      </c>
      <c r="C264">
        <v>2105529</v>
      </c>
      <c r="D264">
        <v>0</v>
      </c>
      <c r="E264" t="s">
        <v>3101</v>
      </c>
      <c r="F264" t="s">
        <v>2007</v>
      </c>
      <c r="G264" t="s">
        <v>2008</v>
      </c>
      <c r="H264" t="s">
        <v>1990</v>
      </c>
      <c r="I264" s="162">
        <v>45321.771870833334</v>
      </c>
      <c r="J264" s="162">
        <v>45321.833401041666</v>
      </c>
      <c r="K264" t="s">
        <v>1991</v>
      </c>
      <c r="L264">
        <v>70400319</v>
      </c>
      <c r="M264" t="s">
        <v>3102</v>
      </c>
      <c r="N264" t="s">
        <v>3103</v>
      </c>
      <c r="O264">
        <v>972691106</v>
      </c>
      <c r="P264" t="s">
        <v>3104</v>
      </c>
      <c r="Q264" t="s">
        <v>2566</v>
      </c>
      <c r="R264" t="s">
        <v>2033</v>
      </c>
      <c r="S264" t="s">
        <v>2022</v>
      </c>
      <c r="T264" t="e">
        <f>VLOOKUP(Hoja1[[#This Row],[dsc_documento]],Registros[],2,FALSE)</f>
        <v>#N/A</v>
      </c>
    </row>
    <row r="265" spans="1:20" x14ac:dyDescent="0.25">
      <c r="A265" t="s">
        <v>176</v>
      </c>
      <c r="B265">
        <v>1</v>
      </c>
      <c r="C265">
        <v>1582</v>
      </c>
      <c r="D265">
        <v>4</v>
      </c>
      <c r="E265" t="s">
        <v>3105</v>
      </c>
      <c r="F265" t="s">
        <v>1988</v>
      </c>
      <c r="G265" t="s">
        <v>1989</v>
      </c>
      <c r="H265" t="s">
        <v>1990</v>
      </c>
      <c r="I265" s="162">
        <v>45321.801566168979</v>
      </c>
      <c r="J265" s="162">
        <v>45322.769245798612</v>
      </c>
      <c r="K265" t="s">
        <v>2009</v>
      </c>
      <c r="L265">
        <v>19831129</v>
      </c>
      <c r="M265" t="s">
        <v>3106</v>
      </c>
      <c r="N265" t="s">
        <v>3107</v>
      </c>
      <c r="O265">
        <v>954439242</v>
      </c>
      <c r="P265" t="s">
        <v>3108</v>
      </c>
      <c r="Q265" t="s">
        <v>2597</v>
      </c>
      <c r="R265" t="s">
        <v>2000</v>
      </c>
      <c r="S265" t="s">
        <v>2000</v>
      </c>
      <c r="T265" t="e">
        <f>VLOOKUP(Hoja1[[#This Row],[dsc_documento]],Registros[],2,FALSE)</f>
        <v>#N/A</v>
      </c>
    </row>
    <row r="266" spans="1:20" x14ac:dyDescent="0.25">
      <c r="A266" t="s">
        <v>231</v>
      </c>
      <c r="B266">
        <v>11</v>
      </c>
      <c r="C266">
        <v>11001071</v>
      </c>
      <c r="D266">
        <v>0</v>
      </c>
      <c r="E266" t="s">
        <v>3109</v>
      </c>
      <c r="F266" t="s">
        <v>2007</v>
      </c>
      <c r="G266" t="s">
        <v>2008</v>
      </c>
      <c r="H266" t="s">
        <v>1990</v>
      </c>
      <c r="I266" s="162">
        <v>45322.303846215276</v>
      </c>
      <c r="J266" s="162">
        <v>45322.479180821756</v>
      </c>
      <c r="K266" t="s">
        <v>1991</v>
      </c>
      <c r="L266">
        <v>40737053</v>
      </c>
      <c r="M266" t="s">
        <v>3110</v>
      </c>
      <c r="N266" t="s">
        <v>3111</v>
      </c>
      <c r="O266">
        <v>959142858</v>
      </c>
      <c r="P266" t="s">
        <v>3112</v>
      </c>
      <c r="Q266" t="s">
        <v>2688</v>
      </c>
      <c r="R266" t="s">
        <v>2138</v>
      </c>
      <c r="S266" t="s">
        <v>2049</v>
      </c>
      <c r="T266" t="e">
        <f>VLOOKUP(Hoja1[[#This Row],[dsc_documento]],Registros[],2,FALSE)</f>
        <v>#N/A</v>
      </c>
    </row>
    <row r="267" spans="1:20" x14ac:dyDescent="0.25">
      <c r="A267" t="s">
        <v>197</v>
      </c>
      <c r="B267">
        <v>7</v>
      </c>
      <c r="C267">
        <v>7001333</v>
      </c>
      <c r="D267">
        <v>0</v>
      </c>
      <c r="E267" t="s">
        <v>3113</v>
      </c>
      <c r="F267" t="s">
        <v>2007</v>
      </c>
      <c r="G267" t="s">
        <v>2008</v>
      </c>
      <c r="H267" t="s">
        <v>1990</v>
      </c>
      <c r="I267" s="162">
        <v>45322.313220370372</v>
      </c>
      <c r="J267" s="162">
        <v>45322.458350347224</v>
      </c>
      <c r="K267" t="s">
        <v>1991</v>
      </c>
      <c r="L267">
        <v>41693437</v>
      </c>
      <c r="M267" t="s">
        <v>3114</v>
      </c>
      <c r="N267" t="s">
        <v>3115</v>
      </c>
      <c r="O267">
        <v>941944048</v>
      </c>
      <c r="P267" t="s">
        <v>3116</v>
      </c>
      <c r="Q267" t="s">
        <v>2243</v>
      </c>
      <c r="R267" t="s">
        <v>2071</v>
      </c>
      <c r="S267" t="s">
        <v>2049</v>
      </c>
      <c r="T267" t="e">
        <f>VLOOKUP(Hoja1[[#This Row],[dsc_documento]],Registros[],2,FALSE)</f>
        <v>#N/A</v>
      </c>
    </row>
    <row r="268" spans="1:20" x14ac:dyDescent="0.25">
      <c r="A268" t="s">
        <v>232</v>
      </c>
      <c r="B268">
        <v>4</v>
      </c>
      <c r="C268">
        <v>4001903</v>
      </c>
      <c r="D268">
        <v>0</v>
      </c>
      <c r="E268" t="s">
        <v>3117</v>
      </c>
      <c r="F268" t="s">
        <v>2007</v>
      </c>
      <c r="G268" t="s">
        <v>2008</v>
      </c>
      <c r="H268" t="s">
        <v>1990</v>
      </c>
      <c r="I268" s="162">
        <v>45322.333517557869</v>
      </c>
      <c r="J268" s="162">
        <v>45322.354181516203</v>
      </c>
      <c r="K268" t="s">
        <v>1991</v>
      </c>
      <c r="L268">
        <v>72663171</v>
      </c>
      <c r="M268" t="s">
        <v>3118</v>
      </c>
      <c r="N268" t="s">
        <v>3119</v>
      </c>
      <c r="O268">
        <v>930302890</v>
      </c>
      <c r="P268" t="s">
        <v>3120</v>
      </c>
      <c r="Q268" t="s">
        <v>3121</v>
      </c>
      <c r="R268" t="s">
        <v>2421</v>
      </c>
      <c r="S268" t="s">
        <v>2107</v>
      </c>
      <c r="T268" t="e">
        <f>VLOOKUP(Hoja1[[#This Row],[dsc_documento]],Registros[],2,FALSE)</f>
        <v>#N/A</v>
      </c>
    </row>
    <row r="269" spans="1:20" x14ac:dyDescent="0.25">
      <c r="A269" t="s">
        <v>197</v>
      </c>
      <c r="B269">
        <v>7</v>
      </c>
      <c r="C269">
        <v>7001334</v>
      </c>
      <c r="D269">
        <v>0</v>
      </c>
      <c r="E269" t="s">
        <v>3122</v>
      </c>
      <c r="F269" t="s">
        <v>2007</v>
      </c>
      <c r="G269" t="s">
        <v>2008</v>
      </c>
      <c r="H269" t="s">
        <v>1990</v>
      </c>
      <c r="I269" s="162">
        <v>45322.34736172454</v>
      </c>
      <c r="J269" s="162">
        <v>45322.625008067131</v>
      </c>
      <c r="K269" t="s">
        <v>1991</v>
      </c>
      <c r="L269">
        <v>46523235</v>
      </c>
      <c r="M269" t="s">
        <v>3123</v>
      </c>
      <c r="N269" t="s">
        <v>3124</v>
      </c>
      <c r="O269">
        <v>965602075</v>
      </c>
      <c r="P269" t="s">
        <v>3125</v>
      </c>
      <c r="Q269" t="s">
        <v>2791</v>
      </c>
      <c r="R269" t="s">
        <v>2071</v>
      </c>
      <c r="S269" t="s">
        <v>2049</v>
      </c>
      <c r="T269" t="e">
        <f>VLOOKUP(Hoja1[[#This Row],[dsc_documento]],Registros[],2,FALSE)</f>
        <v>#N/A</v>
      </c>
    </row>
    <row r="270" spans="1:20" x14ac:dyDescent="0.25">
      <c r="A270" t="s">
        <v>231</v>
      </c>
      <c r="B270">
        <v>11</v>
      </c>
      <c r="C270">
        <v>11001072</v>
      </c>
      <c r="D270">
        <v>0</v>
      </c>
      <c r="E270" t="s">
        <v>3126</v>
      </c>
      <c r="F270" t="s">
        <v>2007</v>
      </c>
      <c r="G270" t="s">
        <v>2008</v>
      </c>
      <c r="H270" t="s">
        <v>1990</v>
      </c>
      <c r="I270" s="162">
        <v>45322.352878900463</v>
      </c>
      <c r="J270" s="162">
        <v>45322.645849155095</v>
      </c>
      <c r="K270" t="s">
        <v>1991</v>
      </c>
      <c r="L270">
        <v>73364187</v>
      </c>
      <c r="M270" t="s">
        <v>3127</v>
      </c>
      <c r="N270" t="s">
        <v>3128</v>
      </c>
      <c r="O270">
        <v>961720282</v>
      </c>
      <c r="P270" t="s">
        <v>3129</v>
      </c>
      <c r="Q270" t="s">
        <v>2499</v>
      </c>
      <c r="R270" t="s">
        <v>2238</v>
      </c>
      <c r="S270" t="s">
        <v>2049</v>
      </c>
      <c r="T270" t="e">
        <f>VLOOKUP(Hoja1[[#This Row],[dsc_documento]],Registros[],2,FALSE)</f>
        <v>#N/A</v>
      </c>
    </row>
    <row r="271" spans="1:20" x14ac:dyDescent="0.25">
      <c r="A271" t="s">
        <v>231</v>
      </c>
      <c r="B271">
        <v>11</v>
      </c>
      <c r="C271">
        <v>11001073</v>
      </c>
      <c r="D271">
        <v>0</v>
      </c>
      <c r="E271" t="s">
        <v>3130</v>
      </c>
      <c r="F271" t="s">
        <v>2007</v>
      </c>
      <c r="G271" t="s">
        <v>2008</v>
      </c>
      <c r="H271" t="s">
        <v>1990</v>
      </c>
      <c r="I271" s="162">
        <v>45322.360022997687</v>
      </c>
      <c r="J271" s="162">
        <v>45322.395874421294</v>
      </c>
      <c r="K271" t="s">
        <v>1991</v>
      </c>
      <c r="L271">
        <v>29538437</v>
      </c>
      <c r="M271" t="s">
        <v>3131</v>
      </c>
      <c r="N271" t="s">
        <v>3132</v>
      </c>
      <c r="O271">
        <v>989066520</v>
      </c>
      <c r="P271" t="s">
        <v>3133</v>
      </c>
      <c r="Q271" t="s">
        <v>2137</v>
      </c>
      <c r="R271" t="s">
        <v>2138</v>
      </c>
      <c r="S271" t="s">
        <v>2049</v>
      </c>
      <c r="T271" t="e">
        <f>VLOOKUP(Hoja1[[#This Row],[dsc_documento]],Registros[],2,FALSE)</f>
        <v>#N/A</v>
      </c>
    </row>
    <row r="272" spans="1:20" x14ac:dyDescent="0.25">
      <c r="A272" t="s">
        <v>231</v>
      </c>
      <c r="B272">
        <v>11</v>
      </c>
      <c r="C272">
        <v>11001074</v>
      </c>
      <c r="D272">
        <v>0</v>
      </c>
      <c r="E272" t="s">
        <v>3134</v>
      </c>
      <c r="F272" t="s">
        <v>2007</v>
      </c>
      <c r="G272" t="s">
        <v>2008</v>
      </c>
      <c r="H272" t="s">
        <v>1990</v>
      </c>
      <c r="I272" s="162">
        <v>45322.373950428242</v>
      </c>
      <c r="J272" s="162">
        <v>45322.583352928239</v>
      </c>
      <c r="K272" t="s">
        <v>1991</v>
      </c>
      <c r="L272">
        <v>29729922</v>
      </c>
      <c r="M272" t="s">
        <v>1943</v>
      </c>
      <c r="N272" t="s">
        <v>3135</v>
      </c>
      <c r="O272">
        <v>958343847</v>
      </c>
      <c r="P272" t="s">
        <v>3136</v>
      </c>
      <c r="Q272" t="s">
        <v>2934</v>
      </c>
      <c r="R272" t="s">
        <v>2238</v>
      </c>
      <c r="S272" t="s">
        <v>2049</v>
      </c>
      <c r="T272" t="e">
        <f>VLOOKUP(Hoja1[[#This Row],[dsc_documento]],Registros[],2,FALSE)</f>
        <v>#N/A</v>
      </c>
    </row>
    <row r="273" spans="1:20" x14ac:dyDescent="0.25">
      <c r="A273" t="s">
        <v>175</v>
      </c>
      <c r="B273">
        <v>9</v>
      </c>
      <c r="C273">
        <v>9001722</v>
      </c>
      <c r="D273">
        <v>0</v>
      </c>
      <c r="E273" t="s">
        <v>3137</v>
      </c>
      <c r="F273" t="s">
        <v>1988</v>
      </c>
      <c r="G273" t="s">
        <v>1989</v>
      </c>
      <c r="H273" t="s">
        <v>1990</v>
      </c>
      <c r="I273" s="162">
        <v>45322.38637010417</v>
      </c>
      <c r="J273" s="162">
        <v>45362.691523530091</v>
      </c>
      <c r="K273" t="s">
        <v>1991</v>
      </c>
      <c r="L273">
        <v>32986332</v>
      </c>
      <c r="M273" t="s">
        <v>3138</v>
      </c>
      <c r="N273" t="s">
        <v>3139</v>
      </c>
      <c r="O273">
        <v>916900418</v>
      </c>
      <c r="P273" t="s">
        <v>3140</v>
      </c>
      <c r="Q273" t="s">
        <v>2123</v>
      </c>
      <c r="R273" t="s">
        <v>2080</v>
      </c>
      <c r="S273" t="s">
        <v>2080</v>
      </c>
      <c r="T273" t="e">
        <f>VLOOKUP(Hoja1[[#This Row],[dsc_documento]],Registros[],2,FALSE)</f>
        <v>#N/A</v>
      </c>
    </row>
    <row r="274" spans="1:20" x14ac:dyDescent="0.25">
      <c r="A274" t="s">
        <v>176</v>
      </c>
      <c r="B274">
        <v>1</v>
      </c>
      <c r="C274">
        <v>1002361</v>
      </c>
      <c r="D274">
        <v>0</v>
      </c>
      <c r="E274" t="s">
        <v>3141</v>
      </c>
      <c r="F274" t="s">
        <v>2007</v>
      </c>
      <c r="G274" t="s">
        <v>2008</v>
      </c>
      <c r="H274" t="s">
        <v>1990</v>
      </c>
      <c r="I274" s="162">
        <v>45322.399891747686</v>
      </c>
      <c r="J274" s="162">
        <v>45322.437507789349</v>
      </c>
      <c r="K274" t="s">
        <v>1991</v>
      </c>
      <c r="L274">
        <v>42605328</v>
      </c>
      <c r="M274" t="s">
        <v>3142</v>
      </c>
      <c r="N274" t="s">
        <v>3143</v>
      </c>
      <c r="O274">
        <v>985850823</v>
      </c>
      <c r="P274" t="s">
        <v>3144</v>
      </c>
      <c r="Q274" t="s">
        <v>3145</v>
      </c>
      <c r="R274" t="s">
        <v>2204</v>
      </c>
      <c r="S274" t="s">
        <v>2015</v>
      </c>
      <c r="T274" t="e">
        <f>VLOOKUP(Hoja1[[#This Row],[dsc_documento]],Registros[],2,FALSE)</f>
        <v>#N/A</v>
      </c>
    </row>
    <row r="275" spans="1:20" x14ac:dyDescent="0.25">
      <c r="A275" t="s">
        <v>176</v>
      </c>
      <c r="B275">
        <v>1</v>
      </c>
      <c r="C275">
        <v>1002362</v>
      </c>
      <c r="D275">
        <v>0</v>
      </c>
      <c r="E275" t="s">
        <v>3146</v>
      </c>
      <c r="F275" t="s">
        <v>2007</v>
      </c>
      <c r="G275" t="s">
        <v>2008</v>
      </c>
      <c r="H275" t="s">
        <v>1990</v>
      </c>
      <c r="I275" s="162">
        <v>45322.401967824073</v>
      </c>
      <c r="J275" s="162">
        <v>45342.437518483799</v>
      </c>
      <c r="K275" t="s">
        <v>1991</v>
      </c>
      <c r="L275">
        <v>73015143</v>
      </c>
      <c r="M275" t="s">
        <v>3147</v>
      </c>
      <c r="N275" t="s">
        <v>3043</v>
      </c>
      <c r="O275">
        <v>970363884</v>
      </c>
      <c r="P275" t="s">
        <v>3148</v>
      </c>
      <c r="Q275" t="s">
        <v>2571</v>
      </c>
      <c r="R275" t="s">
        <v>2014</v>
      </c>
      <c r="S275" t="s">
        <v>2015</v>
      </c>
      <c r="T275" t="e">
        <f>VLOOKUP(Hoja1[[#This Row],[dsc_documento]],Registros[],2,FALSE)</f>
        <v>#N/A</v>
      </c>
    </row>
    <row r="276" spans="1:20" x14ac:dyDescent="0.25">
      <c r="A276" t="s">
        <v>778</v>
      </c>
      <c r="B276">
        <v>10</v>
      </c>
      <c r="C276">
        <v>10030437</v>
      </c>
      <c r="D276">
        <v>0</v>
      </c>
      <c r="E276" t="s">
        <v>3149</v>
      </c>
      <c r="F276" t="s">
        <v>2007</v>
      </c>
      <c r="G276" t="s">
        <v>2008</v>
      </c>
      <c r="H276" t="s">
        <v>1990</v>
      </c>
      <c r="I276" s="162">
        <v>45322.41782584491</v>
      </c>
      <c r="J276" s="162">
        <v>45322.687510381948</v>
      </c>
      <c r="K276" t="s">
        <v>1991</v>
      </c>
      <c r="L276">
        <v>40400457</v>
      </c>
      <c r="M276" t="s">
        <v>3150</v>
      </c>
      <c r="N276" t="s">
        <v>3151</v>
      </c>
      <c r="O276">
        <v>972500357</v>
      </c>
      <c r="P276" t="s">
        <v>3152</v>
      </c>
      <c r="Q276" t="s">
        <v>3153</v>
      </c>
      <c r="R276" t="s">
        <v>2307</v>
      </c>
      <c r="S276" t="s">
        <v>2307</v>
      </c>
      <c r="T276" t="e">
        <f>VLOOKUP(Hoja1[[#This Row],[dsc_documento]],Registros[],2,FALSE)</f>
        <v>#N/A</v>
      </c>
    </row>
    <row r="277" spans="1:20" x14ac:dyDescent="0.25">
      <c r="A277" t="s">
        <v>231</v>
      </c>
      <c r="B277">
        <v>11</v>
      </c>
      <c r="C277">
        <v>11001075</v>
      </c>
      <c r="D277">
        <v>0</v>
      </c>
      <c r="E277" t="s">
        <v>3154</v>
      </c>
      <c r="F277" t="s">
        <v>2007</v>
      </c>
      <c r="G277" t="s">
        <v>2008</v>
      </c>
      <c r="H277" t="s">
        <v>1990</v>
      </c>
      <c r="I277" s="162">
        <v>45322.425386030096</v>
      </c>
      <c r="J277" s="162">
        <v>45322.583360335651</v>
      </c>
      <c r="K277" t="s">
        <v>1991</v>
      </c>
      <c r="L277">
        <v>2292019</v>
      </c>
      <c r="M277" t="s">
        <v>3155</v>
      </c>
      <c r="N277" t="s">
        <v>2074</v>
      </c>
      <c r="O277">
        <v>959908011</v>
      </c>
      <c r="P277" t="s">
        <v>3156</v>
      </c>
      <c r="Q277" t="s">
        <v>2193</v>
      </c>
      <c r="R277" t="s">
        <v>2048</v>
      </c>
      <c r="S277" t="s">
        <v>2049</v>
      </c>
      <c r="T277" t="e">
        <f>VLOOKUP(Hoja1[[#This Row],[dsc_documento]],Registros[],2,FALSE)</f>
        <v>#N/A</v>
      </c>
    </row>
    <row r="278" spans="1:20" x14ac:dyDescent="0.25">
      <c r="A278" t="s">
        <v>778</v>
      </c>
      <c r="B278">
        <v>10</v>
      </c>
      <c r="C278">
        <v>10030438</v>
      </c>
      <c r="D278">
        <v>0</v>
      </c>
      <c r="E278" t="s">
        <v>3157</v>
      </c>
      <c r="F278" t="s">
        <v>2007</v>
      </c>
      <c r="G278" t="s">
        <v>2008</v>
      </c>
      <c r="H278" t="s">
        <v>1990</v>
      </c>
      <c r="I278" s="162">
        <v>45322.437314780094</v>
      </c>
      <c r="J278" s="162">
        <v>45322.687521562497</v>
      </c>
      <c r="K278" t="s">
        <v>1991</v>
      </c>
      <c r="L278">
        <v>40028399</v>
      </c>
      <c r="M278" t="s">
        <v>3158</v>
      </c>
      <c r="N278" t="s">
        <v>3159</v>
      </c>
      <c r="O278">
        <v>984602802</v>
      </c>
      <c r="P278" t="s">
        <v>3160</v>
      </c>
      <c r="Q278" t="s">
        <v>3153</v>
      </c>
      <c r="R278" t="s">
        <v>2307</v>
      </c>
      <c r="S278" t="s">
        <v>2307</v>
      </c>
      <c r="T278" t="e">
        <f>VLOOKUP(Hoja1[[#This Row],[dsc_documento]],Registros[],2,FALSE)</f>
        <v>#N/A</v>
      </c>
    </row>
    <row r="279" spans="1:20" x14ac:dyDescent="0.25">
      <c r="A279" t="s">
        <v>231</v>
      </c>
      <c r="B279">
        <v>11</v>
      </c>
      <c r="C279">
        <v>11001076</v>
      </c>
      <c r="D279">
        <v>0</v>
      </c>
      <c r="E279" t="s">
        <v>3161</v>
      </c>
      <c r="F279" t="s">
        <v>2007</v>
      </c>
      <c r="G279" t="s">
        <v>2008</v>
      </c>
      <c r="H279" t="s">
        <v>1990</v>
      </c>
      <c r="I279" s="162">
        <v>45322.441161076385</v>
      </c>
      <c r="J279" s="162">
        <v>45322.562515972226</v>
      </c>
      <c r="K279" t="s">
        <v>1991</v>
      </c>
      <c r="L279">
        <v>73657818</v>
      </c>
      <c r="M279" t="s">
        <v>3162</v>
      </c>
      <c r="N279" t="s">
        <v>3163</v>
      </c>
      <c r="O279">
        <v>980502442</v>
      </c>
      <c r="P279" t="s">
        <v>3164</v>
      </c>
      <c r="Q279" t="s">
        <v>2643</v>
      </c>
      <c r="R279" t="s">
        <v>2238</v>
      </c>
      <c r="S279" t="s">
        <v>2049</v>
      </c>
      <c r="T279" t="e">
        <f>VLOOKUP(Hoja1[[#This Row],[dsc_documento]],Registros[],2,FALSE)</f>
        <v>#N/A</v>
      </c>
    </row>
    <row r="280" spans="1:20" x14ac:dyDescent="0.25">
      <c r="A280" t="s">
        <v>176</v>
      </c>
      <c r="B280">
        <v>1</v>
      </c>
      <c r="C280">
        <v>1002363</v>
      </c>
      <c r="D280">
        <v>0</v>
      </c>
      <c r="E280" t="s">
        <v>3165</v>
      </c>
      <c r="F280" t="s">
        <v>2007</v>
      </c>
      <c r="G280" t="s">
        <v>2008</v>
      </c>
      <c r="H280" t="s">
        <v>1990</v>
      </c>
      <c r="I280" s="162">
        <v>45322.444490821763</v>
      </c>
      <c r="J280" s="162">
        <v>45322.479183414354</v>
      </c>
      <c r="K280" t="s">
        <v>1991</v>
      </c>
      <c r="L280">
        <v>20899245</v>
      </c>
      <c r="M280" t="s">
        <v>3166</v>
      </c>
      <c r="N280" t="s">
        <v>3167</v>
      </c>
      <c r="O280">
        <v>954407489</v>
      </c>
      <c r="P280" t="s">
        <v>3168</v>
      </c>
      <c r="Q280" t="s">
        <v>2248</v>
      </c>
      <c r="R280" t="s">
        <v>2204</v>
      </c>
      <c r="S280" t="s">
        <v>2015</v>
      </c>
      <c r="T280" t="e">
        <f>VLOOKUP(Hoja1[[#This Row],[dsc_documento]],Registros[],2,FALSE)</f>
        <v>#N/A</v>
      </c>
    </row>
    <row r="281" spans="1:20" x14ac:dyDescent="0.25">
      <c r="A281" t="s">
        <v>173</v>
      </c>
      <c r="B281">
        <v>5</v>
      </c>
      <c r="C281">
        <v>5050547</v>
      </c>
      <c r="D281">
        <v>0</v>
      </c>
      <c r="E281" t="s">
        <v>3169</v>
      </c>
      <c r="F281" t="s">
        <v>2007</v>
      </c>
      <c r="G281" t="s">
        <v>2008</v>
      </c>
      <c r="H281" t="s">
        <v>1990</v>
      </c>
      <c r="I281" s="162">
        <v>45322.449720914352</v>
      </c>
      <c r="J281" s="162">
        <v>45322.66669366898</v>
      </c>
      <c r="K281" t="s">
        <v>1991</v>
      </c>
      <c r="L281">
        <v>41973898</v>
      </c>
      <c r="M281" t="s">
        <v>3170</v>
      </c>
      <c r="N281" t="s">
        <v>3171</v>
      </c>
      <c r="O281">
        <v>937546543</v>
      </c>
      <c r="P281" t="s">
        <v>3172</v>
      </c>
      <c r="Q281" t="s">
        <v>3173</v>
      </c>
      <c r="R281" t="s">
        <v>2163</v>
      </c>
      <c r="S281" t="s">
        <v>1994</v>
      </c>
      <c r="T281" t="e">
        <f>VLOOKUP(Hoja1[[#This Row],[dsc_documento]],Registros[],2,FALSE)</f>
        <v>#N/A</v>
      </c>
    </row>
    <row r="282" spans="1:20" x14ac:dyDescent="0.25">
      <c r="A282" t="s">
        <v>177</v>
      </c>
      <c r="B282">
        <v>6</v>
      </c>
      <c r="C282">
        <v>6001928</v>
      </c>
      <c r="D282">
        <v>0</v>
      </c>
      <c r="E282" t="s">
        <v>3174</v>
      </c>
      <c r="F282" t="s">
        <v>2007</v>
      </c>
      <c r="G282" t="s">
        <v>2008</v>
      </c>
      <c r="H282" t="s">
        <v>1990</v>
      </c>
      <c r="I282" s="162">
        <v>45322.459417592596</v>
      </c>
      <c r="J282" s="162">
        <v>45322.625010613425</v>
      </c>
      <c r="K282" t="s">
        <v>1991</v>
      </c>
      <c r="L282">
        <v>16671444</v>
      </c>
      <c r="M282" t="s">
        <v>3175</v>
      </c>
      <c r="N282" t="s">
        <v>3176</v>
      </c>
      <c r="O282">
        <v>953475982</v>
      </c>
      <c r="P282" t="s">
        <v>3177</v>
      </c>
      <c r="Q282" t="s">
        <v>2764</v>
      </c>
      <c r="R282" t="s">
        <v>2617</v>
      </c>
      <c r="S282" t="s">
        <v>2362</v>
      </c>
      <c r="T282" t="e">
        <f>VLOOKUP(Hoja1[[#This Row],[dsc_documento]],Registros[],2,FALSE)</f>
        <v>#N/A</v>
      </c>
    </row>
    <row r="283" spans="1:20" x14ac:dyDescent="0.25">
      <c r="A283" t="s">
        <v>176</v>
      </c>
      <c r="B283">
        <v>1</v>
      </c>
      <c r="C283">
        <v>1002364</v>
      </c>
      <c r="D283">
        <v>0</v>
      </c>
      <c r="E283" t="s">
        <v>3178</v>
      </c>
      <c r="F283" t="s">
        <v>2007</v>
      </c>
      <c r="G283" t="s">
        <v>2008</v>
      </c>
      <c r="H283" t="s">
        <v>1990</v>
      </c>
      <c r="I283" s="162">
        <v>45322.472245104167</v>
      </c>
      <c r="J283" s="162">
        <v>45322.500013344907</v>
      </c>
      <c r="K283" t="s">
        <v>1991</v>
      </c>
      <c r="L283">
        <v>20072235</v>
      </c>
      <c r="M283" t="s">
        <v>1580</v>
      </c>
      <c r="N283" t="s">
        <v>3179</v>
      </c>
      <c r="O283">
        <v>998618860</v>
      </c>
      <c r="P283" t="s">
        <v>1718</v>
      </c>
      <c r="Q283" t="s">
        <v>2516</v>
      </c>
      <c r="R283" t="s">
        <v>2054</v>
      </c>
      <c r="S283" t="s">
        <v>2015</v>
      </c>
      <c r="T283" t="e">
        <f>VLOOKUP(Hoja1[[#This Row],[dsc_documento]],Registros[],2,FALSE)</f>
        <v>#N/A</v>
      </c>
    </row>
    <row r="284" spans="1:20" x14ac:dyDescent="0.25">
      <c r="A284" t="s">
        <v>201</v>
      </c>
      <c r="B284">
        <v>2</v>
      </c>
      <c r="C284">
        <v>2105530</v>
      </c>
      <c r="D284">
        <v>0</v>
      </c>
      <c r="E284" t="s">
        <v>3180</v>
      </c>
      <c r="F284" t="s">
        <v>2007</v>
      </c>
      <c r="G284" t="s">
        <v>2008</v>
      </c>
      <c r="H284" t="s">
        <v>1990</v>
      </c>
      <c r="I284" s="162">
        <v>45322.494335266201</v>
      </c>
      <c r="J284" s="162">
        <v>45322.520859259261</v>
      </c>
      <c r="K284" t="s">
        <v>1991</v>
      </c>
      <c r="L284">
        <v>41563693</v>
      </c>
      <c r="M284" t="s">
        <v>3181</v>
      </c>
      <c r="N284" t="s">
        <v>2149</v>
      </c>
      <c r="O284">
        <v>974198167</v>
      </c>
      <c r="P284" t="s">
        <v>3182</v>
      </c>
      <c r="Q284" t="s">
        <v>3183</v>
      </c>
      <c r="R284" t="s">
        <v>2060</v>
      </c>
      <c r="S284" t="s">
        <v>2022</v>
      </c>
      <c r="T284" t="e">
        <f>VLOOKUP(Hoja1[[#This Row],[dsc_documento]],Registros[],2,FALSE)</f>
        <v>#N/A</v>
      </c>
    </row>
    <row r="285" spans="1:20" x14ac:dyDescent="0.25">
      <c r="A285" t="s">
        <v>201</v>
      </c>
      <c r="B285">
        <v>2</v>
      </c>
      <c r="C285">
        <v>2105531</v>
      </c>
      <c r="D285">
        <v>0</v>
      </c>
      <c r="E285" t="s">
        <v>3184</v>
      </c>
      <c r="F285" t="s">
        <v>2007</v>
      </c>
      <c r="G285" t="s">
        <v>2008</v>
      </c>
      <c r="H285" t="s">
        <v>1990</v>
      </c>
      <c r="I285" s="162">
        <v>45322.507629363427</v>
      </c>
      <c r="J285" s="162">
        <v>45322.520885532409</v>
      </c>
      <c r="K285" t="s">
        <v>1991</v>
      </c>
      <c r="L285">
        <v>48053353</v>
      </c>
      <c r="M285" t="s">
        <v>3185</v>
      </c>
      <c r="N285" t="s">
        <v>3186</v>
      </c>
      <c r="O285">
        <v>935273271</v>
      </c>
      <c r="P285" t="s">
        <v>3187</v>
      </c>
      <c r="Q285" t="s">
        <v>3188</v>
      </c>
      <c r="R285" t="s">
        <v>2021</v>
      </c>
      <c r="S285" t="s">
        <v>2022</v>
      </c>
      <c r="T285" t="e">
        <f>VLOOKUP(Hoja1[[#This Row],[dsc_documento]],Registros[],2,FALSE)</f>
        <v>#N/A</v>
      </c>
    </row>
    <row r="286" spans="1:20" x14ac:dyDescent="0.25">
      <c r="A286" t="s">
        <v>201</v>
      </c>
      <c r="B286">
        <v>2</v>
      </c>
      <c r="C286">
        <v>2105532</v>
      </c>
      <c r="D286">
        <v>0</v>
      </c>
      <c r="E286" t="s">
        <v>3189</v>
      </c>
      <c r="F286" t="s">
        <v>2007</v>
      </c>
      <c r="G286" t="s">
        <v>2008</v>
      </c>
      <c r="H286" t="s">
        <v>1990</v>
      </c>
      <c r="I286" s="162">
        <v>45322.523403043982</v>
      </c>
      <c r="J286" s="162">
        <v>45322.541678587964</v>
      </c>
      <c r="K286" t="s">
        <v>1991</v>
      </c>
      <c r="L286">
        <v>75980578</v>
      </c>
      <c r="M286" t="s">
        <v>3190</v>
      </c>
      <c r="N286" t="s">
        <v>3191</v>
      </c>
      <c r="O286">
        <v>924312728</v>
      </c>
      <c r="P286" t="s">
        <v>3192</v>
      </c>
      <c r="Q286" t="s">
        <v>3193</v>
      </c>
      <c r="R286" t="s">
        <v>2060</v>
      </c>
      <c r="S286" t="s">
        <v>2022</v>
      </c>
      <c r="T286" t="e">
        <f>VLOOKUP(Hoja1[[#This Row],[dsc_documento]],Registros[],2,FALSE)</f>
        <v>#N/A</v>
      </c>
    </row>
    <row r="287" spans="1:20" x14ac:dyDescent="0.25">
      <c r="A287" t="s">
        <v>231</v>
      </c>
      <c r="B287">
        <v>11</v>
      </c>
      <c r="C287">
        <v>11001077</v>
      </c>
      <c r="D287">
        <v>0</v>
      </c>
      <c r="E287" t="s">
        <v>3194</v>
      </c>
      <c r="F287" t="s">
        <v>2007</v>
      </c>
      <c r="G287" t="s">
        <v>2008</v>
      </c>
      <c r="H287" t="s">
        <v>1990</v>
      </c>
      <c r="I287" s="162">
        <v>45322.52835439815</v>
      </c>
      <c r="J287" s="162">
        <v>45322.666687731478</v>
      </c>
      <c r="K287" t="s">
        <v>1991</v>
      </c>
      <c r="L287">
        <v>29295389</v>
      </c>
      <c r="M287" t="s">
        <v>3195</v>
      </c>
      <c r="N287" t="s">
        <v>3196</v>
      </c>
      <c r="O287">
        <v>959037808</v>
      </c>
      <c r="P287" t="s">
        <v>3197</v>
      </c>
      <c r="Q287" t="s">
        <v>3198</v>
      </c>
      <c r="R287" t="s">
        <v>2138</v>
      </c>
      <c r="S287" t="s">
        <v>2049</v>
      </c>
      <c r="T287" t="e">
        <f>VLOOKUP(Hoja1[[#This Row],[dsc_documento]],Registros[],2,FALSE)</f>
        <v>#N/A</v>
      </c>
    </row>
    <row r="288" spans="1:20" x14ac:dyDescent="0.25">
      <c r="A288" t="s">
        <v>232</v>
      </c>
      <c r="B288">
        <v>4</v>
      </c>
      <c r="C288">
        <v>4001904</v>
      </c>
      <c r="D288">
        <v>0</v>
      </c>
      <c r="E288" t="s">
        <v>3199</v>
      </c>
      <c r="F288" t="s">
        <v>2007</v>
      </c>
      <c r="G288" t="s">
        <v>2008</v>
      </c>
      <c r="H288" t="s">
        <v>1990</v>
      </c>
      <c r="I288" s="162">
        <v>45322.530252928242</v>
      </c>
      <c r="J288" s="162">
        <v>45322.562516238424</v>
      </c>
      <c r="K288" t="s">
        <v>1991</v>
      </c>
      <c r="L288">
        <v>23863024</v>
      </c>
      <c r="M288" t="s">
        <v>3200</v>
      </c>
      <c r="N288" t="s">
        <v>3201</v>
      </c>
      <c r="O288">
        <v>944524490</v>
      </c>
      <c r="P288" t="s">
        <v>3202</v>
      </c>
      <c r="Q288" t="s">
        <v>2105</v>
      </c>
      <c r="R288" t="s">
        <v>2106</v>
      </c>
      <c r="S288" t="s">
        <v>2107</v>
      </c>
      <c r="T288" t="e">
        <f>VLOOKUP(Hoja1[[#This Row],[dsc_documento]],Registros[],2,FALSE)</f>
        <v>#N/A</v>
      </c>
    </row>
    <row r="289" spans="1:20" x14ac:dyDescent="0.25">
      <c r="A289" t="s">
        <v>176</v>
      </c>
      <c r="B289">
        <v>1</v>
      </c>
      <c r="C289">
        <v>1002365</v>
      </c>
      <c r="D289">
        <v>0</v>
      </c>
      <c r="E289" t="s">
        <v>3203</v>
      </c>
      <c r="F289" t="s">
        <v>1988</v>
      </c>
      <c r="G289" t="s">
        <v>1989</v>
      </c>
      <c r="H289" t="s">
        <v>1990</v>
      </c>
      <c r="I289" s="162">
        <v>45322.535361076392</v>
      </c>
      <c r="J289" s="162">
        <v>45324.700330520835</v>
      </c>
      <c r="K289" t="s">
        <v>2009</v>
      </c>
      <c r="L289">
        <v>40711030</v>
      </c>
      <c r="M289" t="s">
        <v>3204</v>
      </c>
      <c r="N289" t="s">
        <v>3205</v>
      </c>
      <c r="O289">
        <v>993170125</v>
      </c>
      <c r="P289" t="s">
        <v>3206</v>
      </c>
      <c r="Q289" t="s">
        <v>1993</v>
      </c>
      <c r="R289" t="s">
        <v>2080</v>
      </c>
      <c r="S289" t="s">
        <v>2080</v>
      </c>
      <c r="T289" t="e">
        <f>VLOOKUP(Hoja1[[#This Row],[dsc_documento]],Registros[],2,FALSE)</f>
        <v>#N/A</v>
      </c>
    </row>
    <row r="290" spans="1:20" x14ac:dyDescent="0.25">
      <c r="A290" t="s">
        <v>232</v>
      </c>
      <c r="B290">
        <v>4</v>
      </c>
      <c r="C290">
        <v>4001905</v>
      </c>
      <c r="D290">
        <v>0</v>
      </c>
      <c r="E290" t="s">
        <v>3207</v>
      </c>
      <c r="F290" t="s">
        <v>2007</v>
      </c>
      <c r="G290" t="s">
        <v>2008</v>
      </c>
      <c r="H290" t="s">
        <v>1990</v>
      </c>
      <c r="I290" s="162">
        <v>45322.53961767361</v>
      </c>
      <c r="J290" s="162">
        <v>45322.56251802083</v>
      </c>
      <c r="K290" t="s">
        <v>1991</v>
      </c>
      <c r="L290">
        <v>24000662</v>
      </c>
      <c r="M290" t="s">
        <v>3208</v>
      </c>
      <c r="N290" t="s">
        <v>3209</v>
      </c>
      <c r="O290">
        <v>984351426</v>
      </c>
      <c r="P290" t="s">
        <v>3210</v>
      </c>
      <c r="Q290" t="s">
        <v>3121</v>
      </c>
      <c r="R290" t="s">
        <v>2421</v>
      </c>
      <c r="S290" t="s">
        <v>2107</v>
      </c>
      <c r="T290" t="e">
        <f>VLOOKUP(Hoja1[[#This Row],[dsc_documento]],Registros[],2,FALSE)</f>
        <v>#N/A</v>
      </c>
    </row>
    <row r="291" spans="1:20" x14ac:dyDescent="0.25">
      <c r="A291" t="s">
        <v>201</v>
      </c>
      <c r="B291">
        <v>2</v>
      </c>
      <c r="C291">
        <v>2105533</v>
      </c>
      <c r="D291">
        <v>0</v>
      </c>
      <c r="E291" t="s">
        <v>3211</v>
      </c>
      <c r="F291" t="s">
        <v>2007</v>
      </c>
      <c r="G291" t="s">
        <v>2008</v>
      </c>
      <c r="H291" t="s">
        <v>1990</v>
      </c>
      <c r="I291" s="162">
        <v>45322.540970717593</v>
      </c>
      <c r="J291" s="162">
        <v>45322.562518946761</v>
      </c>
      <c r="K291" t="s">
        <v>1991</v>
      </c>
      <c r="L291">
        <v>19894955</v>
      </c>
      <c r="M291" t="s">
        <v>3212</v>
      </c>
      <c r="N291" t="s">
        <v>3213</v>
      </c>
      <c r="O291">
        <v>939278216</v>
      </c>
      <c r="P291" t="s">
        <v>3214</v>
      </c>
      <c r="Q291" t="s">
        <v>2222</v>
      </c>
      <c r="R291" t="s">
        <v>2223</v>
      </c>
      <c r="S291" t="s">
        <v>2022</v>
      </c>
      <c r="T291" t="e">
        <f>VLOOKUP(Hoja1[[#This Row],[dsc_documento]],Registros[],2,FALSE)</f>
        <v>#N/A</v>
      </c>
    </row>
    <row r="292" spans="1:20" x14ac:dyDescent="0.25">
      <c r="A292" t="s">
        <v>175</v>
      </c>
      <c r="B292">
        <v>9</v>
      </c>
      <c r="C292">
        <v>9001723</v>
      </c>
      <c r="D292">
        <v>0</v>
      </c>
      <c r="E292" t="s">
        <v>3215</v>
      </c>
      <c r="F292" t="s">
        <v>2007</v>
      </c>
      <c r="G292" t="s">
        <v>2008</v>
      </c>
      <c r="H292" t="s">
        <v>1990</v>
      </c>
      <c r="I292" s="162">
        <v>45322.55000891204</v>
      </c>
      <c r="J292" s="162">
        <v>45322.583348495369</v>
      </c>
      <c r="K292" t="s">
        <v>1991</v>
      </c>
      <c r="L292">
        <v>32809177</v>
      </c>
      <c r="M292" t="s">
        <v>3216</v>
      </c>
      <c r="N292" t="s">
        <v>3217</v>
      </c>
      <c r="O292">
        <v>965850586</v>
      </c>
      <c r="P292" t="s">
        <v>3218</v>
      </c>
      <c r="Q292" t="s">
        <v>2155</v>
      </c>
      <c r="R292" t="s">
        <v>2156</v>
      </c>
      <c r="S292" t="s">
        <v>2157</v>
      </c>
      <c r="T292" t="e">
        <f>VLOOKUP(Hoja1[[#This Row],[dsc_documento]],Registros[],2,FALSE)</f>
        <v>#N/A</v>
      </c>
    </row>
    <row r="293" spans="1:20" x14ac:dyDescent="0.25">
      <c r="A293" t="s">
        <v>176</v>
      </c>
      <c r="B293">
        <v>1</v>
      </c>
      <c r="C293">
        <v>2320</v>
      </c>
      <c r="D293">
        <v>9</v>
      </c>
      <c r="E293" t="s">
        <v>3219</v>
      </c>
      <c r="F293" t="s">
        <v>2007</v>
      </c>
      <c r="G293" t="s">
        <v>2008</v>
      </c>
      <c r="H293" t="s">
        <v>1990</v>
      </c>
      <c r="I293" s="162">
        <v>45322.550078668981</v>
      </c>
      <c r="J293" s="162">
        <v>45322.687522719905</v>
      </c>
      <c r="K293" t="s">
        <v>1991</v>
      </c>
      <c r="L293">
        <v>43405163</v>
      </c>
      <c r="M293" t="s">
        <v>3220</v>
      </c>
      <c r="N293" t="s">
        <v>2026</v>
      </c>
      <c r="O293">
        <v>996505163</v>
      </c>
      <c r="P293" t="s">
        <v>3221</v>
      </c>
      <c r="Q293" t="s">
        <v>2733</v>
      </c>
      <c r="R293" t="s">
        <v>2054</v>
      </c>
      <c r="S293" t="s">
        <v>2015</v>
      </c>
      <c r="T293" t="e">
        <f>VLOOKUP(Hoja1[[#This Row],[dsc_documento]],Registros[],2,FALSE)</f>
        <v>#N/A</v>
      </c>
    </row>
    <row r="294" spans="1:20" x14ac:dyDescent="0.25">
      <c r="A294" t="s">
        <v>232</v>
      </c>
      <c r="B294">
        <v>4</v>
      </c>
      <c r="C294">
        <v>4001906</v>
      </c>
      <c r="D294">
        <v>0</v>
      </c>
      <c r="E294" t="s">
        <v>3222</v>
      </c>
      <c r="F294" t="s">
        <v>2007</v>
      </c>
      <c r="G294" t="s">
        <v>2008</v>
      </c>
      <c r="H294" t="s">
        <v>1990</v>
      </c>
      <c r="I294" s="162">
        <v>45322.554564201389</v>
      </c>
      <c r="J294" s="162">
        <v>45322.583354201386</v>
      </c>
      <c r="K294" t="s">
        <v>1991</v>
      </c>
      <c r="L294">
        <v>23863024</v>
      </c>
      <c r="M294" t="s">
        <v>3200</v>
      </c>
      <c r="N294" t="s">
        <v>3201</v>
      </c>
      <c r="O294">
        <v>944524490</v>
      </c>
      <c r="P294" t="s">
        <v>3202</v>
      </c>
      <c r="Q294" t="s">
        <v>2105</v>
      </c>
      <c r="R294" t="s">
        <v>2106</v>
      </c>
      <c r="S294" t="s">
        <v>2107</v>
      </c>
      <c r="T294" t="e">
        <f>VLOOKUP(Hoja1[[#This Row],[dsc_documento]],Registros[],2,FALSE)</f>
        <v>#N/A</v>
      </c>
    </row>
    <row r="295" spans="1:20" x14ac:dyDescent="0.25">
      <c r="A295" t="s">
        <v>175</v>
      </c>
      <c r="B295">
        <v>9</v>
      </c>
      <c r="C295">
        <v>9001724</v>
      </c>
      <c r="D295">
        <v>0</v>
      </c>
      <c r="E295" t="s">
        <v>3223</v>
      </c>
      <c r="F295" t="s">
        <v>1988</v>
      </c>
      <c r="G295" t="s">
        <v>1989</v>
      </c>
      <c r="H295" t="s">
        <v>1990</v>
      </c>
      <c r="I295" s="162">
        <v>45322.565181481485</v>
      </c>
      <c r="J295" s="162">
        <v>45328.879562812501</v>
      </c>
      <c r="K295" t="s">
        <v>2009</v>
      </c>
      <c r="L295">
        <v>32964199</v>
      </c>
      <c r="M295" t="s">
        <v>3224</v>
      </c>
      <c r="N295" t="s">
        <v>3225</v>
      </c>
      <c r="O295">
        <v>923040070</v>
      </c>
      <c r="P295" t="s">
        <v>3226</v>
      </c>
      <c r="Q295" t="s">
        <v>2232</v>
      </c>
      <c r="R295" t="s">
        <v>2080</v>
      </c>
      <c r="S295" t="s">
        <v>2080</v>
      </c>
      <c r="T295" t="e">
        <f>VLOOKUP(Hoja1[[#This Row],[dsc_documento]],Registros[],2,FALSE)</f>
        <v>#N/A</v>
      </c>
    </row>
    <row r="296" spans="1:20" x14ac:dyDescent="0.25">
      <c r="A296" t="s">
        <v>177</v>
      </c>
      <c r="B296">
        <v>6</v>
      </c>
      <c r="C296">
        <v>6001929</v>
      </c>
      <c r="D296">
        <v>0</v>
      </c>
      <c r="E296" t="s">
        <v>3227</v>
      </c>
      <c r="F296" t="s">
        <v>2007</v>
      </c>
      <c r="G296" t="s">
        <v>2008</v>
      </c>
      <c r="H296" t="s">
        <v>1990</v>
      </c>
      <c r="I296" s="162">
        <v>45322.572978819444</v>
      </c>
      <c r="J296" s="162">
        <v>45322.729178900459</v>
      </c>
      <c r="K296" t="s">
        <v>1991</v>
      </c>
      <c r="L296">
        <v>16471651</v>
      </c>
      <c r="M296" t="s">
        <v>3228</v>
      </c>
      <c r="N296" t="s">
        <v>3229</v>
      </c>
      <c r="O296">
        <v>950001247</v>
      </c>
      <c r="P296" t="s">
        <v>3230</v>
      </c>
      <c r="Q296" t="s">
        <v>2893</v>
      </c>
      <c r="R296" t="s">
        <v>2436</v>
      </c>
      <c r="S296" t="s">
        <v>2362</v>
      </c>
      <c r="T296" t="e">
        <f>VLOOKUP(Hoja1[[#This Row],[dsc_documento]],Registros[],2,FALSE)</f>
        <v>#N/A</v>
      </c>
    </row>
    <row r="297" spans="1:20" x14ac:dyDescent="0.25">
      <c r="A297" t="s">
        <v>177</v>
      </c>
      <c r="B297">
        <v>6</v>
      </c>
      <c r="C297">
        <v>6001930</v>
      </c>
      <c r="D297">
        <v>0</v>
      </c>
      <c r="E297" t="s">
        <v>3231</v>
      </c>
      <c r="F297" t="s">
        <v>2007</v>
      </c>
      <c r="G297" t="s">
        <v>2008</v>
      </c>
      <c r="H297" t="s">
        <v>1990</v>
      </c>
      <c r="I297" s="162">
        <v>45322.591535150466</v>
      </c>
      <c r="J297" s="162">
        <v>45322.687523182867</v>
      </c>
      <c r="K297" t="s">
        <v>1991</v>
      </c>
      <c r="L297">
        <v>80389836</v>
      </c>
      <c r="M297" t="s">
        <v>3232</v>
      </c>
      <c r="N297" t="s">
        <v>3233</v>
      </c>
      <c r="O297">
        <v>997208272</v>
      </c>
      <c r="P297" t="s">
        <v>3234</v>
      </c>
      <c r="Q297" t="s">
        <v>2893</v>
      </c>
      <c r="R297" t="s">
        <v>2436</v>
      </c>
      <c r="S297" t="s">
        <v>2362</v>
      </c>
      <c r="T297" t="e">
        <f>VLOOKUP(Hoja1[[#This Row],[dsc_documento]],Registros[],2,FALSE)</f>
        <v>#N/A</v>
      </c>
    </row>
    <row r="298" spans="1:20" x14ac:dyDescent="0.25">
      <c r="A298" t="s">
        <v>231</v>
      </c>
      <c r="B298">
        <v>11</v>
      </c>
      <c r="C298">
        <v>11001078</v>
      </c>
      <c r="D298">
        <v>0</v>
      </c>
      <c r="E298" t="s">
        <v>3235</v>
      </c>
      <c r="F298" t="s">
        <v>2007</v>
      </c>
      <c r="G298" t="s">
        <v>2008</v>
      </c>
      <c r="H298" t="s">
        <v>1990</v>
      </c>
      <c r="I298" s="162">
        <v>45322.592364201388</v>
      </c>
      <c r="J298" s="162">
        <v>45322.812554976852</v>
      </c>
      <c r="K298" t="s">
        <v>1991</v>
      </c>
      <c r="L298">
        <v>44858588</v>
      </c>
      <c r="M298" t="s">
        <v>3236</v>
      </c>
      <c r="N298" t="s">
        <v>3237</v>
      </c>
      <c r="O298">
        <v>927509490</v>
      </c>
      <c r="P298" t="s">
        <v>3238</v>
      </c>
      <c r="Q298" t="s">
        <v>2193</v>
      </c>
      <c r="R298" t="s">
        <v>2048</v>
      </c>
      <c r="S298" t="s">
        <v>2049</v>
      </c>
      <c r="T298" t="e">
        <f>VLOOKUP(Hoja1[[#This Row],[dsc_documento]],Registros[],2,FALSE)</f>
        <v>#N/A</v>
      </c>
    </row>
    <row r="299" spans="1:20" x14ac:dyDescent="0.25">
      <c r="A299" t="s">
        <v>201</v>
      </c>
      <c r="B299">
        <v>2</v>
      </c>
      <c r="C299">
        <v>2105534</v>
      </c>
      <c r="D299">
        <v>0</v>
      </c>
      <c r="E299" t="s">
        <v>3239</v>
      </c>
      <c r="F299" t="s">
        <v>2007</v>
      </c>
      <c r="G299" t="s">
        <v>2008</v>
      </c>
      <c r="H299" t="s">
        <v>1990</v>
      </c>
      <c r="I299" s="162">
        <v>45322.615711307873</v>
      </c>
      <c r="J299" s="162">
        <v>45322.645842592596</v>
      </c>
      <c r="K299" t="s">
        <v>1991</v>
      </c>
      <c r="L299">
        <v>20713952</v>
      </c>
      <c r="M299" t="s">
        <v>3240</v>
      </c>
      <c r="N299" t="s">
        <v>3241</v>
      </c>
      <c r="O299">
        <v>933133844</v>
      </c>
      <c r="P299" t="s">
        <v>3242</v>
      </c>
      <c r="Q299" t="s">
        <v>3183</v>
      </c>
      <c r="R299" t="s">
        <v>2060</v>
      </c>
      <c r="S299" t="s">
        <v>2022</v>
      </c>
      <c r="T299" t="e">
        <f>VLOOKUP(Hoja1[[#This Row],[dsc_documento]],Registros[],2,FALSE)</f>
        <v>#N/A</v>
      </c>
    </row>
    <row r="300" spans="1:20" x14ac:dyDescent="0.25">
      <c r="A300" t="s">
        <v>231</v>
      </c>
      <c r="B300">
        <v>11</v>
      </c>
      <c r="C300">
        <v>11001079</v>
      </c>
      <c r="D300">
        <v>0</v>
      </c>
      <c r="E300" t="s">
        <v>3243</v>
      </c>
      <c r="F300" t="s">
        <v>2007</v>
      </c>
      <c r="G300" t="s">
        <v>2008</v>
      </c>
      <c r="H300" t="s">
        <v>1990</v>
      </c>
      <c r="I300" s="162">
        <v>45322.621648229164</v>
      </c>
      <c r="J300" s="162">
        <v>45322</v>
      </c>
      <c r="K300" t="s">
        <v>1991</v>
      </c>
      <c r="L300">
        <v>29240142</v>
      </c>
      <c r="M300" t="s">
        <v>3244</v>
      </c>
      <c r="N300" t="s">
        <v>3245</v>
      </c>
      <c r="O300">
        <v>958157892</v>
      </c>
      <c r="P300" t="s">
        <v>3246</v>
      </c>
      <c r="Q300" t="s">
        <v>3247</v>
      </c>
      <c r="R300" t="s">
        <v>2048</v>
      </c>
      <c r="S300" t="s">
        <v>2049</v>
      </c>
      <c r="T300" t="e">
        <f>VLOOKUP(Hoja1[[#This Row],[dsc_documento]],Registros[],2,FALSE)</f>
        <v>#N/A</v>
      </c>
    </row>
    <row r="301" spans="1:20" x14ac:dyDescent="0.25">
      <c r="A301" t="s">
        <v>231</v>
      </c>
      <c r="B301">
        <v>11</v>
      </c>
      <c r="C301">
        <v>11001080</v>
      </c>
      <c r="D301">
        <v>0</v>
      </c>
      <c r="E301" t="s">
        <v>3248</v>
      </c>
      <c r="F301" t="s">
        <v>2007</v>
      </c>
      <c r="G301" t="s">
        <v>2008</v>
      </c>
      <c r="H301" t="s">
        <v>1990</v>
      </c>
      <c r="I301" s="162">
        <v>45322.636245173613</v>
      </c>
      <c r="J301" s="162">
        <v>45322.708443784722</v>
      </c>
      <c r="K301" t="s">
        <v>1991</v>
      </c>
      <c r="L301">
        <v>40737053</v>
      </c>
      <c r="M301" t="s">
        <v>3110</v>
      </c>
      <c r="N301" t="s">
        <v>3111</v>
      </c>
      <c r="O301">
        <v>959142858</v>
      </c>
      <c r="P301" t="s">
        <v>3112</v>
      </c>
      <c r="Q301" t="s">
        <v>2688</v>
      </c>
      <c r="R301" t="s">
        <v>2138</v>
      </c>
      <c r="S301" t="s">
        <v>2049</v>
      </c>
      <c r="T301" t="e">
        <f>VLOOKUP(Hoja1[[#This Row],[dsc_documento]],Registros[],2,FALSE)</f>
        <v>#N/A</v>
      </c>
    </row>
    <row r="302" spans="1:20" x14ac:dyDescent="0.25">
      <c r="A302" t="s">
        <v>231</v>
      </c>
      <c r="B302">
        <v>11</v>
      </c>
      <c r="C302">
        <v>11001081</v>
      </c>
      <c r="D302">
        <v>0</v>
      </c>
      <c r="E302" t="s">
        <v>3249</v>
      </c>
      <c r="F302" t="s">
        <v>2007</v>
      </c>
      <c r="G302" t="s">
        <v>2008</v>
      </c>
      <c r="H302" t="s">
        <v>1990</v>
      </c>
      <c r="I302" s="162">
        <v>45322.640815312501</v>
      </c>
      <c r="J302" s="162">
        <v>45322.687524386572</v>
      </c>
      <c r="K302" t="s">
        <v>1991</v>
      </c>
      <c r="L302">
        <v>41146119</v>
      </c>
      <c r="M302" t="s">
        <v>3250</v>
      </c>
      <c r="N302" t="s">
        <v>3251</v>
      </c>
      <c r="O302">
        <v>958730401</v>
      </c>
      <c r="P302" t="s">
        <v>3252</v>
      </c>
      <c r="Q302" t="s">
        <v>2934</v>
      </c>
      <c r="R302" t="s">
        <v>2238</v>
      </c>
      <c r="S302" t="s">
        <v>2049</v>
      </c>
      <c r="T302" t="e">
        <f>VLOOKUP(Hoja1[[#This Row],[dsc_documento]],Registros[],2,FALSE)</f>
        <v>#N/A</v>
      </c>
    </row>
    <row r="303" spans="1:20" x14ac:dyDescent="0.25">
      <c r="A303" t="s">
        <v>201</v>
      </c>
      <c r="B303">
        <v>2</v>
      </c>
      <c r="C303">
        <v>2105535</v>
      </c>
      <c r="D303">
        <v>0</v>
      </c>
      <c r="E303" t="s">
        <v>3253</v>
      </c>
      <c r="F303" t="s">
        <v>2007</v>
      </c>
      <c r="G303" t="s">
        <v>2008</v>
      </c>
      <c r="H303" t="s">
        <v>1990</v>
      </c>
      <c r="I303" s="162">
        <v>45322.647885266204</v>
      </c>
      <c r="J303" s="162">
        <v>45322.666699652778</v>
      </c>
      <c r="K303" t="s">
        <v>1991</v>
      </c>
      <c r="L303">
        <v>20048655</v>
      </c>
      <c r="M303" t="s">
        <v>1599</v>
      </c>
      <c r="N303" t="s">
        <v>3254</v>
      </c>
      <c r="O303">
        <v>964544101</v>
      </c>
      <c r="P303" t="s">
        <v>1725</v>
      </c>
      <c r="Q303" t="s">
        <v>2113</v>
      </c>
      <c r="R303" t="s">
        <v>2114</v>
      </c>
      <c r="S303" t="s">
        <v>1994</v>
      </c>
      <c r="T303" t="e">
        <f>VLOOKUP(Hoja1[[#This Row],[dsc_documento]],Registros[],2,FALSE)</f>
        <v>#N/A</v>
      </c>
    </row>
    <row r="304" spans="1:20" x14ac:dyDescent="0.25">
      <c r="A304" t="s">
        <v>201</v>
      </c>
      <c r="B304">
        <v>2</v>
      </c>
      <c r="C304">
        <v>2105536</v>
      </c>
      <c r="D304">
        <v>0</v>
      </c>
      <c r="E304" t="s">
        <v>3255</v>
      </c>
      <c r="F304" t="s">
        <v>2007</v>
      </c>
      <c r="G304" t="s">
        <v>2008</v>
      </c>
      <c r="H304" t="s">
        <v>1990</v>
      </c>
      <c r="I304" s="162">
        <v>45322.648587152777</v>
      </c>
      <c r="J304" s="162">
        <v>45322.66669528935</v>
      </c>
      <c r="K304" t="s">
        <v>1991</v>
      </c>
      <c r="L304">
        <v>41538934</v>
      </c>
      <c r="M304" t="s">
        <v>3256</v>
      </c>
      <c r="N304" t="s">
        <v>3257</v>
      </c>
      <c r="O304">
        <v>930805020</v>
      </c>
      <c r="P304" t="s">
        <v>3258</v>
      </c>
      <c r="Q304" t="s">
        <v>2566</v>
      </c>
      <c r="R304" t="s">
        <v>2033</v>
      </c>
      <c r="S304" t="s">
        <v>2022</v>
      </c>
      <c r="T304" t="e">
        <f>VLOOKUP(Hoja1[[#This Row],[dsc_documento]],Registros[],2,FALSE)</f>
        <v>#N/A</v>
      </c>
    </row>
    <row r="305" spans="1:20" x14ac:dyDescent="0.25">
      <c r="A305" t="s">
        <v>201</v>
      </c>
      <c r="B305">
        <v>2</v>
      </c>
      <c r="C305">
        <v>2105537</v>
      </c>
      <c r="D305">
        <v>0</v>
      </c>
      <c r="E305" t="s">
        <v>3259</v>
      </c>
      <c r="F305" t="s">
        <v>2007</v>
      </c>
      <c r="G305" t="s">
        <v>2008</v>
      </c>
      <c r="H305" t="s">
        <v>1990</v>
      </c>
      <c r="I305" s="162">
        <v>45322.648923611108</v>
      </c>
      <c r="J305" s="162">
        <v>45322.687510682874</v>
      </c>
      <c r="K305" t="s">
        <v>1991</v>
      </c>
      <c r="L305">
        <v>41538934</v>
      </c>
      <c r="M305" t="s">
        <v>3256</v>
      </c>
      <c r="N305" t="s">
        <v>3257</v>
      </c>
      <c r="O305">
        <v>930805020</v>
      </c>
      <c r="P305" t="s">
        <v>3258</v>
      </c>
      <c r="Q305" t="s">
        <v>2566</v>
      </c>
      <c r="R305" t="s">
        <v>2033</v>
      </c>
      <c r="S305" t="s">
        <v>2022</v>
      </c>
      <c r="T305" t="e">
        <f>VLOOKUP(Hoja1[[#This Row],[dsc_documento]],Registros[],2,FALSE)</f>
        <v>#N/A</v>
      </c>
    </row>
    <row r="306" spans="1:20" x14ac:dyDescent="0.25">
      <c r="A306" t="s">
        <v>177</v>
      </c>
      <c r="B306">
        <v>6</v>
      </c>
      <c r="C306">
        <v>6001931</v>
      </c>
      <c r="D306">
        <v>0</v>
      </c>
      <c r="E306" t="s">
        <v>3260</v>
      </c>
      <c r="F306" t="s">
        <v>2007</v>
      </c>
      <c r="G306" t="s">
        <v>2008</v>
      </c>
      <c r="H306" t="s">
        <v>1990</v>
      </c>
      <c r="I306" s="162">
        <v>45322.655701851851</v>
      </c>
      <c r="J306" s="162">
        <v>45322.708416469904</v>
      </c>
      <c r="K306" t="s">
        <v>1991</v>
      </c>
      <c r="L306">
        <v>16674479</v>
      </c>
      <c r="M306" t="s">
        <v>3261</v>
      </c>
      <c r="N306" t="s">
        <v>3262</v>
      </c>
      <c r="O306">
        <v>979945001</v>
      </c>
      <c r="P306" t="s">
        <v>3263</v>
      </c>
      <c r="Q306" t="s">
        <v>3264</v>
      </c>
      <c r="R306" t="s">
        <v>2361</v>
      </c>
      <c r="S306" t="s">
        <v>2362</v>
      </c>
      <c r="T306" t="e">
        <f>VLOOKUP(Hoja1[[#This Row],[dsc_documento]],Registros[],2,FALSE)</f>
        <v>#N/A</v>
      </c>
    </row>
    <row r="307" spans="1:20" x14ac:dyDescent="0.25">
      <c r="A307" t="s">
        <v>175</v>
      </c>
      <c r="B307">
        <v>9</v>
      </c>
      <c r="C307">
        <v>9001725</v>
      </c>
      <c r="D307">
        <v>0</v>
      </c>
      <c r="E307" t="s">
        <v>3265</v>
      </c>
      <c r="F307" t="s">
        <v>2007</v>
      </c>
      <c r="G307" t="s">
        <v>2008</v>
      </c>
      <c r="H307" t="s">
        <v>1990</v>
      </c>
      <c r="I307" s="162">
        <v>45322.662664965275</v>
      </c>
      <c r="J307" s="162">
        <v>45322.750027395836</v>
      </c>
      <c r="K307" t="s">
        <v>1991</v>
      </c>
      <c r="L307">
        <v>46728410</v>
      </c>
      <c r="M307" t="s">
        <v>3266</v>
      </c>
      <c r="N307" t="s">
        <v>3267</v>
      </c>
      <c r="O307">
        <v>992064233</v>
      </c>
      <c r="P307" t="s">
        <v>3268</v>
      </c>
      <c r="Q307" t="s">
        <v>2155</v>
      </c>
      <c r="R307" t="s">
        <v>2156</v>
      </c>
      <c r="S307" t="s">
        <v>2157</v>
      </c>
      <c r="T307" t="e">
        <f>VLOOKUP(Hoja1[[#This Row],[dsc_documento]],Registros[],2,FALSE)</f>
        <v>#N/A</v>
      </c>
    </row>
    <row r="308" spans="1:20" x14ac:dyDescent="0.25">
      <c r="A308" t="s">
        <v>232</v>
      </c>
      <c r="B308">
        <v>4</v>
      </c>
      <c r="C308">
        <v>4001907</v>
      </c>
      <c r="D308">
        <v>0</v>
      </c>
      <c r="E308" t="s">
        <v>3269</v>
      </c>
      <c r="F308" t="s">
        <v>2007</v>
      </c>
      <c r="G308" t="s">
        <v>2008</v>
      </c>
      <c r="H308" t="s">
        <v>1990</v>
      </c>
      <c r="I308" s="162">
        <v>45322.676626122688</v>
      </c>
      <c r="J308" s="162">
        <v>45322.708418206021</v>
      </c>
      <c r="K308" t="s">
        <v>1991</v>
      </c>
      <c r="L308">
        <v>7625447</v>
      </c>
      <c r="M308" t="s">
        <v>3270</v>
      </c>
      <c r="N308" t="s">
        <v>3271</v>
      </c>
      <c r="O308">
        <v>984273497</v>
      </c>
      <c r="P308" t="s">
        <v>3272</v>
      </c>
      <c r="Q308" t="s">
        <v>3273</v>
      </c>
      <c r="R308" t="s">
        <v>2421</v>
      </c>
      <c r="S308" t="s">
        <v>2107</v>
      </c>
      <c r="T308" t="e">
        <f>VLOOKUP(Hoja1[[#This Row],[dsc_documento]],Registros[],2,FALSE)</f>
        <v>#N/A</v>
      </c>
    </row>
    <row r="309" spans="1:20" x14ac:dyDescent="0.25">
      <c r="A309" t="s">
        <v>232</v>
      </c>
      <c r="B309">
        <v>4</v>
      </c>
      <c r="C309">
        <v>4001908</v>
      </c>
      <c r="D309">
        <v>0</v>
      </c>
      <c r="E309" t="s">
        <v>3274</v>
      </c>
      <c r="F309" t="s">
        <v>2007</v>
      </c>
      <c r="G309" t="s">
        <v>2008</v>
      </c>
      <c r="H309" t="s">
        <v>1990</v>
      </c>
      <c r="I309" s="162">
        <v>45322.682145486113</v>
      </c>
      <c r="J309" s="162">
        <v>45322.750019212966</v>
      </c>
      <c r="K309" t="s">
        <v>1991</v>
      </c>
      <c r="L309">
        <v>41812479</v>
      </c>
      <c r="M309" t="s">
        <v>3275</v>
      </c>
      <c r="N309" t="s">
        <v>3276</v>
      </c>
      <c r="O309">
        <v>989077518</v>
      </c>
      <c r="P309" t="s">
        <v>3277</v>
      </c>
      <c r="Q309" t="s">
        <v>2183</v>
      </c>
      <c r="R309" t="s">
        <v>2178</v>
      </c>
      <c r="S309" t="s">
        <v>2107</v>
      </c>
      <c r="T309" t="e">
        <f>VLOOKUP(Hoja1[[#This Row],[dsc_documento]],Registros[],2,FALSE)</f>
        <v>#N/A</v>
      </c>
    </row>
    <row r="310" spans="1:20" x14ac:dyDescent="0.25">
      <c r="A310" t="s">
        <v>176</v>
      </c>
      <c r="B310">
        <v>1</v>
      </c>
      <c r="C310">
        <v>1002366</v>
      </c>
      <c r="D310">
        <v>0</v>
      </c>
      <c r="E310" t="s">
        <v>3278</v>
      </c>
      <c r="F310" t="s">
        <v>2007</v>
      </c>
      <c r="G310" t="s">
        <v>2008</v>
      </c>
      <c r="H310" t="s">
        <v>1990</v>
      </c>
      <c r="I310" s="162">
        <v>45322.6902309375</v>
      </c>
      <c r="J310" s="162">
        <v>45322.887917048611</v>
      </c>
      <c r="K310" t="s">
        <v>1991</v>
      </c>
      <c r="L310">
        <v>20027053</v>
      </c>
      <c r="M310" t="s">
        <v>3279</v>
      </c>
      <c r="N310" t="s">
        <v>3280</v>
      </c>
      <c r="O310">
        <v>955664466</v>
      </c>
      <c r="P310" t="s">
        <v>3281</v>
      </c>
      <c r="Q310" t="s">
        <v>2733</v>
      </c>
      <c r="R310" t="s">
        <v>2054</v>
      </c>
      <c r="S310" t="s">
        <v>2015</v>
      </c>
      <c r="T310" t="e">
        <f>VLOOKUP(Hoja1[[#This Row],[dsc_documento]],Registros[],2,FALSE)</f>
        <v>#N/A</v>
      </c>
    </row>
    <row r="311" spans="1:20" x14ac:dyDescent="0.25">
      <c r="A311" t="s">
        <v>201</v>
      </c>
      <c r="B311">
        <v>2</v>
      </c>
      <c r="C311">
        <v>2105538</v>
      </c>
      <c r="D311">
        <v>0</v>
      </c>
      <c r="E311" t="s">
        <v>3282</v>
      </c>
      <c r="F311" t="s">
        <v>2007</v>
      </c>
      <c r="G311" t="s">
        <v>2008</v>
      </c>
      <c r="H311" t="s">
        <v>1990</v>
      </c>
      <c r="I311" s="162">
        <v>45322.691306250003</v>
      </c>
      <c r="J311" s="162">
        <v>45322.70844988426</v>
      </c>
      <c r="K311" t="s">
        <v>1991</v>
      </c>
      <c r="L311">
        <v>46553250</v>
      </c>
      <c r="M311" t="s">
        <v>3283</v>
      </c>
      <c r="N311" t="s">
        <v>2609</v>
      </c>
      <c r="O311">
        <v>956850835</v>
      </c>
      <c r="P311" t="s">
        <v>3284</v>
      </c>
      <c r="Q311" t="s">
        <v>3183</v>
      </c>
      <c r="R311" t="s">
        <v>2060</v>
      </c>
      <c r="S311" t="s">
        <v>2022</v>
      </c>
      <c r="T311" t="e">
        <f>VLOOKUP(Hoja1[[#This Row],[dsc_documento]],Registros[],2,FALSE)</f>
        <v>#N/A</v>
      </c>
    </row>
    <row r="312" spans="1:20" x14ac:dyDescent="0.25">
      <c r="A312" t="s">
        <v>201</v>
      </c>
      <c r="B312">
        <v>2</v>
      </c>
      <c r="C312">
        <v>2105539</v>
      </c>
      <c r="D312">
        <v>0</v>
      </c>
      <c r="E312" t="s">
        <v>3285</v>
      </c>
      <c r="F312" t="s">
        <v>2007</v>
      </c>
      <c r="G312" t="s">
        <v>2008</v>
      </c>
      <c r="H312" t="s">
        <v>1990</v>
      </c>
      <c r="I312" s="162">
        <v>45322.696076770837</v>
      </c>
      <c r="J312" s="162">
        <v>45322.729176851855</v>
      </c>
      <c r="K312" t="s">
        <v>1991</v>
      </c>
      <c r="L312">
        <v>42825731</v>
      </c>
      <c r="M312" t="s">
        <v>3286</v>
      </c>
      <c r="N312" t="s">
        <v>3287</v>
      </c>
      <c r="O312">
        <v>996613889</v>
      </c>
      <c r="P312" t="s">
        <v>3288</v>
      </c>
      <c r="Q312" t="s">
        <v>3183</v>
      </c>
      <c r="R312" t="s">
        <v>2060</v>
      </c>
      <c r="S312" t="s">
        <v>2022</v>
      </c>
      <c r="T312" t="e">
        <f>VLOOKUP(Hoja1[[#This Row],[dsc_documento]],Registros[],2,FALSE)</f>
        <v>#N/A</v>
      </c>
    </row>
    <row r="313" spans="1:20" x14ac:dyDescent="0.25">
      <c r="A313" t="s">
        <v>231</v>
      </c>
      <c r="B313">
        <v>11</v>
      </c>
      <c r="C313">
        <v>11001082</v>
      </c>
      <c r="D313">
        <v>0</v>
      </c>
      <c r="E313" t="s">
        <v>3289</v>
      </c>
      <c r="F313" t="s">
        <v>2007</v>
      </c>
      <c r="G313" t="s">
        <v>2008</v>
      </c>
      <c r="H313" t="s">
        <v>1990</v>
      </c>
      <c r="I313" s="162">
        <v>45322.715130983794</v>
      </c>
      <c r="J313" s="162">
        <v>45324.312513194447</v>
      </c>
      <c r="K313" t="s">
        <v>1991</v>
      </c>
      <c r="L313">
        <v>40215982</v>
      </c>
      <c r="M313" t="s">
        <v>3290</v>
      </c>
      <c r="N313" t="s">
        <v>3291</v>
      </c>
      <c r="O313">
        <v>925695257</v>
      </c>
      <c r="P313" t="s">
        <v>3292</v>
      </c>
      <c r="Q313" t="s">
        <v>2499</v>
      </c>
      <c r="R313" t="s">
        <v>2238</v>
      </c>
      <c r="S313" t="s">
        <v>2049</v>
      </c>
      <c r="T313" t="e">
        <f>VLOOKUP(Hoja1[[#This Row],[dsc_documento]],Registros[],2,FALSE)</f>
        <v>#N/A</v>
      </c>
    </row>
    <row r="314" spans="1:20" x14ac:dyDescent="0.25">
      <c r="A314" t="s">
        <v>176</v>
      </c>
      <c r="B314">
        <v>1</v>
      </c>
      <c r="C314">
        <v>1002367</v>
      </c>
      <c r="D314">
        <v>0</v>
      </c>
      <c r="E314" t="s">
        <v>3293</v>
      </c>
      <c r="F314" t="s">
        <v>1988</v>
      </c>
      <c r="G314" t="s">
        <v>1989</v>
      </c>
      <c r="H314" t="s">
        <v>1990</v>
      </c>
      <c r="I314" s="162">
        <v>45322.725623923609</v>
      </c>
      <c r="J314" s="162">
        <v>45328.543477465275</v>
      </c>
      <c r="K314" t="s">
        <v>1991</v>
      </c>
      <c r="L314">
        <v>19846814</v>
      </c>
      <c r="M314" t="s">
        <v>3294</v>
      </c>
      <c r="N314" t="s">
        <v>3295</v>
      </c>
      <c r="O314">
        <v>900297258</v>
      </c>
      <c r="P314" t="s">
        <v>3296</v>
      </c>
      <c r="Q314" t="s">
        <v>1993</v>
      </c>
      <c r="R314" t="s">
        <v>2080</v>
      </c>
      <c r="S314" t="s">
        <v>2080</v>
      </c>
      <c r="T314" t="e">
        <f>VLOOKUP(Hoja1[[#This Row],[dsc_documento]],Registros[],2,FALSE)</f>
        <v>#N/A</v>
      </c>
    </row>
    <row r="315" spans="1:20" x14ac:dyDescent="0.25">
      <c r="A315" t="s">
        <v>201</v>
      </c>
      <c r="B315">
        <v>2</v>
      </c>
      <c r="C315">
        <v>2105540</v>
      </c>
      <c r="D315">
        <v>0</v>
      </c>
      <c r="E315" t="s">
        <v>3297</v>
      </c>
      <c r="F315" t="s">
        <v>2007</v>
      </c>
      <c r="G315" t="s">
        <v>2008</v>
      </c>
      <c r="H315" t="s">
        <v>1990</v>
      </c>
      <c r="I315" s="162">
        <v>45322.731279861109</v>
      </c>
      <c r="J315" s="162">
        <v>45322.750029629628</v>
      </c>
      <c r="K315" t="s">
        <v>1991</v>
      </c>
      <c r="L315">
        <v>19835494</v>
      </c>
      <c r="M315" t="s">
        <v>3298</v>
      </c>
      <c r="N315" t="s">
        <v>3299</v>
      </c>
      <c r="O315">
        <v>964776489</v>
      </c>
      <c r="P315" t="s">
        <v>3300</v>
      </c>
      <c r="Q315" t="s">
        <v>3011</v>
      </c>
      <c r="R315" t="s">
        <v>2223</v>
      </c>
      <c r="S315" t="s">
        <v>2022</v>
      </c>
      <c r="T315" t="e">
        <f>VLOOKUP(Hoja1[[#This Row],[dsc_documento]],Registros[],2,FALSE)</f>
        <v>#N/A</v>
      </c>
    </row>
    <row r="316" spans="1:20" x14ac:dyDescent="0.25">
      <c r="A316" t="s">
        <v>175</v>
      </c>
      <c r="B316">
        <v>9</v>
      </c>
      <c r="C316">
        <v>9001726</v>
      </c>
      <c r="D316">
        <v>0</v>
      </c>
      <c r="E316" t="s">
        <v>3301</v>
      </c>
      <c r="F316" t="s">
        <v>2007</v>
      </c>
      <c r="G316" t="s">
        <v>2008</v>
      </c>
      <c r="H316" t="s">
        <v>1990</v>
      </c>
      <c r="I316" s="162">
        <v>45322.733538854169</v>
      </c>
      <c r="J316" s="162">
        <v>45322.937528009257</v>
      </c>
      <c r="K316" t="s">
        <v>1991</v>
      </c>
      <c r="L316">
        <v>41553453</v>
      </c>
      <c r="M316" t="s">
        <v>3302</v>
      </c>
      <c r="N316" t="s">
        <v>3303</v>
      </c>
      <c r="O316">
        <v>943750913</v>
      </c>
      <c r="P316" t="s">
        <v>3304</v>
      </c>
      <c r="Q316" t="s">
        <v>3087</v>
      </c>
      <c r="R316" t="s">
        <v>2646</v>
      </c>
      <c r="S316" t="s">
        <v>2157</v>
      </c>
      <c r="T316" t="e">
        <f>VLOOKUP(Hoja1[[#This Row],[dsc_documento]],Registros[],2,FALSE)</f>
        <v>#N/A</v>
      </c>
    </row>
    <row r="317" spans="1:20" x14ac:dyDescent="0.25">
      <c r="A317" t="s">
        <v>231</v>
      </c>
      <c r="B317">
        <v>11</v>
      </c>
      <c r="C317">
        <v>11001083</v>
      </c>
      <c r="D317">
        <v>0</v>
      </c>
      <c r="E317" t="s">
        <v>3305</v>
      </c>
      <c r="F317" t="s">
        <v>2007</v>
      </c>
      <c r="G317" t="s">
        <v>2008</v>
      </c>
      <c r="H317" t="s">
        <v>1990</v>
      </c>
      <c r="I317" s="162">
        <v>45322.743199571756</v>
      </c>
      <c r="J317" s="162">
        <v>45322.958350844907</v>
      </c>
      <c r="K317" t="s">
        <v>1991</v>
      </c>
      <c r="L317">
        <v>41846876</v>
      </c>
      <c r="M317" t="s">
        <v>3306</v>
      </c>
      <c r="N317" t="s">
        <v>3307</v>
      </c>
      <c r="O317">
        <v>936787714</v>
      </c>
      <c r="P317" t="s">
        <v>3308</v>
      </c>
      <c r="Q317" t="s">
        <v>2193</v>
      </c>
      <c r="R317" t="s">
        <v>2048</v>
      </c>
      <c r="S317" t="s">
        <v>2049</v>
      </c>
      <c r="T317" t="e">
        <f>VLOOKUP(Hoja1[[#This Row],[dsc_documento]],Registros[],2,FALSE)</f>
        <v>#N/A</v>
      </c>
    </row>
    <row r="318" spans="1:20" x14ac:dyDescent="0.25">
      <c r="A318" t="s">
        <v>176</v>
      </c>
      <c r="B318">
        <v>1</v>
      </c>
      <c r="C318">
        <v>1002368</v>
      </c>
      <c r="D318">
        <v>0</v>
      </c>
      <c r="E318" t="s">
        <v>3309</v>
      </c>
      <c r="F318" t="s">
        <v>2007</v>
      </c>
      <c r="G318" t="s">
        <v>2008</v>
      </c>
      <c r="H318" t="s">
        <v>1990</v>
      </c>
      <c r="I318" s="162">
        <v>45322.753608217594</v>
      </c>
      <c r="J318" s="162">
        <v>45322.888215081017</v>
      </c>
      <c r="K318" t="s">
        <v>1991</v>
      </c>
      <c r="L318">
        <v>19938150</v>
      </c>
      <c r="M318" t="s">
        <v>3310</v>
      </c>
      <c r="N318" t="s">
        <v>3311</v>
      </c>
      <c r="O318">
        <v>961524807</v>
      </c>
      <c r="P318" t="s">
        <v>3312</v>
      </c>
      <c r="Q318" t="s">
        <v>2100</v>
      </c>
      <c r="R318" t="s">
        <v>2021</v>
      </c>
      <c r="S318" t="s">
        <v>2022</v>
      </c>
      <c r="T318" t="e">
        <f>VLOOKUP(Hoja1[[#This Row],[dsc_documento]],Registros[],2,FALSE)</f>
        <v>#N/A</v>
      </c>
    </row>
    <row r="319" spans="1:20" x14ac:dyDescent="0.25">
      <c r="A319" t="s">
        <v>231</v>
      </c>
      <c r="B319">
        <v>11</v>
      </c>
      <c r="C319">
        <v>11001084</v>
      </c>
      <c r="D319">
        <v>0</v>
      </c>
      <c r="E319" t="s">
        <v>3313</v>
      </c>
      <c r="F319" t="s">
        <v>2007</v>
      </c>
      <c r="G319" t="s">
        <v>2008</v>
      </c>
      <c r="H319" t="s">
        <v>1990</v>
      </c>
      <c r="I319" s="162">
        <v>45322.761421608797</v>
      </c>
      <c r="J319" s="162">
        <v>45322.833362233796</v>
      </c>
      <c r="K319" t="s">
        <v>1991</v>
      </c>
      <c r="L319">
        <v>45513058</v>
      </c>
      <c r="M319" t="s">
        <v>3314</v>
      </c>
      <c r="N319" t="s">
        <v>3315</v>
      </c>
      <c r="O319">
        <v>992985266</v>
      </c>
      <c r="P319" t="s">
        <v>3316</v>
      </c>
      <c r="Q319" t="s">
        <v>2482</v>
      </c>
      <c r="R319" t="s">
        <v>2048</v>
      </c>
      <c r="S319" t="s">
        <v>2049</v>
      </c>
      <c r="T319" t="e">
        <f>VLOOKUP(Hoja1[[#This Row],[dsc_documento]],Registros[],2,FALSE)</f>
        <v>#N/A</v>
      </c>
    </row>
    <row r="320" spans="1:20" x14ac:dyDescent="0.25">
      <c r="A320" t="s">
        <v>201</v>
      </c>
      <c r="B320">
        <v>2</v>
      </c>
      <c r="C320">
        <v>2105541</v>
      </c>
      <c r="D320">
        <v>0</v>
      </c>
      <c r="E320" t="s">
        <v>3317</v>
      </c>
      <c r="F320" t="s">
        <v>2007</v>
      </c>
      <c r="G320" t="s">
        <v>2008</v>
      </c>
      <c r="H320" t="s">
        <v>1990</v>
      </c>
      <c r="I320" s="162">
        <v>45322.762617245367</v>
      </c>
      <c r="J320" s="162">
        <v>45322.791678819442</v>
      </c>
      <c r="K320" t="s">
        <v>1991</v>
      </c>
      <c r="L320">
        <v>20082518</v>
      </c>
      <c r="M320" t="s">
        <v>3318</v>
      </c>
      <c r="N320" t="s">
        <v>3319</v>
      </c>
      <c r="O320">
        <v>964484655</v>
      </c>
      <c r="P320" t="s">
        <v>3320</v>
      </c>
      <c r="Q320" t="s">
        <v>3183</v>
      </c>
      <c r="R320" t="s">
        <v>2060</v>
      </c>
      <c r="S320" t="s">
        <v>2022</v>
      </c>
      <c r="T320" t="e">
        <f>VLOOKUP(Hoja1[[#This Row],[dsc_documento]],Registros[],2,FALSE)</f>
        <v>#N/A</v>
      </c>
    </row>
    <row r="321" spans="1:20" x14ac:dyDescent="0.25">
      <c r="A321" t="s">
        <v>232</v>
      </c>
      <c r="B321">
        <v>4</v>
      </c>
      <c r="C321">
        <v>4001909</v>
      </c>
      <c r="D321">
        <v>0</v>
      </c>
      <c r="E321" t="s">
        <v>3321</v>
      </c>
      <c r="F321" t="s">
        <v>2007</v>
      </c>
      <c r="G321" t="s">
        <v>2008</v>
      </c>
      <c r="H321" t="s">
        <v>1990</v>
      </c>
      <c r="I321" s="162">
        <v>45322.763281215281</v>
      </c>
      <c r="J321" s="162">
        <v>45322.791680868053</v>
      </c>
      <c r="K321" t="s">
        <v>1991</v>
      </c>
      <c r="L321">
        <v>31425225</v>
      </c>
      <c r="M321" t="s">
        <v>3322</v>
      </c>
      <c r="N321" t="s">
        <v>3323</v>
      </c>
      <c r="O321">
        <v>941285849</v>
      </c>
      <c r="P321" t="s">
        <v>3324</v>
      </c>
      <c r="Q321" t="s">
        <v>2105</v>
      </c>
      <c r="R321" t="s">
        <v>2106</v>
      </c>
      <c r="S321" t="s">
        <v>2107</v>
      </c>
      <c r="T321" t="e">
        <f>VLOOKUP(Hoja1[[#This Row],[dsc_documento]],Registros[],2,FALSE)</f>
        <v>#N/A</v>
      </c>
    </row>
    <row r="322" spans="1:20" x14ac:dyDescent="0.25">
      <c r="A322" t="s">
        <v>201</v>
      </c>
      <c r="B322">
        <v>2</v>
      </c>
      <c r="C322">
        <v>2105542</v>
      </c>
      <c r="D322">
        <v>0</v>
      </c>
      <c r="E322" t="s">
        <v>3325</v>
      </c>
      <c r="F322" t="s">
        <v>2007</v>
      </c>
      <c r="G322" t="s">
        <v>2008</v>
      </c>
      <c r="H322" t="s">
        <v>1990</v>
      </c>
      <c r="I322" s="162">
        <v>45322.768280706019</v>
      </c>
      <c r="J322" s="162">
        <v>45322.791686655095</v>
      </c>
      <c r="K322" t="s">
        <v>1991</v>
      </c>
      <c r="L322">
        <v>20082518</v>
      </c>
      <c r="M322" t="s">
        <v>3318</v>
      </c>
      <c r="N322" t="s">
        <v>3319</v>
      </c>
      <c r="O322">
        <v>964484655</v>
      </c>
      <c r="P322" t="s">
        <v>3320</v>
      </c>
      <c r="Q322" t="s">
        <v>3183</v>
      </c>
      <c r="R322" t="s">
        <v>2060</v>
      </c>
      <c r="S322" t="s">
        <v>2022</v>
      </c>
      <c r="T322" t="e">
        <f>VLOOKUP(Hoja1[[#This Row],[dsc_documento]],Registros[],2,FALSE)</f>
        <v>#N/A</v>
      </c>
    </row>
    <row r="323" spans="1:20" x14ac:dyDescent="0.25">
      <c r="A323" t="s">
        <v>201</v>
      </c>
      <c r="B323">
        <v>2</v>
      </c>
      <c r="C323">
        <v>2105543</v>
      </c>
      <c r="D323">
        <v>0</v>
      </c>
      <c r="E323" t="s">
        <v>3326</v>
      </c>
      <c r="F323" t="s">
        <v>2007</v>
      </c>
      <c r="G323" t="s">
        <v>2008</v>
      </c>
      <c r="H323" t="s">
        <v>1990</v>
      </c>
      <c r="I323" s="162">
        <v>45322.780570601855</v>
      </c>
      <c r="J323" s="162">
        <v>45322.81253541667</v>
      </c>
      <c r="K323" t="s">
        <v>1991</v>
      </c>
      <c r="L323">
        <v>7535599</v>
      </c>
      <c r="M323" t="s">
        <v>3327</v>
      </c>
      <c r="N323" t="s">
        <v>3328</v>
      </c>
      <c r="O323">
        <v>996393656</v>
      </c>
      <c r="P323" t="s">
        <v>3329</v>
      </c>
      <c r="Q323" t="s">
        <v>3038</v>
      </c>
      <c r="R323" t="s">
        <v>2054</v>
      </c>
      <c r="S323" t="s">
        <v>2015</v>
      </c>
      <c r="T323" t="e">
        <f>VLOOKUP(Hoja1[[#This Row],[dsc_documento]],Registros[],2,FALSE)</f>
        <v>#N/A</v>
      </c>
    </row>
    <row r="324" spans="1:20" x14ac:dyDescent="0.25">
      <c r="A324" t="s">
        <v>231</v>
      </c>
      <c r="B324">
        <v>11</v>
      </c>
      <c r="C324">
        <v>11001085</v>
      </c>
      <c r="D324">
        <v>0</v>
      </c>
      <c r="E324" t="s">
        <v>3330</v>
      </c>
      <c r="F324" t="s">
        <v>2007</v>
      </c>
      <c r="G324" t="s">
        <v>2008</v>
      </c>
      <c r="H324" t="s">
        <v>1990</v>
      </c>
      <c r="I324" s="162">
        <v>45322.784948229164</v>
      </c>
      <c r="J324" s="162">
        <v>45322.833378159725</v>
      </c>
      <c r="K324" t="s">
        <v>1991</v>
      </c>
      <c r="L324">
        <v>41082188</v>
      </c>
      <c r="M324" t="s">
        <v>3331</v>
      </c>
      <c r="N324" t="s">
        <v>3332</v>
      </c>
      <c r="O324">
        <v>959936219</v>
      </c>
      <c r="P324" t="s">
        <v>3333</v>
      </c>
      <c r="Q324" t="s">
        <v>2085</v>
      </c>
      <c r="R324" t="s">
        <v>2048</v>
      </c>
      <c r="S324" t="s">
        <v>2049</v>
      </c>
      <c r="T324" t="e">
        <f>VLOOKUP(Hoja1[[#This Row],[dsc_documento]],Registros[],2,FALSE)</f>
        <v>#N/A</v>
      </c>
    </row>
    <row r="325" spans="1:20" x14ac:dyDescent="0.25">
      <c r="A325" t="s">
        <v>175</v>
      </c>
      <c r="B325">
        <v>9</v>
      </c>
      <c r="C325">
        <v>9001727</v>
      </c>
      <c r="D325">
        <v>0</v>
      </c>
      <c r="E325" t="s">
        <v>3334</v>
      </c>
      <c r="F325" t="s">
        <v>2007</v>
      </c>
      <c r="G325" t="s">
        <v>2008</v>
      </c>
      <c r="H325" t="s">
        <v>1990</v>
      </c>
      <c r="I325" s="162">
        <v>45322.792494363428</v>
      </c>
      <c r="J325" s="162">
        <v>45322.895895717593</v>
      </c>
      <c r="K325" t="s">
        <v>1991</v>
      </c>
      <c r="L325">
        <v>32960700</v>
      </c>
      <c r="M325" t="s">
        <v>3335</v>
      </c>
      <c r="N325" t="s">
        <v>3336</v>
      </c>
      <c r="O325">
        <v>931782621</v>
      </c>
      <c r="P325" t="s">
        <v>3337</v>
      </c>
      <c r="Q325" t="s">
        <v>2155</v>
      </c>
      <c r="R325" t="s">
        <v>2156</v>
      </c>
      <c r="S325" t="s">
        <v>2157</v>
      </c>
      <c r="T325" t="e">
        <f>VLOOKUP(Hoja1[[#This Row],[dsc_documento]],Registros[],2,FALSE)</f>
        <v>#N/A</v>
      </c>
    </row>
    <row r="326" spans="1:20" x14ac:dyDescent="0.25">
      <c r="A326" t="s">
        <v>231</v>
      </c>
      <c r="B326">
        <v>11</v>
      </c>
      <c r="C326">
        <v>11001086</v>
      </c>
      <c r="D326">
        <v>0</v>
      </c>
      <c r="E326" t="s">
        <v>3338</v>
      </c>
      <c r="F326" t="s">
        <v>2007</v>
      </c>
      <c r="G326" t="s">
        <v>2008</v>
      </c>
      <c r="H326" t="s">
        <v>1990</v>
      </c>
      <c r="I326" s="162">
        <v>45322.796974039353</v>
      </c>
      <c r="J326" s="162">
        <v>45322.937547835645</v>
      </c>
      <c r="K326" t="s">
        <v>1991</v>
      </c>
      <c r="L326">
        <v>29348464</v>
      </c>
      <c r="M326" t="s">
        <v>3339</v>
      </c>
      <c r="N326" t="s">
        <v>3340</v>
      </c>
      <c r="O326">
        <v>946058727</v>
      </c>
      <c r="P326" t="s">
        <v>3341</v>
      </c>
      <c r="Q326" t="s">
        <v>2983</v>
      </c>
      <c r="R326" t="s">
        <v>2048</v>
      </c>
      <c r="S326" t="s">
        <v>2049</v>
      </c>
      <c r="T326" t="e">
        <f>VLOOKUP(Hoja1[[#This Row],[dsc_documento]],Registros[],2,FALSE)</f>
        <v>#N/A</v>
      </c>
    </row>
    <row r="327" spans="1:20" x14ac:dyDescent="0.25">
      <c r="A327" t="s">
        <v>173</v>
      </c>
      <c r="B327">
        <v>5</v>
      </c>
      <c r="C327">
        <v>5050548</v>
      </c>
      <c r="D327">
        <v>0</v>
      </c>
      <c r="E327" t="s">
        <v>3342</v>
      </c>
      <c r="F327" t="s">
        <v>2007</v>
      </c>
      <c r="G327" t="s">
        <v>2008</v>
      </c>
      <c r="H327" t="s">
        <v>1990</v>
      </c>
      <c r="I327" s="162">
        <v>45322.80168449074</v>
      </c>
      <c r="J327" s="162">
        <v>45322.833375543982</v>
      </c>
      <c r="K327" t="s">
        <v>1991</v>
      </c>
      <c r="L327">
        <v>47610563</v>
      </c>
      <c r="M327" t="s">
        <v>3343</v>
      </c>
      <c r="N327" t="s">
        <v>3344</v>
      </c>
      <c r="O327">
        <v>935018165</v>
      </c>
      <c r="P327" t="s">
        <v>3345</v>
      </c>
      <c r="Q327" t="s">
        <v>3346</v>
      </c>
      <c r="R327" t="s">
        <v>2163</v>
      </c>
      <c r="S327" t="s">
        <v>1994</v>
      </c>
      <c r="T327" t="e">
        <f>VLOOKUP(Hoja1[[#This Row],[dsc_documento]],Registros[],2,FALSE)</f>
        <v>#N/A</v>
      </c>
    </row>
    <row r="328" spans="1:20" x14ac:dyDescent="0.25">
      <c r="A328" t="s">
        <v>179</v>
      </c>
      <c r="B328">
        <v>3</v>
      </c>
      <c r="C328">
        <v>3001483</v>
      </c>
      <c r="D328">
        <v>0</v>
      </c>
      <c r="E328" t="s">
        <v>3347</v>
      </c>
      <c r="F328" t="s">
        <v>2007</v>
      </c>
      <c r="G328" t="s">
        <v>2008</v>
      </c>
      <c r="H328" t="s">
        <v>1990</v>
      </c>
      <c r="I328" s="162">
        <v>45322.804162465276</v>
      </c>
      <c r="J328" s="162">
        <v>45322.833371643515</v>
      </c>
      <c r="K328" t="s">
        <v>1991</v>
      </c>
      <c r="L328">
        <v>46688080</v>
      </c>
      <c r="M328" t="s">
        <v>3348</v>
      </c>
      <c r="N328" t="s">
        <v>3349</v>
      </c>
      <c r="O328">
        <v>929112364</v>
      </c>
      <c r="P328" t="s">
        <v>3350</v>
      </c>
      <c r="Q328" t="s">
        <v>3351</v>
      </c>
      <c r="R328" t="s">
        <v>2386</v>
      </c>
      <c r="S328" t="s">
        <v>2387</v>
      </c>
      <c r="T328" t="e">
        <f>VLOOKUP(Hoja1[[#This Row],[dsc_documento]],Registros[],2,FALSE)</f>
        <v>#N/A</v>
      </c>
    </row>
    <row r="329" spans="1:20" x14ac:dyDescent="0.25">
      <c r="A329" t="s">
        <v>179</v>
      </c>
      <c r="B329">
        <v>3</v>
      </c>
      <c r="C329">
        <v>3001484</v>
      </c>
      <c r="D329">
        <v>0</v>
      </c>
      <c r="E329" t="s">
        <v>3352</v>
      </c>
      <c r="F329" t="s">
        <v>2007</v>
      </c>
      <c r="G329" t="s">
        <v>2008</v>
      </c>
      <c r="H329" t="s">
        <v>2245</v>
      </c>
      <c r="I329" s="162">
        <v>45322.809030324075</v>
      </c>
      <c r="J329" s="162">
        <v>45322.833377627314</v>
      </c>
      <c r="K329" t="s">
        <v>1991</v>
      </c>
      <c r="L329">
        <v>23834394</v>
      </c>
      <c r="M329" t="s">
        <v>3353</v>
      </c>
      <c r="N329" t="s">
        <v>3354</v>
      </c>
      <c r="O329">
        <v>974713105</v>
      </c>
      <c r="P329" t="s">
        <v>3355</v>
      </c>
      <c r="Q329" t="s">
        <v>2385</v>
      </c>
      <c r="R329" t="s">
        <v>2386</v>
      </c>
      <c r="S329" t="s">
        <v>2387</v>
      </c>
      <c r="T329" t="e">
        <f>VLOOKUP(Hoja1[[#This Row],[dsc_documento]],Registros[],2,FALSE)</f>
        <v>#N/A</v>
      </c>
    </row>
    <row r="330" spans="1:20" x14ac:dyDescent="0.25">
      <c r="A330" t="s">
        <v>177</v>
      </c>
      <c r="B330">
        <v>6</v>
      </c>
      <c r="C330">
        <v>6001932</v>
      </c>
      <c r="D330">
        <v>0</v>
      </c>
      <c r="E330" t="s">
        <v>3356</v>
      </c>
      <c r="F330" t="s">
        <v>2007</v>
      </c>
      <c r="G330" t="s">
        <v>2008</v>
      </c>
      <c r="H330" t="s">
        <v>1990</v>
      </c>
      <c r="I330" s="162">
        <v>45322.819285266203</v>
      </c>
      <c r="J330" s="162">
        <v>45349.69814857639</v>
      </c>
      <c r="K330" t="s">
        <v>1991</v>
      </c>
      <c r="L330">
        <v>16726308</v>
      </c>
      <c r="M330" t="s">
        <v>3357</v>
      </c>
      <c r="N330" t="s">
        <v>3358</v>
      </c>
      <c r="O330">
        <v>971705027</v>
      </c>
      <c r="P330" t="s">
        <v>3359</v>
      </c>
      <c r="Q330" t="s">
        <v>3360</v>
      </c>
      <c r="R330" t="s">
        <v>2617</v>
      </c>
      <c r="S330" t="s">
        <v>2362</v>
      </c>
      <c r="T330" t="e">
        <f>VLOOKUP(Hoja1[[#This Row],[dsc_documento]],Registros[],2,FALSE)</f>
        <v>#N/A</v>
      </c>
    </row>
    <row r="331" spans="1:20" x14ac:dyDescent="0.25">
      <c r="A331" t="s">
        <v>177</v>
      </c>
      <c r="B331">
        <v>6</v>
      </c>
      <c r="C331">
        <v>6001933</v>
      </c>
      <c r="D331">
        <v>0</v>
      </c>
      <c r="E331" t="s">
        <v>3361</v>
      </c>
      <c r="F331" t="s">
        <v>2007</v>
      </c>
      <c r="G331" t="s">
        <v>2008</v>
      </c>
      <c r="H331" t="s">
        <v>1990</v>
      </c>
      <c r="I331" s="162">
        <v>45322.822860497683</v>
      </c>
      <c r="J331" s="162">
        <v>45349.697617361111</v>
      </c>
      <c r="K331" t="s">
        <v>1991</v>
      </c>
      <c r="L331">
        <v>16726308</v>
      </c>
      <c r="M331" t="s">
        <v>3357</v>
      </c>
      <c r="N331" t="s">
        <v>3358</v>
      </c>
      <c r="O331">
        <v>971705027</v>
      </c>
      <c r="P331" t="s">
        <v>3359</v>
      </c>
      <c r="Q331" t="s">
        <v>3360</v>
      </c>
      <c r="R331" t="s">
        <v>2617</v>
      </c>
      <c r="S331" t="s">
        <v>2362</v>
      </c>
      <c r="T331" t="e">
        <f>VLOOKUP(Hoja1[[#This Row],[dsc_documento]],Registros[],2,FALSE)</f>
        <v>#N/A</v>
      </c>
    </row>
    <row r="332" spans="1:20" x14ac:dyDescent="0.25">
      <c r="A332" t="s">
        <v>232</v>
      </c>
      <c r="B332">
        <v>4</v>
      </c>
      <c r="C332">
        <v>4001910</v>
      </c>
      <c r="D332">
        <v>0</v>
      </c>
      <c r="E332" t="s">
        <v>3362</v>
      </c>
      <c r="F332" t="s">
        <v>2007</v>
      </c>
      <c r="G332" t="s">
        <v>2008</v>
      </c>
      <c r="H332" t="s">
        <v>1990</v>
      </c>
      <c r="I332" s="162">
        <v>45322.836193287039</v>
      </c>
      <c r="J332" s="162">
        <v>45322.854180405091</v>
      </c>
      <c r="K332" t="s">
        <v>1991</v>
      </c>
      <c r="L332">
        <v>25000724</v>
      </c>
      <c r="M332" t="s">
        <v>3363</v>
      </c>
      <c r="N332" t="s">
        <v>3364</v>
      </c>
      <c r="O332">
        <v>932393836</v>
      </c>
      <c r="P332" t="s">
        <v>3365</v>
      </c>
      <c r="Q332" t="s">
        <v>2301</v>
      </c>
      <c r="R332" t="s">
        <v>2178</v>
      </c>
      <c r="S332" t="s">
        <v>2107</v>
      </c>
      <c r="T332" t="e">
        <f>VLOOKUP(Hoja1[[#This Row],[dsc_documento]],Registros[],2,FALSE)</f>
        <v>#N/A</v>
      </c>
    </row>
    <row r="333" spans="1:20" x14ac:dyDescent="0.25">
      <c r="A333" t="s">
        <v>231</v>
      </c>
      <c r="B333">
        <v>11</v>
      </c>
      <c r="C333">
        <v>11001087</v>
      </c>
      <c r="D333">
        <v>0</v>
      </c>
      <c r="E333" t="s">
        <v>3366</v>
      </c>
      <c r="F333" t="s">
        <v>2007</v>
      </c>
      <c r="G333" t="s">
        <v>2008</v>
      </c>
      <c r="H333" t="s">
        <v>1990</v>
      </c>
      <c r="I333" s="162">
        <v>45322.842305358798</v>
      </c>
      <c r="J333" s="162">
        <v>45322</v>
      </c>
      <c r="K333" t="s">
        <v>1991</v>
      </c>
      <c r="L333">
        <v>70323549</v>
      </c>
      <c r="M333" t="s">
        <v>3367</v>
      </c>
      <c r="N333" t="s">
        <v>3368</v>
      </c>
      <c r="O333">
        <v>917329699</v>
      </c>
      <c r="P333" t="s">
        <v>3369</v>
      </c>
      <c r="Q333" t="s">
        <v>2193</v>
      </c>
      <c r="R333" t="s">
        <v>2048</v>
      </c>
      <c r="S333" t="s">
        <v>2049</v>
      </c>
      <c r="T333" t="e">
        <f>VLOOKUP(Hoja1[[#This Row],[dsc_documento]],Registros[],2,FALSE)</f>
        <v>#N/A</v>
      </c>
    </row>
    <row r="334" spans="1:20" x14ac:dyDescent="0.25">
      <c r="A334" t="s">
        <v>231</v>
      </c>
      <c r="B334">
        <v>11</v>
      </c>
      <c r="C334">
        <v>11001088</v>
      </c>
      <c r="D334">
        <v>0</v>
      </c>
      <c r="E334" t="s">
        <v>3370</v>
      </c>
      <c r="F334" t="s">
        <v>2007</v>
      </c>
      <c r="G334" t="s">
        <v>2008</v>
      </c>
      <c r="H334" t="s">
        <v>1990</v>
      </c>
      <c r="I334" s="162">
        <v>45322.843000497684</v>
      </c>
      <c r="J334" s="162">
        <v>45322</v>
      </c>
      <c r="K334" t="s">
        <v>1991</v>
      </c>
      <c r="L334">
        <v>61039523</v>
      </c>
      <c r="M334" t="s">
        <v>3371</v>
      </c>
      <c r="N334" t="s">
        <v>3372</v>
      </c>
      <c r="O334">
        <v>940053685</v>
      </c>
      <c r="P334" t="s">
        <v>3373</v>
      </c>
      <c r="Q334" t="s">
        <v>2047</v>
      </c>
      <c r="R334" t="s">
        <v>2048</v>
      </c>
      <c r="S334" t="s">
        <v>2049</v>
      </c>
      <c r="T334" t="e">
        <f>VLOOKUP(Hoja1[[#This Row],[dsc_documento]],Registros[],2,FALSE)</f>
        <v>#N/A</v>
      </c>
    </row>
    <row r="335" spans="1:20" x14ac:dyDescent="0.25">
      <c r="A335" t="s">
        <v>179</v>
      </c>
      <c r="B335">
        <v>3</v>
      </c>
      <c r="C335">
        <v>3001485</v>
      </c>
      <c r="D335">
        <v>0</v>
      </c>
      <c r="E335" t="s">
        <v>3374</v>
      </c>
      <c r="F335" t="s">
        <v>2007</v>
      </c>
      <c r="G335" t="s">
        <v>2008</v>
      </c>
      <c r="H335" t="s">
        <v>1990</v>
      </c>
      <c r="I335" s="162">
        <v>45322.861579710647</v>
      </c>
      <c r="J335" s="162">
        <v>45322.895884062498</v>
      </c>
      <c r="K335" t="s">
        <v>1991</v>
      </c>
      <c r="L335">
        <v>23949407</v>
      </c>
      <c r="M335" t="s">
        <v>3375</v>
      </c>
      <c r="N335" t="s">
        <v>3376</v>
      </c>
      <c r="O335">
        <v>944196358</v>
      </c>
      <c r="P335" t="s">
        <v>3377</v>
      </c>
      <c r="Q335" t="s">
        <v>3045</v>
      </c>
      <c r="R335" t="s">
        <v>3046</v>
      </c>
      <c r="S335" t="s">
        <v>2387</v>
      </c>
      <c r="T335" t="e">
        <f>VLOOKUP(Hoja1[[#This Row],[dsc_documento]],Registros[],2,FALSE)</f>
        <v>#N/A</v>
      </c>
    </row>
    <row r="336" spans="1:20" x14ac:dyDescent="0.25">
      <c r="A336" t="s">
        <v>231</v>
      </c>
      <c r="B336">
        <v>11</v>
      </c>
      <c r="C336">
        <v>11001089</v>
      </c>
      <c r="D336">
        <v>0</v>
      </c>
      <c r="E336" t="s">
        <v>3378</v>
      </c>
      <c r="F336" t="s">
        <v>2007</v>
      </c>
      <c r="G336" t="s">
        <v>2008</v>
      </c>
      <c r="H336" t="s">
        <v>1990</v>
      </c>
      <c r="I336" s="162">
        <v>45322.866396215279</v>
      </c>
      <c r="J336" s="162">
        <v>45322</v>
      </c>
      <c r="K336" t="s">
        <v>1991</v>
      </c>
      <c r="L336">
        <v>40802700</v>
      </c>
      <c r="M336" t="s">
        <v>3379</v>
      </c>
      <c r="N336" t="s">
        <v>3380</v>
      </c>
      <c r="O336">
        <v>969679706</v>
      </c>
      <c r="P336" t="s">
        <v>3381</v>
      </c>
      <c r="Q336" t="s">
        <v>2193</v>
      </c>
      <c r="R336" t="s">
        <v>2048</v>
      </c>
      <c r="S336" t="s">
        <v>2049</v>
      </c>
      <c r="T336" t="e">
        <f>VLOOKUP(Hoja1[[#This Row],[dsc_documento]],Registros[],2,FALSE)</f>
        <v>#N/A</v>
      </c>
    </row>
    <row r="337" spans="1:20" x14ac:dyDescent="0.25">
      <c r="A337" t="s">
        <v>231</v>
      </c>
      <c r="B337">
        <v>11</v>
      </c>
      <c r="C337">
        <v>11001090</v>
      </c>
      <c r="D337">
        <v>0</v>
      </c>
      <c r="E337" t="s">
        <v>3382</v>
      </c>
      <c r="F337" t="s">
        <v>2007</v>
      </c>
      <c r="G337" t="s">
        <v>2008</v>
      </c>
      <c r="H337" t="s">
        <v>1990</v>
      </c>
      <c r="I337" s="162">
        <v>45322.868535300928</v>
      </c>
      <c r="J337" s="162">
        <v>45322</v>
      </c>
      <c r="K337" t="s">
        <v>1991</v>
      </c>
      <c r="L337">
        <v>30676458</v>
      </c>
      <c r="M337" t="s">
        <v>3383</v>
      </c>
      <c r="N337" t="s">
        <v>3384</v>
      </c>
      <c r="O337">
        <v>972061546</v>
      </c>
      <c r="P337" t="s">
        <v>3385</v>
      </c>
      <c r="Q337" t="s">
        <v>2047</v>
      </c>
      <c r="R337" t="s">
        <v>2048</v>
      </c>
      <c r="S337" t="s">
        <v>2049</v>
      </c>
      <c r="T337" t="e">
        <f>VLOOKUP(Hoja1[[#This Row],[dsc_documento]],Registros[],2,FALSE)</f>
        <v>#N/A</v>
      </c>
    </row>
    <row r="338" spans="1:20" x14ac:dyDescent="0.25">
      <c r="A338" t="s">
        <v>231</v>
      </c>
      <c r="B338">
        <v>11</v>
      </c>
      <c r="C338">
        <v>11001091</v>
      </c>
      <c r="D338">
        <v>0</v>
      </c>
      <c r="E338" t="s">
        <v>3386</v>
      </c>
      <c r="F338" t="s">
        <v>2007</v>
      </c>
      <c r="G338" t="s">
        <v>2008</v>
      </c>
      <c r="H338" t="s">
        <v>1990</v>
      </c>
      <c r="I338" s="162">
        <v>45322.886835844911</v>
      </c>
      <c r="J338" s="162">
        <v>45322.937516817132</v>
      </c>
      <c r="K338" t="s">
        <v>1991</v>
      </c>
      <c r="L338">
        <v>29597372</v>
      </c>
      <c r="M338" t="s">
        <v>15</v>
      </c>
      <c r="N338" t="s">
        <v>3387</v>
      </c>
      <c r="O338">
        <v>923469623</v>
      </c>
      <c r="P338" t="s">
        <v>3388</v>
      </c>
      <c r="Q338" t="s">
        <v>3198</v>
      </c>
      <c r="R338" t="s">
        <v>2138</v>
      </c>
      <c r="S338" t="s">
        <v>2049</v>
      </c>
      <c r="T338" t="e">
        <f>VLOOKUP(Hoja1[[#This Row],[dsc_documento]],Registros[],2,FALSE)</f>
        <v>#N/A</v>
      </c>
    </row>
    <row r="339" spans="1:20" x14ac:dyDescent="0.25">
      <c r="A339" t="s">
        <v>778</v>
      </c>
      <c r="B339">
        <v>10</v>
      </c>
      <c r="C339">
        <v>10030439</v>
      </c>
      <c r="D339">
        <v>0</v>
      </c>
      <c r="E339" t="s">
        <v>3389</v>
      </c>
      <c r="F339" t="s">
        <v>1988</v>
      </c>
      <c r="G339" t="s">
        <v>2008</v>
      </c>
      <c r="H339" t="s">
        <v>1990</v>
      </c>
      <c r="I339" s="162">
        <v>45323.578449270834</v>
      </c>
      <c r="J339" s="162">
        <v>45350.72063822917</v>
      </c>
      <c r="K339" t="s">
        <v>2009</v>
      </c>
      <c r="L339">
        <v>46095932</v>
      </c>
      <c r="M339" t="s">
        <v>3390</v>
      </c>
      <c r="N339" t="s">
        <v>3391</v>
      </c>
      <c r="O339">
        <v>998419929</v>
      </c>
      <c r="P339" t="s">
        <v>3392</v>
      </c>
      <c r="Q339" t="s">
        <v>3393</v>
      </c>
      <c r="R339" t="s">
        <v>2307</v>
      </c>
      <c r="S339" t="s">
        <v>2307</v>
      </c>
      <c r="T339" t="e">
        <f>VLOOKUP(Hoja1[[#This Row],[dsc_documento]],Registros[],2,FALSE)</f>
        <v>#N/A</v>
      </c>
    </row>
    <row r="340" spans="1:20" x14ac:dyDescent="0.25">
      <c r="A340" t="s">
        <v>176</v>
      </c>
      <c r="B340">
        <v>1</v>
      </c>
      <c r="C340">
        <v>1002369</v>
      </c>
      <c r="D340">
        <v>0</v>
      </c>
      <c r="E340" t="s">
        <v>3394</v>
      </c>
      <c r="F340" t="s">
        <v>2007</v>
      </c>
      <c r="G340" t="s">
        <v>2008</v>
      </c>
      <c r="H340" t="s">
        <v>1990</v>
      </c>
      <c r="I340" s="162">
        <v>45323.585985150465</v>
      </c>
      <c r="J340" s="162">
        <v>45323.625029050927</v>
      </c>
      <c r="K340" t="s">
        <v>1991</v>
      </c>
      <c r="L340">
        <v>20087921</v>
      </c>
      <c r="M340" t="s">
        <v>3395</v>
      </c>
      <c r="N340" t="s">
        <v>3396</v>
      </c>
      <c r="O340">
        <v>961107070</v>
      </c>
      <c r="P340" t="s">
        <v>3397</v>
      </c>
      <c r="Q340" t="s">
        <v>3100</v>
      </c>
      <c r="R340" t="s">
        <v>2054</v>
      </c>
      <c r="S340" t="s">
        <v>2015</v>
      </c>
      <c r="T340" t="e">
        <f>VLOOKUP(Hoja1[[#This Row],[dsc_documento]],Registros[],2,FALSE)</f>
        <v>#N/A</v>
      </c>
    </row>
    <row r="341" spans="1:20" x14ac:dyDescent="0.25">
      <c r="A341" t="s">
        <v>231</v>
      </c>
      <c r="B341">
        <v>11</v>
      </c>
      <c r="C341">
        <v>11001092</v>
      </c>
      <c r="D341">
        <v>0</v>
      </c>
      <c r="E341" t="s">
        <v>3398</v>
      </c>
      <c r="F341" t="s">
        <v>2007</v>
      </c>
      <c r="G341" t="s">
        <v>2008</v>
      </c>
      <c r="H341" t="s">
        <v>1990</v>
      </c>
      <c r="I341" s="162">
        <v>45323.589928668982</v>
      </c>
      <c r="J341" s="162">
        <v>45323.625018090279</v>
      </c>
      <c r="K341" t="s">
        <v>1991</v>
      </c>
      <c r="L341">
        <v>42477425</v>
      </c>
      <c r="M341" t="s">
        <v>17</v>
      </c>
      <c r="N341" t="s">
        <v>3399</v>
      </c>
      <c r="O341">
        <v>958793234</v>
      </c>
      <c r="P341" t="s">
        <v>3400</v>
      </c>
      <c r="Q341" t="s">
        <v>2113</v>
      </c>
      <c r="R341" t="s">
        <v>2114</v>
      </c>
      <c r="S341" t="s">
        <v>1994</v>
      </c>
      <c r="T341" t="e">
        <f>VLOOKUP(Hoja1[[#This Row],[dsc_documento]],Registros[],2,FALSE)</f>
        <v>#N/A</v>
      </c>
    </row>
    <row r="342" spans="1:20" x14ac:dyDescent="0.25">
      <c r="A342" t="s">
        <v>177</v>
      </c>
      <c r="B342">
        <v>6</v>
      </c>
      <c r="C342">
        <v>6001934</v>
      </c>
      <c r="D342">
        <v>0</v>
      </c>
      <c r="E342" t="s">
        <v>3401</v>
      </c>
      <c r="F342" t="s">
        <v>1988</v>
      </c>
      <c r="G342" t="s">
        <v>1989</v>
      </c>
      <c r="H342" t="s">
        <v>1990</v>
      </c>
      <c r="I342" s="162">
        <v>45323.629600578701</v>
      </c>
      <c r="J342" s="162">
        <v>45324.727371990739</v>
      </c>
      <c r="K342" t="s">
        <v>1991</v>
      </c>
      <c r="L342">
        <v>44007072</v>
      </c>
      <c r="M342" t="s">
        <v>3402</v>
      </c>
      <c r="N342" t="s">
        <v>3403</v>
      </c>
      <c r="O342">
        <v>918170359</v>
      </c>
      <c r="P342" t="s">
        <v>3404</v>
      </c>
      <c r="Q342" t="s">
        <v>2335</v>
      </c>
      <c r="R342" t="s">
        <v>2080</v>
      </c>
      <c r="S342" t="s">
        <v>2080</v>
      </c>
      <c r="T342" t="e">
        <f>VLOOKUP(Hoja1[[#This Row],[dsc_documento]],Registros[],2,FALSE)</f>
        <v>#N/A</v>
      </c>
    </row>
    <row r="343" spans="1:20" x14ac:dyDescent="0.25">
      <c r="A343" t="s">
        <v>176</v>
      </c>
      <c r="B343">
        <v>1</v>
      </c>
      <c r="C343">
        <v>1002370</v>
      </c>
      <c r="D343">
        <v>0</v>
      </c>
      <c r="E343" t="s">
        <v>3405</v>
      </c>
      <c r="F343" t="s">
        <v>2007</v>
      </c>
      <c r="G343" t="s">
        <v>2008</v>
      </c>
      <c r="H343" t="s">
        <v>1990</v>
      </c>
      <c r="I343" s="162">
        <v>45323.672673182868</v>
      </c>
      <c r="J343" s="162">
        <v>45324.3958746875</v>
      </c>
      <c r="K343" t="s">
        <v>1991</v>
      </c>
      <c r="L343">
        <v>46719407</v>
      </c>
      <c r="M343" t="s">
        <v>3406</v>
      </c>
      <c r="N343" t="s">
        <v>3407</v>
      </c>
      <c r="O343">
        <v>932680397</v>
      </c>
      <c r="P343" t="s">
        <v>3408</v>
      </c>
      <c r="Q343" t="s">
        <v>2094</v>
      </c>
      <c r="R343" t="s">
        <v>2095</v>
      </c>
      <c r="S343" t="s">
        <v>2015</v>
      </c>
      <c r="T343" t="e">
        <f>VLOOKUP(Hoja1[[#This Row],[dsc_documento]],Registros[],2,FALSE)</f>
        <v>#N/A</v>
      </c>
    </row>
    <row r="344" spans="1:20" x14ac:dyDescent="0.25">
      <c r="A344" t="s">
        <v>231</v>
      </c>
      <c r="B344">
        <v>11</v>
      </c>
      <c r="C344">
        <v>11001093</v>
      </c>
      <c r="D344">
        <v>0</v>
      </c>
      <c r="E344" t="s">
        <v>3409</v>
      </c>
      <c r="F344" t="s">
        <v>2007</v>
      </c>
      <c r="G344" t="s">
        <v>2008</v>
      </c>
      <c r="H344" t="s">
        <v>1990</v>
      </c>
      <c r="I344" s="162">
        <v>45323.715654050924</v>
      </c>
      <c r="J344" s="162">
        <v>45323.89586640046</v>
      </c>
      <c r="K344" t="s">
        <v>1991</v>
      </c>
      <c r="L344">
        <v>41817007</v>
      </c>
      <c r="M344" t="s">
        <v>3410</v>
      </c>
      <c r="N344" t="s">
        <v>3411</v>
      </c>
      <c r="O344">
        <v>953284336</v>
      </c>
      <c r="P344" t="s">
        <v>3412</v>
      </c>
      <c r="Q344" t="s">
        <v>2047</v>
      </c>
      <c r="R344" t="s">
        <v>2048</v>
      </c>
      <c r="S344" t="s">
        <v>2049</v>
      </c>
      <c r="T344" t="e">
        <f>VLOOKUP(Hoja1[[#This Row],[dsc_documento]],Registros[],2,FALSE)</f>
        <v>#N/A</v>
      </c>
    </row>
    <row r="345" spans="1:20" x14ac:dyDescent="0.25">
      <c r="A345" t="s">
        <v>176</v>
      </c>
      <c r="B345">
        <v>1</v>
      </c>
      <c r="C345">
        <v>1002371</v>
      </c>
      <c r="D345">
        <v>0</v>
      </c>
      <c r="E345" t="s">
        <v>3413</v>
      </c>
      <c r="F345" t="s">
        <v>2007</v>
      </c>
      <c r="G345" t="s">
        <v>2008</v>
      </c>
      <c r="H345" t="s">
        <v>1990</v>
      </c>
      <c r="I345" s="162">
        <v>45323.71645763889</v>
      </c>
      <c r="J345" s="162">
        <v>45324.416691319442</v>
      </c>
      <c r="K345" t="s">
        <v>1991</v>
      </c>
      <c r="L345">
        <v>80442798</v>
      </c>
      <c r="M345" t="s">
        <v>3414</v>
      </c>
      <c r="N345" t="s">
        <v>3415</v>
      </c>
      <c r="O345">
        <v>931672623</v>
      </c>
      <c r="P345" t="s">
        <v>3416</v>
      </c>
      <c r="Q345" t="s">
        <v>2094</v>
      </c>
      <c r="R345" t="s">
        <v>2095</v>
      </c>
      <c r="S345" t="s">
        <v>2015</v>
      </c>
      <c r="T345" t="e">
        <f>VLOOKUP(Hoja1[[#This Row],[dsc_documento]],Registros[],2,FALSE)</f>
        <v>#N/A</v>
      </c>
    </row>
    <row r="346" spans="1:20" x14ac:dyDescent="0.25">
      <c r="A346" t="s">
        <v>232</v>
      </c>
      <c r="B346">
        <v>4</v>
      </c>
      <c r="C346">
        <v>4001911</v>
      </c>
      <c r="D346">
        <v>0</v>
      </c>
      <c r="E346" t="s">
        <v>3417</v>
      </c>
      <c r="F346" t="s">
        <v>1988</v>
      </c>
      <c r="G346" t="s">
        <v>2008</v>
      </c>
      <c r="H346" t="s">
        <v>1990</v>
      </c>
      <c r="I346" s="162">
        <v>45323.755548611109</v>
      </c>
      <c r="J346" s="162">
        <v>45324.750009837961</v>
      </c>
      <c r="K346" t="s">
        <v>1991</v>
      </c>
      <c r="L346">
        <v>46953756</v>
      </c>
      <c r="M346" t="s">
        <v>3418</v>
      </c>
      <c r="N346" t="s">
        <v>3419</v>
      </c>
      <c r="O346">
        <v>924565362</v>
      </c>
      <c r="P346" t="s">
        <v>3420</v>
      </c>
      <c r="Q346" t="s">
        <v>2146</v>
      </c>
      <c r="R346" t="s">
        <v>2080</v>
      </c>
      <c r="S346" t="s">
        <v>2080</v>
      </c>
      <c r="T346" t="e">
        <f>VLOOKUP(Hoja1[[#This Row],[dsc_documento]],Registros[],2,FALSE)</f>
        <v>#N/A</v>
      </c>
    </row>
    <row r="347" spans="1:20" x14ac:dyDescent="0.25">
      <c r="A347" t="s">
        <v>201</v>
      </c>
      <c r="B347">
        <v>2</v>
      </c>
      <c r="C347">
        <v>2105544</v>
      </c>
      <c r="D347">
        <v>0</v>
      </c>
      <c r="E347" t="s">
        <v>3421</v>
      </c>
      <c r="F347" t="s">
        <v>2007</v>
      </c>
      <c r="G347" t="s">
        <v>2008</v>
      </c>
      <c r="H347" t="s">
        <v>1990</v>
      </c>
      <c r="I347" s="162">
        <v>45324.38611728009</v>
      </c>
      <c r="J347" s="162">
        <v>45325.666674502318</v>
      </c>
      <c r="K347" t="s">
        <v>1991</v>
      </c>
      <c r="L347">
        <v>45018147</v>
      </c>
      <c r="M347" t="s">
        <v>3422</v>
      </c>
      <c r="N347" t="s">
        <v>3423</v>
      </c>
      <c r="O347">
        <v>964713472</v>
      </c>
      <c r="P347" t="s">
        <v>3424</v>
      </c>
      <c r="Q347" t="s">
        <v>3425</v>
      </c>
      <c r="R347" t="s">
        <v>2014</v>
      </c>
      <c r="S347" t="s">
        <v>2015</v>
      </c>
      <c r="T347" t="e">
        <f>VLOOKUP(Hoja1[[#This Row],[dsc_documento]],Registros[],2,FALSE)</f>
        <v>#N/A</v>
      </c>
    </row>
    <row r="348" spans="1:20" x14ac:dyDescent="0.25">
      <c r="A348" t="s">
        <v>232</v>
      </c>
      <c r="B348">
        <v>4</v>
      </c>
      <c r="C348">
        <v>4001912</v>
      </c>
      <c r="D348">
        <v>0</v>
      </c>
      <c r="E348" t="s">
        <v>3426</v>
      </c>
      <c r="F348" t="s">
        <v>1988</v>
      </c>
      <c r="G348" t="s">
        <v>1989</v>
      </c>
      <c r="H348" t="s">
        <v>1990</v>
      </c>
      <c r="I348" s="162">
        <v>45324.40719247685</v>
      </c>
      <c r="J348" s="162">
        <v>45327.521815358799</v>
      </c>
      <c r="K348" t="s">
        <v>1991</v>
      </c>
      <c r="L348">
        <v>23930540</v>
      </c>
      <c r="M348" t="s">
        <v>3427</v>
      </c>
      <c r="N348" t="s">
        <v>3428</v>
      </c>
      <c r="O348">
        <v>984391619</v>
      </c>
      <c r="P348" t="s">
        <v>3429</v>
      </c>
      <c r="Q348" t="s">
        <v>2146</v>
      </c>
      <c r="R348" t="s">
        <v>2080</v>
      </c>
      <c r="S348" t="s">
        <v>2080</v>
      </c>
      <c r="T348" t="e">
        <f>VLOOKUP(Hoja1[[#This Row],[dsc_documento]],Registros[],2,FALSE)</f>
        <v>#N/A</v>
      </c>
    </row>
    <row r="349" spans="1:20" x14ac:dyDescent="0.25">
      <c r="A349" t="s">
        <v>232</v>
      </c>
      <c r="B349">
        <v>4</v>
      </c>
      <c r="C349">
        <v>4001913</v>
      </c>
      <c r="D349">
        <v>0</v>
      </c>
      <c r="E349" t="s">
        <v>3430</v>
      </c>
      <c r="F349" t="s">
        <v>1988</v>
      </c>
      <c r="G349" t="s">
        <v>1989</v>
      </c>
      <c r="H349" t="s">
        <v>1990</v>
      </c>
      <c r="I349" s="162">
        <v>45324.519562928239</v>
      </c>
      <c r="J349" s="162">
        <v>45327.534427743056</v>
      </c>
      <c r="K349" t="s">
        <v>1991</v>
      </c>
      <c r="L349">
        <v>24705311</v>
      </c>
      <c r="M349" t="s">
        <v>3431</v>
      </c>
      <c r="N349" t="s">
        <v>3432</v>
      </c>
      <c r="O349">
        <v>989415885</v>
      </c>
      <c r="P349" t="s">
        <v>3433</v>
      </c>
      <c r="Q349" t="s">
        <v>2146</v>
      </c>
      <c r="R349" t="s">
        <v>2080</v>
      </c>
      <c r="S349" t="s">
        <v>2080</v>
      </c>
      <c r="T349" t="e">
        <f>VLOOKUP(Hoja1[[#This Row],[dsc_documento]],Registros[],2,FALSE)</f>
        <v>#N/A</v>
      </c>
    </row>
    <row r="350" spans="1:20" x14ac:dyDescent="0.25">
      <c r="A350" t="s">
        <v>201</v>
      </c>
      <c r="B350">
        <v>2</v>
      </c>
      <c r="C350">
        <v>2105545</v>
      </c>
      <c r="D350">
        <v>0</v>
      </c>
      <c r="E350" t="s">
        <v>3434</v>
      </c>
      <c r="F350" t="s">
        <v>2007</v>
      </c>
      <c r="G350" t="s">
        <v>2008</v>
      </c>
      <c r="H350" t="s">
        <v>1990</v>
      </c>
      <c r="I350" s="162">
        <v>45324.599053668979</v>
      </c>
      <c r="J350" s="162">
        <v>45334.416687812503</v>
      </c>
      <c r="K350" t="s">
        <v>1991</v>
      </c>
      <c r="L350">
        <v>23205588</v>
      </c>
      <c r="M350" t="s">
        <v>3435</v>
      </c>
      <c r="N350" t="s">
        <v>3436</v>
      </c>
      <c r="O350">
        <v>923202526</v>
      </c>
      <c r="P350" t="s">
        <v>3437</v>
      </c>
      <c r="Q350" t="s">
        <v>3011</v>
      </c>
      <c r="R350" t="s">
        <v>2223</v>
      </c>
      <c r="S350" t="s">
        <v>2022</v>
      </c>
      <c r="T350" t="e">
        <f>VLOOKUP(Hoja1[[#This Row],[dsc_documento]],Registros[],2,FALSE)</f>
        <v>#N/A</v>
      </c>
    </row>
    <row r="351" spans="1:20" x14ac:dyDescent="0.25">
      <c r="A351" t="s">
        <v>176</v>
      </c>
      <c r="B351">
        <v>1</v>
      </c>
      <c r="C351">
        <v>1002372</v>
      </c>
      <c r="D351">
        <v>0</v>
      </c>
      <c r="E351" t="s">
        <v>3438</v>
      </c>
      <c r="F351" t="s">
        <v>2007</v>
      </c>
      <c r="G351" t="s">
        <v>2008</v>
      </c>
      <c r="H351" t="s">
        <v>1990</v>
      </c>
      <c r="I351" s="162">
        <v>45324.675245289349</v>
      </c>
      <c r="J351" s="162">
        <v>45325.625012152777</v>
      </c>
      <c r="K351" t="s">
        <v>1991</v>
      </c>
      <c r="L351">
        <v>77355912</v>
      </c>
      <c r="M351" t="s">
        <v>3439</v>
      </c>
      <c r="N351" t="s">
        <v>3440</v>
      </c>
      <c r="O351">
        <v>990529274</v>
      </c>
      <c r="P351" t="s">
        <v>3441</v>
      </c>
      <c r="Q351" t="s">
        <v>3011</v>
      </c>
      <c r="R351" t="s">
        <v>2223</v>
      </c>
      <c r="S351" t="s">
        <v>2022</v>
      </c>
      <c r="T351" t="e">
        <f>VLOOKUP(Hoja1[[#This Row],[dsc_documento]],Registros[],2,FALSE)</f>
        <v>#N/A</v>
      </c>
    </row>
    <row r="352" spans="1:20" x14ac:dyDescent="0.25">
      <c r="A352" t="s">
        <v>176</v>
      </c>
      <c r="B352">
        <v>1</v>
      </c>
      <c r="C352">
        <v>1002373</v>
      </c>
      <c r="D352">
        <v>0</v>
      </c>
      <c r="E352" t="s">
        <v>3442</v>
      </c>
      <c r="F352" t="s">
        <v>2007</v>
      </c>
      <c r="G352" t="s">
        <v>2008</v>
      </c>
      <c r="H352" t="s">
        <v>1990</v>
      </c>
      <c r="I352" s="162">
        <v>45324.710642592596</v>
      </c>
      <c r="J352" s="162">
        <v>45329.729182557872</v>
      </c>
      <c r="K352" t="s">
        <v>1991</v>
      </c>
      <c r="L352">
        <v>44077469</v>
      </c>
      <c r="M352" t="s">
        <v>3443</v>
      </c>
      <c r="N352" t="s">
        <v>3444</v>
      </c>
      <c r="O352">
        <v>999734161</v>
      </c>
      <c r="P352" t="s">
        <v>3445</v>
      </c>
      <c r="Q352" t="s">
        <v>2248</v>
      </c>
      <c r="R352" t="s">
        <v>2204</v>
      </c>
      <c r="S352" t="s">
        <v>2015</v>
      </c>
      <c r="T352" t="e">
        <f>VLOOKUP(Hoja1[[#This Row],[dsc_documento]],Registros[],2,FALSE)</f>
        <v>#N/A</v>
      </c>
    </row>
    <row r="353" spans="1:20" x14ac:dyDescent="0.25">
      <c r="A353" t="s">
        <v>231</v>
      </c>
      <c r="B353">
        <v>11</v>
      </c>
      <c r="C353">
        <v>11001094</v>
      </c>
      <c r="D353">
        <v>0</v>
      </c>
      <c r="E353" t="s">
        <v>3446</v>
      </c>
      <c r="F353" t="s">
        <v>2007</v>
      </c>
      <c r="G353" t="s">
        <v>2008</v>
      </c>
      <c r="H353" t="s">
        <v>1990</v>
      </c>
      <c r="I353" s="162">
        <v>45325.563772569447</v>
      </c>
      <c r="J353" s="162">
        <v>45327.354188159719</v>
      </c>
      <c r="K353" t="s">
        <v>1991</v>
      </c>
      <c r="L353">
        <v>2401585</v>
      </c>
      <c r="M353" t="s">
        <v>3447</v>
      </c>
      <c r="N353" t="s">
        <v>3448</v>
      </c>
      <c r="O353">
        <v>976860030</v>
      </c>
      <c r="P353" t="s">
        <v>3449</v>
      </c>
      <c r="Q353" t="s">
        <v>2193</v>
      </c>
      <c r="R353" t="s">
        <v>2048</v>
      </c>
      <c r="S353" t="s">
        <v>2049</v>
      </c>
      <c r="T353" t="e">
        <f>VLOOKUP(Hoja1[[#This Row],[dsc_documento]],Registros[],2,FALSE)</f>
        <v>#N/A</v>
      </c>
    </row>
    <row r="354" spans="1:20" x14ac:dyDescent="0.25">
      <c r="A354" t="s">
        <v>176</v>
      </c>
      <c r="B354">
        <v>1</v>
      </c>
      <c r="C354">
        <v>1002374</v>
      </c>
      <c r="D354">
        <v>0</v>
      </c>
      <c r="E354" t="s">
        <v>3450</v>
      </c>
      <c r="F354" t="s">
        <v>2007</v>
      </c>
      <c r="G354" t="s">
        <v>2008</v>
      </c>
      <c r="H354" t="s">
        <v>1990</v>
      </c>
      <c r="I354" s="162">
        <v>45325.590821527781</v>
      </c>
      <c r="J354" s="162">
        <v>45327.645846412037</v>
      </c>
      <c r="K354" t="s">
        <v>1991</v>
      </c>
      <c r="L354">
        <v>44526189</v>
      </c>
      <c r="M354" t="s">
        <v>3451</v>
      </c>
      <c r="N354" t="s">
        <v>3452</v>
      </c>
      <c r="O354">
        <v>988259112</v>
      </c>
      <c r="P354" t="s">
        <v>3453</v>
      </c>
      <c r="Q354" t="s">
        <v>3100</v>
      </c>
      <c r="R354" t="s">
        <v>2054</v>
      </c>
      <c r="S354" t="s">
        <v>2015</v>
      </c>
      <c r="T354" t="e">
        <f>VLOOKUP(Hoja1[[#This Row],[dsc_documento]],Registros[],2,FALSE)</f>
        <v>#N/A</v>
      </c>
    </row>
    <row r="355" spans="1:20" x14ac:dyDescent="0.25">
      <c r="A355" t="s">
        <v>173</v>
      </c>
      <c r="B355">
        <v>5</v>
      </c>
      <c r="C355">
        <v>5050549</v>
      </c>
      <c r="D355">
        <v>0</v>
      </c>
      <c r="E355" t="s">
        <v>3454</v>
      </c>
      <c r="F355" t="s">
        <v>1988</v>
      </c>
      <c r="G355" t="s">
        <v>1989</v>
      </c>
      <c r="H355" t="s">
        <v>1990</v>
      </c>
      <c r="I355" s="162">
        <v>45325.630107141202</v>
      </c>
      <c r="J355" s="162">
        <v>45329.499567557868</v>
      </c>
      <c r="K355" t="s">
        <v>2009</v>
      </c>
      <c r="L355">
        <v>47453403</v>
      </c>
      <c r="M355" t="s">
        <v>3455</v>
      </c>
      <c r="N355" t="s">
        <v>3456</v>
      </c>
      <c r="O355">
        <v>976922757</v>
      </c>
      <c r="P355" t="s">
        <v>3457</v>
      </c>
      <c r="Q355" t="s">
        <v>2132</v>
      </c>
      <c r="R355" t="s">
        <v>2080</v>
      </c>
      <c r="S355" t="s">
        <v>2080</v>
      </c>
      <c r="T355" t="e">
        <f>VLOOKUP(Hoja1[[#This Row],[dsc_documento]],Registros[],2,FALSE)</f>
        <v>#N/A</v>
      </c>
    </row>
    <row r="356" spans="1:20" x14ac:dyDescent="0.25">
      <c r="A356" t="s">
        <v>177</v>
      </c>
      <c r="B356">
        <v>6</v>
      </c>
      <c r="C356">
        <v>6001935</v>
      </c>
      <c r="D356">
        <v>0</v>
      </c>
      <c r="E356" t="s">
        <v>3458</v>
      </c>
      <c r="F356" t="s">
        <v>2007</v>
      </c>
      <c r="G356" t="s">
        <v>2008</v>
      </c>
      <c r="H356" t="s">
        <v>1990</v>
      </c>
      <c r="I356" s="162">
        <v>45325.657040474536</v>
      </c>
      <c r="J356" s="162">
        <v>45325.812514004632</v>
      </c>
      <c r="K356" t="s">
        <v>1991</v>
      </c>
      <c r="L356">
        <v>46117901</v>
      </c>
      <c r="M356" t="s">
        <v>3459</v>
      </c>
      <c r="N356" t="s">
        <v>3460</v>
      </c>
      <c r="O356">
        <v>957416659</v>
      </c>
      <c r="P356" t="s">
        <v>3461</v>
      </c>
      <c r="Q356" t="s">
        <v>3462</v>
      </c>
      <c r="R356" t="s">
        <v>2361</v>
      </c>
      <c r="S356" t="s">
        <v>2362</v>
      </c>
      <c r="T356" t="e">
        <f>VLOOKUP(Hoja1[[#This Row],[dsc_documento]],Registros[],2,FALSE)</f>
        <v>#N/A</v>
      </c>
    </row>
    <row r="357" spans="1:20" x14ac:dyDescent="0.25">
      <c r="A357" t="s">
        <v>197</v>
      </c>
      <c r="B357">
        <v>7</v>
      </c>
      <c r="C357">
        <v>7001335</v>
      </c>
      <c r="D357">
        <v>0</v>
      </c>
      <c r="E357" t="s">
        <v>3463</v>
      </c>
      <c r="F357" t="s">
        <v>2007</v>
      </c>
      <c r="G357" t="s">
        <v>2008</v>
      </c>
      <c r="H357" t="s">
        <v>1990</v>
      </c>
      <c r="I357" s="162">
        <v>45325.68595648148</v>
      </c>
      <c r="J357" s="162">
        <v>45325.750008946758</v>
      </c>
      <c r="K357" t="s">
        <v>1991</v>
      </c>
      <c r="L357">
        <v>45370913</v>
      </c>
      <c r="M357" t="s">
        <v>3464</v>
      </c>
      <c r="N357" t="s">
        <v>3465</v>
      </c>
      <c r="O357">
        <v>978425270</v>
      </c>
      <c r="P357" t="s">
        <v>3466</v>
      </c>
      <c r="Q357" t="s">
        <v>2791</v>
      </c>
      <c r="R357" t="s">
        <v>2071</v>
      </c>
      <c r="S357" t="s">
        <v>2049</v>
      </c>
      <c r="T357" t="e">
        <f>VLOOKUP(Hoja1[[#This Row],[dsc_documento]],Registros[],2,FALSE)</f>
        <v>#N/A</v>
      </c>
    </row>
    <row r="358" spans="1:20" x14ac:dyDescent="0.25">
      <c r="A358" t="s">
        <v>778</v>
      </c>
      <c r="B358">
        <v>10</v>
      </c>
      <c r="C358">
        <v>10030440</v>
      </c>
      <c r="D358">
        <v>0</v>
      </c>
      <c r="E358" t="s">
        <v>3467</v>
      </c>
      <c r="F358" t="s">
        <v>2007</v>
      </c>
      <c r="G358" t="s">
        <v>2008</v>
      </c>
      <c r="H358" t="s">
        <v>1990</v>
      </c>
      <c r="I358" s="162">
        <v>45325.713592673608</v>
      </c>
      <c r="J358" s="162">
        <v>45326.479178240741</v>
      </c>
      <c r="K358" t="s">
        <v>1991</v>
      </c>
      <c r="L358">
        <v>46095932</v>
      </c>
      <c r="M358" t="s">
        <v>3390</v>
      </c>
      <c r="N358" t="s">
        <v>3391</v>
      </c>
      <c r="O358">
        <v>998419929</v>
      </c>
      <c r="P358" t="s">
        <v>3392</v>
      </c>
      <c r="Q358" t="s">
        <v>3153</v>
      </c>
      <c r="R358" t="s">
        <v>2307</v>
      </c>
      <c r="S358" t="s">
        <v>2307</v>
      </c>
      <c r="T358" t="e">
        <f>VLOOKUP(Hoja1[[#This Row],[dsc_documento]],Registros[],2,FALSE)</f>
        <v>#N/A</v>
      </c>
    </row>
    <row r="359" spans="1:20" x14ac:dyDescent="0.25">
      <c r="A359" t="s">
        <v>778</v>
      </c>
      <c r="B359">
        <v>10</v>
      </c>
      <c r="C359">
        <v>10030441</v>
      </c>
      <c r="D359">
        <v>0</v>
      </c>
      <c r="E359" t="s">
        <v>3468</v>
      </c>
      <c r="F359" t="s">
        <v>2007</v>
      </c>
      <c r="G359" t="s">
        <v>2008</v>
      </c>
      <c r="H359" t="s">
        <v>1990</v>
      </c>
      <c r="I359" s="162">
        <v>45325.722178703705</v>
      </c>
      <c r="J359" s="162">
        <v>45326.47917943287</v>
      </c>
      <c r="K359" t="s">
        <v>1991</v>
      </c>
      <c r="L359">
        <v>46095932</v>
      </c>
      <c r="M359" t="s">
        <v>3390</v>
      </c>
      <c r="N359" t="s">
        <v>3391</v>
      </c>
      <c r="O359">
        <v>998419929</v>
      </c>
      <c r="P359" t="s">
        <v>3392</v>
      </c>
      <c r="Q359" t="s">
        <v>3153</v>
      </c>
      <c r="R359" t="s">
        <v>2307</v>
      </c>
      <c r="S359" t="s">
        <v>2307</v>
      </c>
      <c r="T359" t="e">
        <f>VLOOKUP(Hoja1[[#This Row],[dsc_documento]],Registros[],2,FALSE)</f>
        <v>#N/A</v>
      </c>
    </row>
    <row r="360" spans="1:20" x14ac:dyDescent="0.25">
      <c r="A360" t="s">
        <v>778</v>
      </c>
      <c r="B360">
        <v>10</v>
      </c>
      <c r="C360">
        <v>10030442</v>
      </c>
      <c r="D360">
        <v>0</v>
      </c>
      <c r="E360" t="s">
        <v>3469</v>
      </c>
      <c r="F360" t="s">
        <v>2007</v>
      </c>
      <c r="G360" t="s">
        <v>2008</v>
      </c>
      <c r="H360" t="s">
        <v>1990</v>
      </c>
      <c r="I360" s="162">
        <v>45325.726870983795</v>
      </c>
      <c r="J360" s="162">
        <v>45326.479178553243</v>
      </c>
      <c r="K360" t="s">
        <v>1991</v>
      </c>
      <c r="L360">
        <v>46095932</v>
      </c>
      <c r="M360" t="s">
        <v>3390</v>
      </c>
      <c r="N360" t="s">
        <v>3391</v>
      </c>
      <c r="O360">
        <v>998419929</v>
      </c>
      <c r="P360" t="s">
        <v>3392</v>
      </c>
      <c r="Q360" t="s">
        <v>3153</v>
      </c>
      <c r="R360" t="s">
        <v>2307</v>
      </c>
      <c r="S360" t="s">
        <v>2307</v>
      </c>
      <c r="T360" t="e">
        <f>VLOOKUP(Hoja1[[#This Row],[dsc_documento]],Registros[],2,FALSE)</f>
        <v>#N/A</v>
      </c>
    </row>
    <row r="361" spans="1:20" x14ac:dyDescent="0.25">
      <c r="A361" t="s">
        <v>778</v>
      </c>
      <c r="B361">
        <v>10</v>
      </c>
      <c r="C361">
        <v>10030443</v>
      </c>
      <c r="D361">
        <v>0</v>
      </c>
      <c r="E361" t="s">
        <v>3470</v>
      </c>
      <c r="F361" t="s">
        <v>2007</v>
      </c>
      <c r="G361" t="s">
        <v>2008</v>
      </c>
      <c r="H361" t="s">
        <v>1990</v>
      </c>
      <c r="I361" s="162">
        <v>45325.729264548609</v>
      </c>
      <c r="J361" s="162">
        <v>45326.479181481482</v>
      </c>
      <c r="K361" t="s">
        <v>1991</v>
      </c>
      <c r="L361">
        <v>46095932</v>
      </c>
      <c r="M361" t="s">
        <v>3390</v>
      </c>
      <c r="N361" t="s">
        <v>3391</v>
      </c>
      <c r="O361">
        <v>998419929</v>
      </c>
      <c r="P361" t="s">
        <v>3392</v>
      </c>
      <c r="Q361" t="s">
        <v>3153</v>
      </c>
      <c r="R361" t="s">
        <v>2307</v>
      </c>
      <c r="S361" t="s">
        <v>2307</v>
      </c>
      <c r="T361" t="e">
        <f>VLOOKUP(Hoja1[[#This Row],[dsc_documento]],Registros[],2,FALSE)</f>
        <v>#N/A</v>
      </c>
    </row>
    <row r="362" spans="1:20" x14ac:dyDescent="0.25">
      <c r="A362" t="s">
        <v>778</v>
      </c>
      <c r="B362">
        <v>10</v>
      </c>
      <c r="C362">
        <v>10030444</v>
      </c>
      <c r="D362">
        <v>0</v>
      </c>
      <c r="E362" t="s">
        <v>3471</v>
      </c>
      <c r="F362" t="s">
        <v>2007</v>
      </c>
      <c r="G362" t="s">
        <v>2008</v>
      </c>
      <c r="H362" t="s">
        <v>1990</v>
      </c>
      <c r="I362" s="162">
        <v>45325.730446261572</v>
      </c>
      <c r="J362" s="162">
        <v>45326.47918159722</v>
      </c>
      <c r="K362" t="s">
        <v>1991</v>
      </c>
      <c r="L362">
        <v>46095932</v>
      </c>
      <c r="M362" t="s">
        <v>3390</v>
      </c>
      <c r="N362" t="s">
        <v>3391</v>
      </c>
      <c r="O362">
        <v>998419929</v>
      </c>
      <c r="P362" t="s">
        <v>3392</v>
      </c>
      <c r="Q362" t="s">
        <v>3153</v>
      </c>
      <c r="R362" t="s">
        <v>2307</v>
      </c>
      <c r="S362" t="s">
        <v>2307</v>
      </c>
      <c r="T362" t="e">
        <f>VLOOKUP(Hoja1[[#This Row],[dsc_documento]],Registros[],2,FALSE)</f>
        <v>#N/A</v>
      </c>
    </row>
    <row r="363" spans="1:20" x14ac:dyDescent="0.25">
      <c r="A363" t="s">
        <v>778</v>
      </c>
      <c r="B363">
        <v>10</v>
      </c>
      <c r="C363">
        <v>10030445</v>
      </c>
      <c r="D363">
        <v>0</v>
      </c>
      <c r="E363" t="s">
        <v>3472</v>
      </c>
      <c r="F363" t="s">
        <v>2007</v>
      </c>
      <c r="G363" t="s">
        <v>2008</v>
      </c>
      <c r="H363" t="s">
        <v>1990</v>
      </c>
      <c r="I363" s="162">
        <v>45325.733786805555</v>
      </c>
      <c r="J363" s="162">
        <v>45326.479182256946</v>
      </c>
      <c r="K363" t="s">
        <v>1991</v>
      </c>
      <c r="L363">
        <v>46095932</v>
      </c>
      <c r="M363" t="s">
        <v>3390</v>
      </c>
      <c r="N363" t="s">
        <v>3391</v>
      </c>
      <c r="O363">
        <v>998419929</v>
      </c>
      <c r="P363" t="s">
        <v>3392</v>
      </c>
      <c r="Q363" t="s">
        <v>3153</v>
      </c>
      <c r="R363" t="s">
        <v>2307</v>
      </c>
      <c r="S363" t="s">
        <v>2307</v>
      </c>
      <c r="T363" t="e">
        <f>VLOOKUP(Hoja1[[#This Row],[dsc_documento]],Registros[],2,FALSE)</f>
        <v>#N/A</v>
      </c>
    </row>
    <row r="364" spans="1:20" x14ac:dyDescent="0.25">
      <c r="A364" t="s">
        <v>197</v>
      </c>
      <c r="B364">
        <v>7</v>
      </c>
      <c r="C364">
        <v>7001336</v>
      </c>
      <c r="D364">
        <v>0</v>
      </c>
      <c r="E364" t="s">
        <v>3473</v>
      </c>
      <c r="F364" t="s">
        <v>2007</v>
      </c>
      <c r="G364" t="s">
        <v>2008</v>
      </c>
      <c r="H364" t="s">
        <v>1990</v>
      </c>
      <c r="I364" s="162">
        <v>45325.741939236112</v>
      </c>
      <c r="J364" s="162">
        <v>45327.458352858797</v>
      </c>
      <c r="K364" t="s">
        <v>1991</v>
      </c>
      <c r="L364">
        <v>44493258</v>
      </c>
      <c r="M364" t="s">
        <v>3474</v>
      </c>
      <c r="N364" t="s">
        <v>3475</v>
      </c>
      <c r="O364">
        <v>957697511</v>
      </c>
      <c r="P364" t="s">
        <v>3476</v>
      </c>
      <c r="Q364" t="s">
        <v>2791</v>
      </c>
      <c r="R364" t="s">
        <v>2071</v>
      </c>
      <c r="S364" t="s">
        <v>2049</v>
      </c>
      <c r="T364" t="e">
        <f>VLOOKUP(Hoja1[[#This Row],[dsc_documento]],Registros[],2,FALSE)</f>
        <v>#N/A</v>
      </c>
    </row>
    <row r="365" spans="1:20" x14ac:dyDescent="0.25">
      <c r="A365" t="s">
        <v>231</v>
      </c>
      <c r="B365">
        <v>11</v>
      </c>
      <c r="C365">
        <v>11001095</v>
      </c>
      <c r="D365">
        <v>0</v>
      </c>
      <c r="E365" t="s">
        <v>3477</v>
      </c>
      <c r="F365" t="s">
        <v>2007</v>
      </c>
      <c r="G365" t="s">
        <v>2008</v>
      </c>
      <c r="H365" t="s">
        <v>1990</v>
      </c>
      <c r="I365" s="162">
        <v>45326.385007557874</v>
      </c>
      <c r="J365" s="162">
        <v>45330.437518553241</v>
      </c>
      <c r="K365" t="s">
        <v>1991</v>
      </c>
      <c r="L365">
        <v>29711010</v>
      </c>
      <c r="M365" t="s">
        <v>3478</v>
      </c>
      <c r="N365" t="s">
        <v>3479</v>
      </c>
      <c r="O365">
        <v>930278759</v>
      </c>
      <c r="P365" t="s">
        <v>3480</v>
      </c>
      <c r="Q365" t="s">
        <v>2237</v>
      </c>
      <c r="R365" t="s">
        <v>2238</v>
      </c>
      <c r="S365" t="s">
        <v>2049</v>
      </c>
      <c r="T365" t="e">
        <f>VLOOKUP(Hoja1[[#This Row],[dsc_documento]],Registros[],2,FALSE)</f>
        <v>#N/A</v>
      </c>
    </row>
    <row r="366" spans="1:20" x14ac:dyDescent="0.25">
      <c r="A366" t="s">
        <v>778</v>
      </c>
      <c r="B366">
        <v>10</v>
      </c>
      <c r="C366">
        <v>10030446</v>
      </c>
      <c r="D366">
        <v>0</v>
      </c>
      <c r="E366" t="s">
        <v>3481</v>
      </c>
      <c r="F366" t="s">
        <v>1988</v>
      </c>
      <c r="G366" t="s">
        <v>2008</v>
      </c>
      <c r="H366" t="s">
        <v>1990</v>
      </c>
      <c r="I366" s="162">
        <v>45326.551705011574</v>
      </c>
      <c r="J366" s="162">
        <v>45326.708338275464</v>
      </c>
      <c r="K366" t="s">
        <v>2009</v>
      </c>
      <c r="L366">
        <v>43080746</v>
      </c>
      <c r="M366" t="s">
        <v>3482</v>
      </c>
      <c r="N366" t="s">
        <v>3483</v>
      </c>
      <c r="O366">
        <v>959456283</v>
      </c>
      <c r="P366" t="s">
        <v>3484</v>
      </c>
      <c r="Q366" t="s">
        <v>2306</v>
      </c>
      <c r="R366" t="s">
        <v>2307</v>
      </c>
      <c r="S366" t="s">
        <v>2307</v>
      </c>
      <c r="T366" t="e">
        <f>VLOOKUP(Hoja1[[#This Row],[dsc_documento]],Registros[],2,FALSE)</f>
        <v>#N/A</v>
      </c>
    </row>
    <row r="367" spans="1:20" x14ac:dyDescent="0.25">
      <c r="A367" t="s">
        <v>177</v>
      </c>
      <c r="B367">
        <v>6</v>
      </c>
      <c r="C367">
        <v>6001936</v>
      </c>
      <c r="D367">
        <v>0</v>
      </c>
      <c r="E367" t="s">
        <v>3485</v>
      </c>
      <c r="F367" t="s">
        <v>1988</v>
      </c>
      <c r="G367" t="s">
        <v>1989</v>
      </c>
      <c r="H367" t="s">
        <v>1990</v>
      </c>
      <c r="I367" s="162">
        <v>45326.573662731484</v>
      </c>
      <c r="J367" s="162">
        <v>45327.690126157409</v>
      </c>
      <c r="K367" t="s">
        <v>1991</v>
      </c>
      <c r="L367">
        <v>42540709</v>
      </c>
      <c r="M367" t="s">
        <v>3486</v>
      </c>
      <c r="N367" t="s">
        <v>3487</v>
      </c>
      <c r="O367">
        <v>971897726</v>
      </c>
      <c r="P367" t="s">
        <v>3488</v>
      </c>
      <c r="Q367" t="s">
        <v>2335</v>
      </c>
      <c r="R367" t="s">
        <v>2080</v>
      </c>
      <c r="S367" t="s">
        <v>2080</v>
      </c>
      <c r="T367" t="e">
        <f>VLOOKUP(Hoja1[[#This Row],[dsc_documento]],Registros[],2,FALSE)</f>
        <v>#N/A</v>
      </c>
    </row>
    <row r="368" spans="1:20" x14ac:dyDescent="0.25">
      <c r="A368" t="s">
        <v>173</v>
      </c>
      <c r="B368">
        <v>5</v>
      </c>
      <c r="C368">
        <v>5050550</v>
      </c>
      <c r="D368">
        <v>0</v>
      </c>
      <c r="E368" t="s">
        <v>3489</v>
      </c>
      <c r="F368" t="s">
        <v>1988</v>
      </c>
      <c r="G368" t="s">
        <v>1989</v>
      </c>
      <c r="H368" t="s">
        <v>1990</v>
      </c>
      <c r="I368" s="162">
        <v>45326.622831250002</v>
      </c>
      <c r="J368" s="162">
        <v>45329.508950381947</v>
      </c>
      <c r="K368" t="s">
        <v>2009</v>
      </c>
      <c r="L368">
        <v>41992032</v>
      </c>
      <c r="M368" t="s">
        <v>3490</v>
      </c>
      <c r="N368" t="s">
        <v>3491</v>
      </c>
      <c r="O368">
        <v>900668489</v>
      </c>
      <c r="P368" t="s">
        <v>3492</v>
      </c>
      <c r="Q368" t="s">
        <v>2132</v>
      </c>
      <c r="R368" t="s">
        <v>2080</v>
      </c>
      <c r="S368" t="s">
        <v>2080</v>
      </c>
      <c r="T368" t="e">
        <f>VLOOKUP(Hoja1[[#This Row],[dsc_documento]],Registros[],2,FALSE)</f>
        <v>#N/A</v>
      </c>
    </row>
    <row r="369" spans="1:20" x14ac:dyDescent="0.25">
      <c r="A369" t="s">
        <v>176</v>
      </c>
      <c r="B369">
        <v>1</v>
      </c>
      <c r="C369">
        <v>2306</v>
      </c>
      <c r="D369">
        <v>5</v>
      </c>
      <c r="E369" t="s">
        <v>3493</v>
      </c>
      <c r="F369" t="s">
        <v>1988</v>
      </c>
      <c r="G369" t="s">
        <v>2008</v>
      </c>
      <c r="H369" t="s">
        <v>1990</v>
      </c>
      <c r="I369" s="162">
        <v>45326.697464351855</v>
      </c>
      <c r="J369" s="162">
        <v>45337.561613738428</v>
      </c>
      <c r="K369" t="s">
        <v>2009</v>
      </c>
      <c r="L369">
        <v>20038718</v>
      </c>
      <c r="M369" t="s">
        <v>3494</v>
      </c>
      <c r="N369" t="s">
        <v>2439</v>
      </c>
      <c r="O369">
        <v>961447395</v>
      </c>
      <c r="P369" t="s">
        <v>3495</v>
      </c>
      <c r="Q369" t="s">
        <v>2143</v>
      </c>
      <c r="R369" t="s">
        <v>2000</v>
      </c>
      <c r="S369" t="s">
        <v>2000</v>
      </c>
      <c r="T369" t="e">
        <f>VLOOKUP(Hoja1[[#This Row],[dsc_documento]],Registros[],2,FALSE)</f>
        <v>#N/A</v>
      </c>
    </row>
    <row r="370" spans="1:20" x14ac:dyDescent="0.25">
      <c r="A370" t="s">
        <v>201</v>
      </c>
      <c r="B370">
        <v>2</v>
      </c>
      <c r="C370">
        <v>2105546</v>
      </c>
      <c r="D370">
        <v>0</v>
      </c>
      <c r="E370" t="s">
        <v>3496</v>
      </c>
      <c r="F370" t="s">
        <v>1988</v>
      </c>
      <c r="G370" t="s">
        <v>2008</v>
      </c>
      <c r="H370" t="s">
        <v>1990</v>
      </c>
      <c r="I370" s="162">
        <v>45326.732254826391</v>
      </c>
      <c r="J370" s="162">
        <v>45337.56064679398</v>
      </c>
      <c r="K370" t="s">
        <v>1991</v>
      </c>
      <c r="L370">
        <v>40702774</v>
      </c>
      <c r="M370" t="s">
        <v>3497</v>
      </c>
      <c r="N370" t="s">
        <v>3498</v>
      </c>
      <c r="O370">
        <v>975021191</v>
      </c>
      <c r="P370" t="s">
        <v>3499</v>
      </c>
      <c r="Q370" t="s">
        <v>2005</v>
      </c>
      <c r="R370" t="s">
        <v>2080</v>
      </c>
      <c r="S370" t="s">
        <v>2080</v>
      </c>
      <c r="T370" t="e">
        <f>VLOOKUP(Hoja1[[#This Row],[dsc_documento]],Registros[],2,FALSE)</f>
        <v>#N/A</v>
      </c>
    </row>
    <row r="371" spans="1:20" x14ac:dyDescent="0.25">
      <c r="A371" t="s">
        <v>778</v>
      </c>
      <c r="B371">
        <v>10</v>
      </c>
      <c r="C371">
        <v>10030447</v>
      </c>
      <c r="D371">
        <v>0</v>
      </c>
      <c r="E371" t="s">
        <v>3500</v>
      </c>
      <c r="F371" t="s">
        <v>2007</v>
      </c>
      <c r="G371" t="s">
        <v>2008</v>
      </c>
      <c r="H371" t="s">
        <v>1990</v>
      </c>
      <c r="I371" s="162">
        <v>45327.390933761577</v>
      </c>
      <c r="J371" s="162">
        <v>45327.479174074077</v>
      </c>
      <c r="K371" t="s">
        <v>1991</v>
      </c>
      <c r="L371">
        <v>46095932</v>
      </c>
      <c r="M371" t="s">
        <v>3390</v>
      </c>
      <c r="N371" t="s">
        <v>3391</v>
      </c>
      <c r="O371">
        <v>998419929</v>
      </c>
      <c r="P371" t="s">
        <v>3392</v>
      </c>
      <c r="Q371" t="s">
        <v>3153</v>
      </c>
      <c r="R371" t="s">
        <v>2307</v>
      </c>
      <c r="S371" t="s">
        <v>2307</v>
      </c>
      <c r="T371" t="e">
        <f>VLOOKUP(Hoja1[[#This Row],[dsc_documento]],Registros[],2,FALSE)</f>
        <v>#N/A</v>
      </c>
    </row>
    <row r="372" spans="1:20" x14ac:dyDescent="0.25">
      <c r="A372" t="s">
        <v>179</v>
      </c>
      <c r="B372">
        <v>3</v>
      </c>
      <c r="C372">
        <v>3001486</v>
      </c>
      <c r="D372">
        <v>0</v>
      </c>
      <c r="E372" t="s">
        <v>3501</v>
      </c>
      <c r="F372" t="s">
        <v>1988</v>
      </c>
      <c r="G372" t="s">
        <v>1989</v>
      </c>
      <c r="H372" t="s">
        <v>1990</v>
      </c>
      <c r="I372" s="162">
        <v>45327.423208912034</v>
      </c>
      <c r="J372" s="162">
        <v>45330.523772534725</v>
      </c>
      <c r="K372" t="s">
        <v>1991</v>
      </c>
      <c r="L372">
        <v>24363753</v>
      </c>
      <c r="M372" t="s">
        <v>3502</v>
      </c>
      <c r="N372" t="s">
        <v>3503</v>
      </c>
      <c r="O372">
        <v>923299904</v>
      </c>
      <c r="P372" t="s">
        <v>3504</v>
      </c>
      <c r="Q372" t="s">
        <v>2257</v>
      </c>
      <c r="R372" t="s">
        <v>2080</v>
      </c>
      <c r="S372" t="s">
        <v>2080</v>
      </c>
      <c r="T372" t="e">
        <f>VLOOKUP(Hoja1[[#This Row],[dsc_documento]],Registros[],2,FALSE)</f>
        <v>#N/A</v>
      </c>
    </row>
    <row r="373" spans="1:20" x14ac:dyDescent="0.25">
      <c r="A373" t="s">
        <v>176</v>
      </c>
      <c r="B373">
        <v>1</v>
      </c>
      <c r="C373">
        <v>1002375</v>
      </c>
      <c r="D373">
        <v>0</v>
      </c>
      <c r="E373" t="s">
        <v>3505</v>
      </c>
      <c r="F373" t="s">
        <v>2007</v>
      </c>
      <c r="G373" t="s">
        <v>2008</v>
      </c>
      <c r="H373" t="s">
        <v>1990</v>
      </c>
      <c r="I373" s="162">
        <v>45327.501773229167</v>
      </c>
      <c r="J373" s="162">
        <v>45332.72917835648</v>
      </c>
      <c r="K373" t="s">
        <v>1991</v>
      </c>
      <c r="L373">
        <v>21277464</v>
      </c>
      <c r="M373" t="s">
        <v>3506</v>
      </c>
      <c r="N373" t="s">
        <v>3507</v>
      </c>
      <c r="O373">
        <v>944672027</v>
      </c>
      <c r="P373" t="s">
        <v>3508</v>
      </c>
      <c r="Q373" t="s">
        <v>2597</v>
      </c>
      <c r="R373" t="s">
        <v>2000</v>
      </c>
      <c r="S373" t="s">
        <v>2000</v>
      </c>
      <c r="T373" t="e">
        <f>VLOOKUP(Hoja1[[#This Row],[dsc_documento]],Registros[],2,FALSE)</f>
        <v>#N/A</v>
      </c>
    </row>
    <row r="374" spans="1:20" x14ac:dyDescent="0.25">
      <c r="A374" t="s">
        <v>197</v>
      </c>
      <c r="B374">
        <v>7</v>
      </c>
      <c r="C374">
        <v>7001337</v>
      </c>
      <c r="D374">
        <v>0</v>
      </c>
      <c r="E374" t="s">
        <v>3509</v>
      </c>
      <c r="F374" t="s">
        <v>2007</v>
      </c>
      <c r="G374" t="s">
        <v>2008</v>
      </c>
      <c r="H374" t="s">
        <v>1990</v>
      </c>
      <c r="I374" s="162">
        <v>45327.503677118053</v>
      </c>
      <c r="J374" s="162">
        <v>45327.77084568287</v>
      </c>
      <c r="K374" t="s">
        <v>1991</v>
      </c>
      <c r="L374">
        <v>17521365</v>
      </c>
      <c r="M374" t="s">
        <v>1471</v>
      </c>
      <c r="N374" t="s">
        <v>3510</v>
      </c>
      <c r="O374">
        <v>957472812</v>
      </c>
      <c r="P374" t="s">
        <v>1677</v>
      </c>
      <c r="Q374" t="s">
        <v>2243</v>
      </c>
      <c r="R374" t="s">
        <v>2071</v>
      </c>
      <c r="S374" t="s">
        <v>2049</v>
      </c>
      <c r="T374" t="e">
        <f>VLOOKUP(Hoja1[[#This Row],[dsc_documento]],Registros[],2,FALSE)</f>
        <v>#N/A</v>
      </c>
    </row>
    <row r="375" spans="1:20" x14ac:dyDescent="0.25">
      <c r="A375" t="s">
        <v>778</v>
      </c>
      <c r="B375">
        <v>10</v>
      </c>
      <c r="C375">
        <v>10030448</v>
      </c>
      <c r="D375">
        <v>0</v>
      </c>
      <c r="E375" t="s">
        <v>3511</v>
      </c>
      <c r="F375" t="s">
        <v>2007</v>
      </c>
      <c r="G375" t="s">
        <v>2008</v>
      </c>
      <c r="H375" t="s">
        <v>1990</v>
      </c>
      <c r="I375" s="162">
        <v>45327.508733796298</v>
      </c>
      <c r="J375" s="162">
        <v>45327.541682754629</v>
      </c>
      <c r="K375" t="s">
        <v>1991</v>
      </c>
      <c r="L375">
        <v>46095932</v>
      </c>
      <c r="M375" t="s">
        <v>3390</v>
      </c>
      <c r="N375" t="s">
        <v>3391</v>
      </c>
      <c r="O375">
        <v>998419929</v>
      </c>
      <c r="P375" t="s">
        <v>3392</v>
      </c>
      <c r="Q375" t="s">
        <v>3153</v>
      </c>
      <c r="R375" t="s">
        <v>2307</v>
      </c>
      <c r="S375" t="s">
        <v>2307</v>
      </c>
      <c r="T375" t="e">
        <f>VLOOKUP(Hoja1[[#This Row],[dsc_documento]],Registros[],2,FALSE)</f>
        <v>#N/A</v>
      </c>
    </row>
    <row r="376" spans="1:20" x14ac:dyDescent="0.25">
      <c r="A376" t="s">
        <v>778</v>
      </c>
      <c r="B376">
        <v>10</v>
      </c>
      <c r="C376">
        <v>10030449</v>
      </c>
      <c r="D376">
        <v>0</v>
      </c>
      <c r="E376" t="s">
        <v>3512</v>
      </c>
      <c r="F376" t="s">
        <v>2007</v>
      </c>
      <c r="G376" t="s">
        <v>2008</v>
      </c>
      <c r="H376" t="s">
        <v>1990</v>
      </c>
      <c r="I376" s="162">
        <v>45327.513034143522</v>
      </c>
      <c r="J376" s="162">
        <v>45327.562505405091</v>
      </c>
      <c r="K376" t="s">
        <v>1991</v>
      </c>
      <c r="L376">
        <v>46095932</v>
      </c>
      <c r="M376" t="s">
        <v>3390</v>
      </c>
      <c r="N376" t="s">
        <v>3391</v>
      </c>
      <c r="O376">
        <v>998419929</v>
      </c>
      <c r="P376" t="s">
        <v>3392</v>
      </c>
      <c r="Q376" t="s">
        <v>3153</v>
      </c>
      <c r="R376" t="s">
        <v>2307</v>
      </c>
      <c r="S376" t="s">
        <v>2307</v>
      </c>
      <c r="T376" t="e">
        <f>VLOOKUP(Hoja1[[#This Row],[dsc_documento]],Registros[],2,FALSE)</f>
        <v>#N/A</v>
      </c>
    </row>
    <row r="377" spans="1:20" x14ac:dyDescent="0.25">
      <c r="A377" t="s">
        <v>778</v>
      </c>
      <c r="B377">
        <v>10</v>
      </c>
      <c r="C377">
        <v>10030450</v>
      </c>
      <c r="D377">
        <v>0</v>
      </c>
      <c r="E377" t="s">
        <v>3513</v>
      </c>
      <c r="F377" t="s">
        <v>2007</v>
      </c>
      <c r="G377" t="s">
        <v>2008</v>
      </c>
      <c r="H377" t="s">
        <v>1990</v>
      </c>
      <c r="I377" s="162">
        <v>45327.516809687499</v>
      </c>
      <c r="J377" s="162">
        <v>45327.562505636575</v>
      </c>
      <c r="K377" t="s">
        <v>1991</v>
      </c>
      <c r="L377">
        <v>46095932</v>
      </c>
      <c r="M377" t="s">
        <v>3390</v>
      </c>
      <c r="N377" t="s">
        <v>3391</v>
      </c>
      <c r="O377">
        <v>998419929</v>
      </c>
      <c r="P377" t="s">
        <v>3392</v>
      </c>
      <c r="Q377" t="s">
        <v>3153</v>
      </c>
      <c r="R377" t="s">
        <v>2307</v>
      </c>
      <c r="S377" t="s">
        <v>2307</v>
      </c>
      <c r="T377" t="e">
        <f>VLOOKUP(Hoja1[[#This Row],[dsc_documento]],Registros[],2,FALSE)</f>
        <v>#N/A</v>
      </c>
    </row>
    <row r="378" spans="1:20" x14ac:dyDescent="0.25">
      <c r="A378" t="s">
        <v>176</v>
      </c>
      <c r="B378">
        <v>1</v>
      </c>
      <c r="C378">
        <v>1002376</v>
      </c>
      <c r="D378">
        <v>0</v>
      </c>
      <c r="E378" t="s">
        <v>3514</v>
      </c>
      <c r="F378" t="s">
        <v>2007</v>
      </c>
      <c r="G378" t="s">
        <v>2008</v>
      </c>
      <c r="H378" t="s">
        <v>1990</v>
      </c>
      <c r="I378" s="162">
        <v>45327.541241203704</v>
      </c>
      <c r="J378" s="162">
        <v>45327.562508368057</v>
      </c>
      <c r="K378" t="s">
        <v>1991</v>
      </c>
      <c r="L378">
        <v>19856054</v>
      </c>
      <c r="M378" t="s">
        <v>3515</v>
      </c>
      <c r="N378" t="s">
        <v>3516</v>
      </c>
      <c r="O378">
        <v>964738601</v>
      </c>
      <c r="P378" t="s">
        <v>3517</v>
      </c>
      <c r="Q378" t="s">
        <v>3518</v>
      </c>
      <c r="R378" t="s">
        <v>2014</v>
      </c>
      <c r="S378" t="s">
        <v>2015</v>
      </c>
      <c r="T378" t="e">
        <f>VLOOKUP(Hoja1[[#This Row],[dsc_documento]],Registros[],2,FALSE)</f>
        <v>#N/A</v>
      </c>
    </row>
    <row r="379" spans="1:20" x14ac:dyDescent="0.25">
      <c r="A379" t="s">
        <v>176</v>
      </c>
      <c r="B379">
        <v>1</v>
      </c>
      <c r="C379">
        <v>1002377</v>
      </c>
      <c r="D379">
        <v>0</v>
      </c>
      <c r="E379" t="s">
        <v>3519</v>
      </c>
      <c r="F379" t="s">
        <v>1988</v>
      </c>
      <c r="G379" t="s">
        <v>1989</v>
      </c>
      <c r="H379" t="s">
        <v>2024</v>
      </c>
      <c r="I379" s="162">
        <v>45327.592993981481</v>
      </c>
      <c r="J379" s="162">
        <v>45351.786851076387</v>
      </c>
      <c r="K379" t="s">
        <v>2009</v>
      </c>
      <c r="L379">
        <v>20406127</v>
      </c>
      <c r="M379" t="s">
        <v>3520</v>
      </c>
      <c r="N379" t="s">
        <v>2433</v>
      </c>
      <c r="O379">
        <v>954954595</v>
      </c>
      <c r="P379" t="s">
        <v>3521</v>
      </c>
      <c r="Q379" t="s">
        <v>1993</v>
      </c>
      <c r="R379" t="s">
        <v>2080</v>
      </c>
      <c r="S379" t="s">
        <v>2080</v>
      </c>
      <c r="T379" t="e">
        <f>VLOOKUP(Hoja1[[#This Row],[dsc_documento]],Registros[],2,FALSE)</f>
        <v>#N/A</v>
      </c>
    </row>
    <row r="380" spans="1:20" x14ac:dyDescent="0.25">
      <c r="A380" t="s">
        <v>231</v>
      </c>
      <c r="B380">
        <v>11</v>
      </c>
      <c r="C380">
        <v>11001096</v>
      </c>
      <c r="D380">
        <v>0</v>
      </c>
      <c r="E380" t="s">
        <v>3522</v>
      </c>
      <c r="F380" t="s">
        <v>2007</v>
      </c>
      <c r="G380" t="s">
        <v>2008</v>
      </c>
      <c r="H380" t="s">
        <v>1990</v>
      </c>
      <c r="I380" s="162">
        <v>45327.61239884259</v>
      </c>
      <c r="J380" s="162">
        <v>45327.708345798608</v>
      </c>
      <c r="K380" t="s">
        <v>1991</v>
      </c>
      <c r="L380">
        <v>29640056</v>
      </c>
      <c r="M380" t="s">
        <v>3523</v>
      </c>
      <c r="N380" t="s">
        <v>3524</v>
      </c>
      <c r="O380">
        <v>942096412</v>
      </c>
      <c r="P380" t="s">
        <v>3525</v>
      </c>
      <c r="Q380" t="s">
        <v>2477</v>
      </c>
      <c r="R380" t="s">
        <v>2138</v>
      </c>
      <c r="S380" t="s">
        <v>2049</v>
      </c>
      <c r="T380" t="e">
        <f>VLOOKUP(Hoja1[[#This Row],[dsc_documento]],Registros[],2,FALSE)</f>
        <v>#N/A</v>
      </c>
    </row>
    <row r="381" spans="1:20" x14ac:dyDescent="0.25">
      <c r="A381" t="s">
        <v>176</v>
      </c>
      <c r="B381">
        <v>1</v>
      </c>
      <c r="C381">
        <v>1002378</v>
      </c>
      <c r="D381">
        <v>0</v>
      </c>
      <c r="E381" t="s">
        <v>3526</v>
      </c>
      <c r="F381" t="s">
        <v>2007</v>
      </c>
      <c r="G381" t="s">
        <v>2008</v>
      </c>
      <c r="H381" t="s">
        <v>1990</v>
      </c>
      <c r="I381" s="162">
        <v>45327.695795798609</v>
      </c>
      <c r="J381" s="162">
        <v>45328.562507175928</v>
      </c>
      <c r="K381" t="s">
        <v>1991</v>
      </c>
      <c r="L381">
        <v>10392470</v>
      </c>
      <c r="M381" t="s">
        <v>3527</v>
      </c>
      <c r="N381" t="s">
        <v>3528</v>
      </c>
      <c r="O381">
        <v>944950662</v>
      </c>
      <c r="P381" t="s">
        <v>3529</v>
      </c>
      <c r="Q381" t="s">
        <v>3530</v>
      </c>
      <c r="R381" t="s">
        <v>2014</v>
      </c>
      <c r="S381" t="s">
        <v>2015</v>
      </c>
      <c r="T381" t="e">
        <f>VLOOKUP(Hoja1[[#This Row],[dsc_documento]],Registros[],2,FALSE)</f>
        <v>#N/A</v>
      </c>
    </row>
    <row r="382" spans="1:20" x14ac:dyDescent="0.25">
      <c r="A382" t="s">
        <v>232</v>
      </c>
      <c r="B382">
        <v>4</v>
      </c>
      <c r="C382">
        <v>4001914</v>
      </c>
      <c r="D382">
        <v>0</v>
      </c>
      <c r="E382" t="s">
        <v>3531</v>
      </c>
      <c r="F382" t="s">
        <v>1988</v>
      </c>
      <c r="G382" t="s">
        <v>1989</v>
      </c>
      <c r="H382" t="s">
        <v>1990</v>
      </c>
      <c r="I382" s="162">
        <v>45327.727492361111</v>
      </c>
      <c r="J382" s="162">
        <v>45338.702550810187</v>
      </c>
      <c r="K382" t="s">
        <v>1991</v>
      </c>
      <c r="L382">
        <v>70228128</v>
      </c>
      <c r="M382" t="s">
        <v>3532</v>
      </c>
      <c r="N382" t="s">
        <v>3533</v>
      </c>
      <c r="O382">
        <v>966361172</v>
      </c>
      <c r="P382" t="s">
        <v>3534</v>
      </c>
      <c r="Q382" t="s">
        <v>2146</v>
      </c>
      <c r="R382" t="s">
        <v>2080</v>
      </c>
      <c r="S382" t="s">
        <v>2080</v>
      </c>
      <c r="T382" t="e">
        <f>VLOOKUP(Hoja1[[#This Row],[dsc_documento]],Registros[],2,FALSE)</f>
        <v>#N/A</v>
      </c>
    </row>
    <row r="383" spans="1:20" x14ac:dyDescent="0.25">
      <c r="A383" t="s">
        <v>232</v>
      </c>
      <c r="B383">
        <v>4</v>
      </c>
      <c r="C383">
        <v>4001915</v>
      </c>
      <c r="D383">
        <v>0</v>
      </c>
      <c r="E383" t="s">
        <v>3535</v>
      </c>
      <c r="F383" t="s">
        <v>2007</v>
      </c>
      <c r="G383" t="s">
        <v>2008</v>
      </c>
      <c r="H383" t="s">
        <v>1990</v>
      </c>
      <c r="I383" s="162">
        <v>45328.443716898146</v>
      </c>
      <c r="J383" s="162">
        <v>45328.52085552083</v>
      </c>
      <c r="K383" t="s">
        <v>1991</v>
      </c>
      <c r="L383">
        <v>40068669</v>
      </c>
      <c r="M383" t="s">
        <v>3536</v>
      </c>
      <c r="N383" t="s">
        <v>2260</v>
      </c>
      <c r="O383">
        <v>993029621</v>
      </c>
      <c r="P383" t="s">
        <v>3537</v>
      </c>
      <c r="Q383" t="s">
        <v>2728</v>
      </c>
      <c r="R383" t="s">
        <v>2421</v>
      </c>
      <c r="S383" t="s">
        <v>2107</v>
      </c>
      <c r="T383" t="e">
        <f>VLOOKUP(Hoja1[[#This Row],[dsc_documento]],Registros[],2,FALSE)</f>
        <v>#N/A</v>
      </c>
    </row>
    <row r="384" spans="1:20" x14ac:dyDescent="0.25">
      <c r="A384" t="s">
        <v>201</v>
      </c>
      <c r="B384">
        <v>2</v>
      </c>
      <c r="C384">
        <v>2105547</v>
      </c>
      <c r="D384">
        <v>0</v>
      </c>
      <c r="E384" t="s">
        <v>3538</v>
      </c>
      <c r="F384" t="s">
        <v>2007</v>
      </c>
      <c r="G384" t="s">
        <v>2008</v>
      </c>
      <c r="H384" t="s">
        <v>1990</v>
      </c>
      <c r="I384" s="162">
        <v>45328.449137071759</v>
      </c>
      <c r="J384" s="162">
        <v>45328.645843171296</v>
      </c>
      <c r="K384" t="s">
        <v>1991</v>
      </c>
      <c r="L384">
        <v>20071468</v>
      </c>
      <c r="M384" t="s">
        <v>3539</v>
      </c>
      <c r="N384" t="s">
        <v>3540</v>
      </c>
      <c r="O384">
        <v>964727624</v>
      </c>
      <c r="P384" t="s">
        <v>3541</v>
      </c>
      <c r="Q384" t="s">
        <v>2571</v>
      </c>
      <c r="R384" t="s">
        <v>2014</v>
      </c>
      <c r="S384" t="s">
        <v>2015</v>
      </c>
      <c r="T384" t="e">
        <f>VLOOKUP(Hoja1[[#This Row],[dsc_documento]],Registros[],2,FALSE)</f>
        <v>#N/A</v>
      </c>
    </row>
    <row r="385" spans="1:20" x14ac:dyDescent="0.25">
      <c r="A385" t="s">
        <v>201</v>
      </c>
      <c r="B385">
        <v>2</v>
      </c>
      <c r="C385">
        <v>2105548</v>
      </c>
      <c r="D385">
        <v>0</v>
      </c>
      <c r="E385" t="s">
        <v>3542</v>
      </c>
      <c r="F385" t="s">
        <v>2007</v>
      </c>
      <c r="G385" t="s">
        <v>2008</v>
      </c>
      <c r="H385" t="s">
        <v>1990</v>
      </c>
      <c r="I385" s="162">
        <v>45328.471411921295</v>
      </c>
      <c r="J385" s="162">
        <v>45328.625014699071</v>
      </c>
      <c r="K385" t="s">
        <v>1991</v>
      </c>
      <c r="L385">
        <v>20075329</v>
      </c>
      <c r="M385" t="s">
        <v>3543</v>
      </c>
      <c r="N385" t="s">
        <v>3544</v>
      </c>
      <c r="O385">
        <v>946919695</v>
      </c>
      <c r="P385" t="s">
        <v>3545</v>
      </c>
      <c r="Q385" t="s">
        <v>2571</v>
      </c>
      <c r="R385" t="s">
        <v>2014</v>
      </c>
      <c r="S385" t="s">
        <v>2015</v>
      </c>
      <c r="T385" t="e">
        <f>VLOOKUP(Hoja1[[#This Row],[dsc_documento]],Registros[],2,FALSE)</f>
        <v>#N/A</v>
      </c>
    </row>
    <row r="386" spans="1:20" x14ac:dyDescent="0.25">
      <c r="A386" t="s">
        <v>176</v>
      </c>
      <c r="B386">
        <v>1</v>
      </c>
      <c r="C386">
        <v>1002379</v>
      </c>
      <c r="D386">
        <v>0</v>
      </c>
      <c r="E386" t="s">
        <v>3546</v>
      </c>
      <c r="F386" t="s">
        <v>2007</v>
      </c>
      <c r="G386" t="s">
        <v>2008</v>
      </c>
      <c r="H386" t="s">
        <v>1990</v>
      </c>
      <c r="I386" s="162">
        <v>45328.499002164353</v>
      </c>
      <c r="J386" s="162">
        <v>45331.562518368053</v>
      </c>
      <c r="K386" t="s">
        <v>1991</v>
      </c>
      <c r="L386">
        <v>43080590</v>
      </c>
      <c r="M386" t="s">
        <v>3547</v>
      </c>
      <c r="N386" t="s">
        <v>2260</v>
      </c>
      <c r="O386">
        <v>964841694</v>
      </c>
      <c r="P386" t="s">
        <v>3548</v>
      </c>
      <c r="Q386" t="s">
        <v>2597</v>
      </c>
      <c r="R386" t="s">
        <v>2000</v>
      </c>
      <c r="S386" t="s">
        <v>2000</v>
      </c>
      <c r="T386" t="e">
        <f>VLOOKUP(Hoja1[[#This Row],[dsc_documento]],Registros[],2,FALSE)</f>
        <v>#N/A</v>
      </c>
    </row>
    <row r="387" spans="1:20" x14ac:dyDescent="0.25">
      <c r="A387" t="s">
        <v>176</v>
      </c>
      <c r="B387">
        <v>1</v>
      </c>
      <c r="C387">
        <v>1002380</v>
      </c>
      <c r="D387">
        <v>0</v>
      </c>
      <c r="E387" t="s">
        <v>3549</v>
      </c>
      <c r="F387" t="s">
        <v>2007</v>
      </c>
      <c r="G387" t="s">
        <v>2008</v>
      </c>
      <c r="H387" t="s">
        <v>1990</v>
      </c>
      <c r="I387" s="162">
        <v>45328.508487997686</v>
      </c>
      <c r="J387" s="162">
        <v>45330.500020173611</v>
      </c>
      <c r="K387" t="s">
        <v>1991</v>
      </c>
      <c r="L387">
        <v>43060062</v>
      </c>
      <c r="M387" t="s">
        <v>1648</v>
      </c>
      <c r="N387" t="s">
        <v>3550</v>
      </c>
      <c r="O387">
        <v>934508228</v>
      </c>
      <c r="P387" t="s">
        <v>1780</v>
      </c>
      <c r="Q387" t="s">
        <v>2677</v>
      </c>
      <c r="R387" t="s">
        <v>2014</v>
      </c>
      <c r="S387" t="s">
        <v>2015</v>
      </c>
      <c r="T387" t="e">
        <f>VLOOKUP(Hoja1[[#This Row],[dsc_documento]],Registros[],2,FALSE)</f>
        <v>#N/A</v>
      </c>
    </row>
    <row r="388" spans="1:20" x14ac:dyDescent="0.25">
      <c r="A388" t="s">
        <v>176</v>
      </c>
      <c r="B388">
        <v>1</v>
      </c>
      <c r="C388">
        <v>1002381</v>
      </c>
      <c r="D388">
        <v>0</v>
      </c>
      <c r="E388" t="s">
        <v>3551</v>
      </c>
      <c r="F388" t="s">
        <v>2007</v>
      </c>
      <c r="G388" t="s">
        <v>2008</v>
      </c>
      <c r="H388" t="s">
        <v>1990</v>
      </c>
      <c r="I388" s="162">
        <v>45328.520409606484</v>
      </c>
      <c r="J388" s="162">
        <v>45330.50002133102</v>
      </c>
      <c r="K388" t="s">
        <v>1991</v>
      </c>
      <c r="L388">
        <v>43060062</v>
      </c>
      <c r="M388" t="s">
        <v>1648</v>
      </c>
      <c r="N388" t="s">
        <v>3550</v>
      </c>
      <c r="O388">
        <v>934508228</v>
      </c>
      <c r="P388" t="s">
        <v>1780</v>
      </c>
      <c r="Q388" t="s">
        <v>2677</v>
      </c>
      <c r="R388" t="s">
        <v>2014</v>
      </c>
      <c r="S388" t="s">
        <v>2015</v>
      </c>
      <c r="T388" t="e">
        <f>VLOOKUP(Hoja1[[#This Row],[dsc_documento]],Registros[],2,FALSE)</f>
        <v>#N/A</v>
      </c>
    </row>
    <row r="389" spans="1:20" x14ac:dyDescent="0.25">
      <c r="A389" t="s">
        <v>177</v>
      </c>
      <c r="B389">
        <v>6</v>
      </c>
      <c r="C389">
        <v>6001937</v>
      </c>
      <c r="D389">
        <v>0</v>
      </c>
      <c r="E389" t="s">
        <v>3552</v>
      </c>
      <c r="F389" t="s">
        <v>2007</v>
      </c>
      <c r="G389" t="s">
        <v>2008</v>
      </c>
      <c r="H389" t="s">
        <v>1990</v>
      </c>
      <c r="I389" s="162">
        <v>45328.600624224535</v>
      </c>
      <c r="J389" s="162">
        <v>45328.645846527776</v>
      </c>
      <c r="K389" t="s">
        <v>1991</v>
      </c>
      <c r="L389">
        <v>48374906</v>
      </c>
      <c r="M389" t="s">
        <v>3553</v>
      </c>
      <c r="N389" t="s">
        <v>3554</v>
      </c>
      <c r="O389">
        <v>966517393</v>
      </c>
      <c r="P389" t="s">
        <v>3555</v>
      </c>
      <c r="Q389" t="s">
        <v>3556</v>
      </c>
      <c r="R389" t="s">
        <v>2361</v>
      </c>
      <c r="S389" t="s">
        <v>2362</v>
      </c>
      <c r="T389" t="e">
        <f>VLOOKUP(Hoja1[[#This Row],[dsc_documento]],Registros[],2,FALSE)</f>
        <v>#N/A</v>
      </c>
    </row>
    <row r="390" spans="1:20" x14ac:dyDescent="0.25">
      <c r="A390" t="s">
        <v>201</v>
      </c>
      <c r="B390">
        <v>2</v>
      </c>
      <c r="C390">
        <v>2105549</v>
      </c>
      <c r="D390">
        <v>0</v>
      </c>
      <c r="E390" t="s">
        <v>3557</v>
      </c>
      <c r="F390" t="s">
        <v>2007</v>
      </c>
      <c r="G390" t="s">
        <v>2008</v>
      </c>
      <c r="H390" t="s">
        <v>1990</v>
      </c>
      <c r="I390" s="162">
        <v>45328.697086805558</v>
      </c>
      <c r="J390" s="162">
        <v>45329.375029282404</v>
      </c>
      <c r="K390" t="s">
        <v>1991</v>
      </c>
      <c r="L390">
        <v>20114776</v>
      </c>
      <c r="M390" t="s">
        <v>3558</v>
      </c>
      <c r="N390" t="s">
        <v>3559</v>
      </c>
      <c r="O390">
        <v>946003375</v>
      </c>
      <c r="P390" t="s">
        <v>3560</v>
      </c>
      <c r="Q390" t="s">
        <v>3561</v>
      </c>
      <c r="R390" t="s">
        <v>2060</v>
      </c>
      <c r="S390" t="s">
        <v>2022</v>
      </c>
      <c r="T390" t="e">
        <f>VLOOKUP(Hoja1[[#This Row],[dsc_documento]],Registros[],2,FALSE)</f>
        <v>#N/A</v>
      </c>
    </row>
    <row r="391" spans="1:20" x14ac:dyDescent="0.25">
      <c r="A391" t="s">
        <v>232</v>
      </c>
      <c r="B391">
        <v>4</v>
      </c>
      <c r="C391">
        <v>4001916</v>
      </c>
      <c r="D391">
        <v>0</v>
      </c>
      <c r="E391" t="s">
        <v>3562</v>
      </c>
      <c r="F391" t="s">
        <v>2007</v>
      </c>
      <c r="G391" t="s">
        <v>2008</v>
      </c>
      <c r="H391" t="s">
        <v>1990</v>
      </c>
      <c r="I391" s="162">
        <v>45328.752544444447</v>
      </c>
      <c r="J391" s="162">
        <v>45335.833359456017</v>
      </c>
      <c r="K391" t="s">
        <v>1991</v>
      </c>
      <c r="L391">
        <v>1314843</v>
      </c>
      <c r="M391" t="s">
        <v>3563</v>
      </c>
      <c r="N391" t="s">
        <v>3564</v>
      </c>
      <c r="O391">
        <v>951820718</v>
      </c>
      <c r="P391" t="s">
        <v>3565</v>
      </c>
      <c r="Q391" t="s">
        <v>3121</v>
      </c>
      <c r="R391" t="s">
        <v>2421</v>
      </c>
      <c r="S391" t="s">
        <v>2107</v>
      </c>
      <c r="T391" t="e">
        <f>VLOOKUP(Hoja1[[#This Row],[dsc_documento]],Registros[],2,FALSE)</f>
        <v>#N/A</v>
      </c>
    </row>
    <row r="392" spans="1:20" x14ac:dyDescent="0.25">
      <c r="A392" t="s">
        <v>201</v>
      </c>
      <c r="B392">
        <v>2</v>
      </c>
      <c r="C392">
        <v>2105550</v>
      </c>
      <c r="D392">
        <v>0</v>
      </c>
      <c r="E392" t="s">
        <v>3566</v>
      </c>
      <c r="F392" t="s">
        <v>2007</v>
      </c>
      <c r="G392" t="s">
        <v>2008</v>
      </c>
      <c r="H392" t="s">
        <v>1990</v>
      </c>
      <c r="I392" s="162">
        <v>45329.39312025463</v>
      </c>
      <c r="J392" s="162">
        <v>45331.479180671296</v>
      </c>
      <c r="K392" t="s">
        <v>1991</v>
      </c>
      <c r="L392">
        <v>4067282</v>
      </c>
      <c r="M392" t="s">
        <v>3567</v>
      </c>
      <c r="N392" t="s">
        <v>3568</v>
      </c>
      <c r="O392">
        <v>922678860</v>
      </c>
      <c r="P392" t="s">
        <v>3569</v>
      </c>
      <c r="Q392" t="s">
        <v>2100</v>
      </c>
      <c r="R392" t="s">
        <v>2021</v>
      </c>
      <c r="S392" t="s">
        <v>2022</v>
      </c>
      <c r="T392" t="e">
        <f>VLOOKUP(Hoja1[[#This Row],[dsc_documento]],Registros[],2,FALSE)</f>
        <v>#N/A</v>
      </c>
    </row>
    <row r="393" spans="1:20" x14ac:dyDescent="0.25">
      <c r="A393" t="s">
        <v>231</v>
      </c>
      <c r="B393">
        <v>11</v>
      </c>
      <c r="C393">
        <v>11001097</v>
      </c>
      <c r="D393">
        <v>0</v>
      </c>
      <c r="E393" t="s">
        <v>3570</v>
      </c>
      <c r="F393" t="s">
        <v>2007</v>
      </c>
      <c r="G393" t="s">
        <v>2008</v>
      </c>
      <c r="H393" t="s">
        <v>1990</v>
      </c>
      <c r="I393" s="162">
        <v>45329.435880474535</v>
      </c>
      <c r="J393" s="162">
        <v>45331.85423611111</v>
      </c>
      <c r="K393" t="s">
        <v>1991</v>
      </c>
      <c r="L393">
        <v>29453366</v>
      </c>
      <c r="M393" t="s">
        <v>3571</v>
      </c>
      <c r="N393" t="s">
        <v>3572</v>
      </c>
      <c r="O393">
        <v>959719355</v>
      </c>
      <c r="P393" t="s">
        <v>3573</v>
      </c>
      <c r="Q393" t="s">
        <v>2621</v>
      </c>
      <c r="R393" t="s">
        <v>2138</v>
      </c>
      <c r="S393" t="s">
        <v>2049</v>
      </c>
      <c r="T393" t="e">
        <f>VLOOKUP(Hoja1[[#This Row],[dsc_documento]],Registros[],2,FALSE)</f>
        <v>#N/A</v>
      </c>
    </row>
    <row r="394" spans="1:20" x14ac:dyDescent="0.25">
      <c r="A394" t="s">
        <v>778</v>
      </c>
      <c r="B394">
        <v>10</v>
      </c>
      <c r="C394">
        <v>10030451</v>
      </c>
      <c r="D394">
        <v>0</v>
      </c>
      <c r="E394" t="s">
        <v>3574</v>
      </c>
      <c r="F394" t="s">
        <v>2007</v>
      </c>
      <c r="G394" t="s">
        <v>2008</v>
      </c>
      <c r="H394" t="s">
        <v>1990</v>
      </c>
      <c r="I394" s="162">
        <v>45329.483946377317</v>
      </c>
      <c r="J394" s="162">
        <v>45330.979190162034</v>
      </c>
      <c r="K394" t="s">
        <v>1991</v>
      </c>
      <c r="L394">
        <v>45386194</v>
      </c>
      <c r="M394" t="s">
        <v>3575</v>
      </c>
      <c r="N394" t="s">
        <v>3576</v>
      </c>
      <c r="O394">
        <v>953693912</v>
      </c>
      <c r="P394" t="s">
        <v>3577</v>
      </c>
      <c r="Q394" t="s">
        <v>3153</v>
      </c>
      <c r="R394" t="s">
        <v>2307</v>
      </c>
      <c r="S394" t="s">
        <v>2307</v>
      </c>
      <c r="T394" t="e">
        <f>VLOOKUP(Hoja1[[#This Row],[dsc_documento]],Registros[],2,FALSE)</f>
        <v>#N/A</v>
      </c>
    </row>
    <row r="395" spans="1:20" x14ac:dyDescent="0.25">
      <c r="A395" t="s">
        <v>175</v>
      </c>
      <c r="B395">
        <v>9</v>
      </c>
      <c r="C395">
        <v>9001728</v>
      </c>
      <c r="D395">
        <v>0</v>
      </c>
      <c r="E395" t="s">
        <v>3578</v>
      </c>
      <c r="F395" t="s">
        <v>1988</v>
      </c>
      <c r="G395" t="s">
        <v>1989</v>
      </c>
      <c r="H395" t="s">
        <v>1990</v>
      </c>
      <c r="I395" s="162">
        <v>45329.667572800929</v>
      </c>
      <c r="J395" s="162">
        <v>45354.845494594905</v>
      </c>
      <c r="K395" t="s">
        <v>1991</v>
      </c>
      <c r="L395">
        <v>77160528</v>
      </c>
      <c r="M395" t="s">
        <v>710</v>
      </c>
      <c r="N395" t="s">
        <v>3579</v>
      </c>
      <c r="O395">
        <v>937376954</v>
      </c>
      <c r="P395" t="s">
        <v>3580</v>
      </c>
      <c r="Q395" t="s">
        <v>2232</v>
      </c>
      <c r="R395" t="s">
        <v>2080</v>
      </c>
      <c r="S395" t="s">
        <v>2080</v>
      </c>
      <c r="T395" t="e">
        <f>VLOOKUP(Hoja1[[#This Row],[dsc_documento]],Registros[],2,FALSE)</f>
        <v>#N/A</v>
      </c>
    </row>
    <row r="396" spans="1:20" x14ac:dyDescent="0.25">
      <c r="A396" t="s">
        <v>197</v>
      </c>
      <c r="B396">
        <v>7</v>
      </c>
      <c r="C396">
        <v>7001338</v>
      </c>
      <c r="D396">
        <v>0</v>
      </c>
      <c r="E396" t="s">
        <v>3581</v>
      </c>
      <c r="F396" t="s">
        <v>1988</v>
      </c>
      <c r="G396" t="s">
        <v>1989</v>
      </c>
      <c r="H396" t="s">
        <v>1990</v>
      </c>
      <c r="I396" s="162">
        <v>45329.670465625</v>
      </c>
      <c r="J396" s="162">
        <v>45330.703887152777</v>
      </c>
      <c r="K396" t="s">
        <v>1991</v>
      </c>
      <c r="L396">
        <v>76403506</v>
      </c>
      <c r="M396" t="s">
        <v>3582</v>
      </c>
      <c r="N396" t="s">
        <v>3583</v>
      </c>
      <c r="O396">
        <v>957132905</v>
      </c>
      <c r="P396" t="s">
        <v>3584</v>
      </c>
      <c r="Q396" t="s">
        <v>2335</v>
      </c>
      <c r="R396" t="s">
        <v>2080</v>
      </c>
      <c r="S396" t="s">
        <v>2080</v>
      </c>
      <c r="T396" t="e">
        <f>VLOOKUP(Hoja1[[#This Row],[dsc_documento]],Registros[],2,FALSE)</f>
        <v>#N/A</v>
      </c>
    </row>
    <row r="397" spans="1:20" x14ac:dyDescent="0.25">
      <c r="A397" t="s">
        <v>179</v>
      </c>
      <c r="B397">
        <v>3</v>
      </c>
      <c r="C397">
        <v>3001487</v>
      </c>
      <c r="D397">
        <v>0</v>
      </c>
      <c r="E397" t="s">
        <v>3585</v>
      </c>
      <c r="F397" t="s">
        <v>1988</v>
      </c>
      <c r="G397" t="s">
        <v>2008</v>
      </c>
      <c r="H397" t="s">
        <v>1990</v>
      </c>
      <c r="I397" s="162">
        <v>45329.67580355324</v>
      </c>
      <c r="J397" s="162">
        <v>45350.361968784724</v>
      </c>
      <c r="K397" t="s">
        <v>2009</v>
      </c>
      <c r="L397">
        <v>45290388</v>
      </c>
      <c r="M397" t="s">
        <v>3586</v>
      </c>
      <c r="N397" t="s">
        <v>2149</v>
      </c>
      <c r="O397">
        <v>984228839</v>
      </c>
      <c r="P397" t="s">
        <v>3587</v>
      </c>
      <c r="Q397" t="s">
        <v>2257</v>
      </c>
      <c r="R397" t="s">
        <v>2080</v>
      </c>
      <c r="S397" t="s">
        <v>2080</v>
      </c>
      <c r="T397" t="e">
        <f>VLOOKUP(Hoja1[[#This Row],[dsc_documento]],Registros[],2,FALSE)</f>
        <v>#N/A</v>
      </c>
    </row>
    <row r="398" spans="1:20" x14ac:dyDescent="0.25">
      <c r="A398" t="s">
        <v>231</v>
      </c>
      <c r="B398">
        <v>11</v>
      </c>
      <c r="C398">
        <v>11001098</v>
      </c>
      <c r="D398">
        <v>0</v>
      </c>
      <c r="E398" t="s">
        <v>3588</v>
      </c>
      <c r="F398" t="s">
        <v>2007</v>
      </c>
      <c r="G398" t="s">
        <v>2008</v>
      </c>
      <c r="H398" t="s">
        <v>1990</v>
      </c>
      <c r="I398" s="162">
        <v>45329.690562581018</v>
      </c>
      <c r="J398" s="162">
        <v>45331.854236886575</v>
      </c>
      <c r="K398" t="s">
        <v>1991</v>
      </c>
      <c r="L398">
        <v>29453366</v>
      </c>
      <c r="M398" t="s">
        <v>3571</v>
      </c>
      <c r="N398" t="s">
        <v>3572</v>
      </c>
      <c r="O398">
        <v>959719355</v>
      </c>
      <c r="P398" t="s">
        <v>3573</v>
      </c>
      <c r="Q398" t="s">
        <v>2621</v>
      </c>
      <c r="R398" t="s">
        <v>2138</v>
      </c>
      <c r="S398" t="s">
        <v>2049</v>
      </c>
      <c r="T398" t="e">
        <f>VLOOKUP(Hoja1[[#This Row],[dsc_documento]],Registros[],2,FALSE)</f>
        <v>#N/A</v>
      </c>
    </row>
    <row r="399" spans="1:20" x14ac:dyDescent="0.25">
      <c r="A399" t="s">
        <v>231</v>
      </c>
      <c r="B399">
        <v>11</v>
      </c>
      <c r="C399">
        <v>11001099</v>
      </c>
      <c r="D399">
        <v>0</v>
      </c>
      <c r="E399" t="s">
        <v>3589</v>
      </c>
      <c r="F399" t="s">
        <v>2007</v>
      </c>
      <c r="G399" t="s">
        <v>2008</v>
      </c>
      <c r="H399" t="s">
        <v>1990</v>
      </c>
      <c r="I399" s="162">
        <v>45329.691852743053</v>
      </c>
      <c r="J399" s="162">
        <v>45331.854228622688</v>
      </c>
      <c r="K399" t="s">
        <v>1991</v>
      </c>
      <c r="L399">
        <v>29453366</v>
      </c>
      <c r="M399" t="s">
        <v>3571</v>
      </c>
      <c r="N399" t="s">
        <v>3572</v>
      </c>
      <c r="O399">
        <v>959719355</v>
      </c>
      <c r="P399" t="s">
        <v>3573</v>
      </c>
      <c r="Q399" t="s">
        <v>2621</v>
      </c>
      <c r="R399" t="s">
        <v>2138</v>
      </c>
      <c r="S399" t="s">
        <v>2049</v>
      </c>
      <c r="T399" t="e">
        <f>VLOOKUP(Hoja1[[#This Row],[dsc_documento]],Registros[],2,FALSE)</f>
        <v>#N/A</v>
      </c>
    </row>
    <row r="400" spans="1:20" x14ac:dyDescent="0.25">
      <c r="A400" t="s">
        <v>231</v>
      </c>
      <c r="B400">
        <v>11</v>
      </c>
      <c r="C400">
        <v>11001100</v>
      </c>
      <c r="D400">
        <v>0</v>
      </c>
      <c r="E400" t="s">
        <v>3590</v>
      </c>
      <c r="F400" t="s">
        <v>2007</v>
      </c>
      <c r="G400" t="s">
        <v>2008</v>
      </c>
      <c r="H400" t="s">
        <v>1990</v>
      </c>
      <c r="I400" s="162">
        <v>45329.697681863428</v>
      </c>
      <c r="J400" s="162">
        <v>45331.854237268519</v>
      </c>
      <c r="K400" t="s">
        <v>1991</v>
      </c>
      <c r="L400">
        <v>29453366</v>
      </c>
      <c r="M400" t="s">
        <v>3571</v>
      </c>
      <c r="N400" t="s">
        <v>3572</v>
      </c>
      <c r="O400">
        <v>959719355</v>
      </c>
      <c r="P400" t="s">
        <v>3573</v>
      </c>
      <c r="Q400" t="s">
        <v>2621</v>
      </c>
      <c r="R400" t="s">
        <v>2138</v>
      </c>
      <c r="S400" t="s">
        <v>2049</v>
      </c>
      <c r="T400" t="e">
        <f>VLOOKUP(Hoja1[[#This Row],[dsc_documento]],Registros[],2,FALSE)</f>
        <v>#N/A</v>
      </c>
    </row>
    <row r="401" spans="1:20" x14ac:dyDescent="0.25">
      <c r="A401" t="s">
        <v>201</v>
      </c>
      <c r="B401">
        <v>2</v>
      </c>
      <c r="C401">
        <v>2105551</v>
      </c>
      <c r="D401">
        <v>0</v>
      </c>
      <c r="E401" t="s">
        <v>3591</v>
      </c>
      <c r="F401" t="s">
        <v>2007</v>
      </c>
      <c r="G401" t="s">
        <v>2008</v>
      </c>
      <c r="H401" t="s">
        <v>1990</v>
      </c>
      <c r="I401" s="162">
        <v>45330.381695405093</v>
      </c>
      <c r="J401" s="162">
        <v>45331.479184224539</v>
      </c>
      <c r="K401" t="s">
        <v>1991</v>
      </c>
      <c r="L401">
        <v>7758628</v>
      </c>
      <c r="M401" t="s">
        <v>3592</v>
      </c>
      <c r="N401" t="s">
        <v>3593</v>
      </c>
      <c r="O401">
        <v>972826518</v>
      </c>
      <c r="P401" t="s">
        <v>3594</v>
      </c>
      <c r="Q401" t="s">
        <v>2571</v>
      </c>
      <c r="R401" t="s">
        <v>2014</v>
      </c>
      <c r="S401" t="s">
        <v>2015</v>
      </c>
      <c r="T401" t="e">
        <f>VLOOKUP(Hoja1[[#This Row],[dsc_documento]],Registros[],2,FALSE)</f>
        <v>#N/A</v>
      </c>
    </row>
    <row r="402" spans="1:20" x14ac:dyDescent="0.25">
      <c r="A402" t="s">
        <v>201</v>
      </c>
      <c r="B402">
        <v>2</v>
      </c>
      <c r="C402">
        <v>2105552</v>
      </c>
      <c r="D402">
        <v>0</v>
      </c>
      <c r="E402" t="s">
        <v>3595</v>
      </c>
      <c r="F402" t="s">
        <v>2007</v>
      </c>
      <c r="G402" t="s">
        <v>2008</v>
      </c>
      <c r="H402" t="s">
        <v>1990</v>
      </c>
      <c r="I402" s="162">
        <v>45330.4077258912</v>
      </c>
      <c r="J402" s="162">
        <v>45330.83335760417</v>
      </c>
      <c r="K402" t="s">
        <v>1991</v>
      </c>
      <c r="L402">
        <v>20071468</v>
      </c>
      <c r="M402" t="s">
        <v>3539</v>
      </c>
      <c r="N402" t="s">
        <v>3540</v>
      </c>
      <c r="O402">
        <v>964727624</v>
      </c>
      <c r="P402" t="s">
        <v>3541</v>
      </c>
      <c r="Q402" t="s">
        <v>2571</v>
      </c>
      <c r="R402" t="s">
        <v>2014</v>
      </c>
      <c r="S402" t="s">
        <v>2015</v>
      </c>
      <c r="T402" t="e">
        <f>VLOOKUP(Hoja1[[#This Row],[dsc_documento]],Registros[],2,FALSE)</f>
        <v>#N/A</v>
      </c>
    </row>
    <row r="403" spans="1:20" x14ac:dyDescent="0.25">
      <c r="A403" t="s">
        <v>778</v>
      </c>
      <c r="B403">
        <v>10</v>
      </c>
      <c r="C403">
        <v>10030452</v>
      </c>
      <c r="D403">
        <v>0</v>
      </c>
      <c r="E403" t="s">
        <v>3596</v>
      </c>
      <c r="F403" t="s">
        <v>2007</v>
      </c>
      <c r="G403" t="s">
        <v>2008</v>
      </c>
      <c r="H403" t="s">
        <v>1990</v>
      </c>
      <c r="I403" s="162">
        <v>45330.418650844906</v>
      </c>
      <c r="J403" s="162">
        <v>45330.625011226854</v>
      </c>
      <c r="K403" t="s">
        <v>1991</v>
      </c>
      <c r="L403">
        <v>22273251</v>
      </c>
      <c r="M403" t="s">
        <v>3597</v>
      </c>
      <c r="N403" t="s">
        <v>3598</v>
      </c>
      <c r="O403">
        <v>980894734</v>
      </c>
      <c r="P403" t="s">
        <v>3599</v>
      </c>
      <c r="Q403" t="s">
        <v>3393</v>
      </c>
      <c r="R403" t="s">
        <v>2307</v>
      </c>
      <c r="S403" t="s">
        <v>2307</v>
      </c>
      <c r="T403" t="e">
        <f>VLOOKUP(Hoja1[[#This Row],[dsc_documento]],Registros[],2,FALSE)</f>
        <v>#N/A</v>
      </c>
    </row>
    <row r="404" spans="1:20" x14ac:dyDescent="0.25">
      <c r="A404" t="s">
        <v>201</v>
      </c>
      <c r="B404">
        <v>2</v>
      </c>
      <c r="C404">
        <v>2105553</v>
      </c>
      <c r="D404">
        <v>0</v>
      </c>
      <c r="E404" t="s">
        <v>3600</v>
      </c>
      <c r="F404" t="s">
        <v>2007</v>
      </c>
      <c r="G404" t="s">
        <v>2008</v>
      </c>
      <c r="H404" t="s">
        <v>1990</v>
      </c>
      <c r="I404" s="162">
        <v>45330.42211871528</v>
      </c>
      <c r="J404" s="162">
        <v>45330.687520173611</v>
      </c>
      <c r="K404" t="s">
        <v>1991</v>
      </c>
      <c r="L404">
        <v>74556726</v>
      </c>
      <c r="M404" t="s">
        <v>3601</v>
      </c>
      <c r="N404" t="s">
        <v>3602</v>
      </c>
      <c r="O404">
        <v>948825045</v>
      </c>
      <c r="P404" t="s">
        <v>3603</v>
      </c>
      <c r="Q404" t="s">
        <v>3604</v>
      </c>
      <c r="R404" t="s">
        <v>2060</v>
      </c>
      <c r="S404" t="s">
        <v>2022</v>
      </c>
      <c r="T404" t="e">
        <f>VLOOKUP(Hoja1[[#This Row],[dsc_documento]],Registros[],2,FALSE)</f>
        <v>#N/A</v>
      </c>
    </row>
    <row r="405" spans="1:20" x14ac:dyDescent="0.25">
      <c r="A405" t="s">
        <v>197</v>
      </c>
      <c r="B405">
        <v>7</v>
      </c>
      <c r="C405">
        <v>7001339</v>
      </c>
      <c r="D405">
        <v>0</v>
      </c>
      <c r="E405" t="s">
        <v>3605</v>
      </c>
      <c r="F405" t="s">
        <v>2007</v>
      </c>
      <c r="G405" t="s">
        <v>2008</v>
      </c>
      <c r="H405" t="s">
        <v>1990</v>
      </c>
      <c r="I405" s="162">
        <v>45330.426983993057</v>
      </c>
      <c r="J405" s="162">
        <v>45330.770848761575</v>
      </c>
      <c r="K405" t="s">
        <v>1991</v>
      </c>
      <c r="L405">
        <v>17523989</v>
      </c>
      <c r="M405" t="s">
        <v>3606</v>
      </c>
      <c r="N405" t="s">
        <v>3607</v>
      </c>
      <c r="O405">
        <v>975155963</v>
      </c>
      <c r="P405" t="s">
        <v>3608</v>
      </c>
      <c r="Q405" t="s">
        <v>2070</v>
      </c>
      <c r="R405" t="s">
        <v>2071</v>
      </c>
      <c r="S405" t="s">
        <v>2049</v>
      </c>
      <c r="T405" t="e">
        <f>VLOOKUP(Hoja1[[#This Row],[dsc_documento]],Registros[],2,FALSE)</f>
        <v>#N/A</v>
      </c>
    </row>
    <row r="406" spans="1:20" x14ac:dyDescent="0.25">
      <c r="A406" t="s">
        <v>176</v>
      </c>
      <c r="B406">
        <v>1</v>
      </c>
      <c r="C406">
        <v>1002382</v>
      </c>
      <c r="D406">
        <v>0</v>
      </c>
      <c r="E406" t="s">
        <v>3609</v>
      </c>
      <c r="F406" t="s">
        <v>2007</v>
      </c>
      <c r="G406" t="s">
        <v>2008</v>
      </c>
      <c r="H406" t="s">
        <v>1990</v>
      </c>
      <c r="I406" s="162">
        <v>45330.443569016206</v>
      </c>
      <c r="J406" s="162">
        <v>45341.729186886572</v>
      </c>
      <c r="K406" t="s">
        <v>1991</v>
      </c>
      <c r="L406">
        <v>20442887</v>
      </c>
      <c r="M406" t="s">
        <v>3610</v>
      </c>
      <c r="N406" t="s">
        <v>3611</v>
      </c>
      <c r="O406">
        <v>980928526</v>
      </c>
      <c r="P406" t="s">
        <v>3612</v>
      </c>
      <c r="Q406" t="s">
        <v>2691</v>
      </c>
      <c r="R406" t="s">
        <v>2054</v>
      </c>
      <c r="S406" t="s">
        <v>2015</v>
      </c>
      <c r="T406" t="e">
        <f>VLOOKUP(Hoja1[[#This Row],[dsc_documento]],Registros[],2,FALSE)</f>
        <v>#N/A</v>
      </c>
    </row>
    <row r="407" spans="1:20" x14ac:dyDescent="0.25">
      <c r="A407" t="s">
        <v>176</v>
      </c>
      <c r="B407">
        <v>1</v>
      </c>
      <c r="C407">
        <v>1002383</v>
      </c>
      <c r="D407">
        <v>0</v>
      </c>
      <c r="E407" t="s">
        <v>3613</v>
      </c>
      <c r="F407" t="s">
        <v>2007</v>
      </c>
      <c r="G407" t="s">
        <v>2008</v>
      </c>
      <c r="H407" t="s">
        <v>1990</v>
      </c>
      <c r="I407" s="162">
        <v>45330.453808761573</v>
      </c>
      <c r="J407" s="162">
        <v>45341.687508483796</v>
      </c>
      <c r="K407" t="s">
        <v>1991</v>
      </c>
      <c r="L407">
        <v>20442887</v>
      </c>
      <c r="M407" t="s">
        <v>3610</v>
      </c>
      <c r="N407" t="s">
        <v>3611</v>
      </c>
      <c r="O407">
        <v>980928526</v>
      </c>
      <c r="P407" t="s">
        <v>3612</v>
      </c>
      <c r="Q407" t="s">
        <v>2691</v>
      </c>
      <c r="R407" t="s">
        <v>2054</v>
      </c>
      <c r="S407" t="s">
        <v>2015</v>
      </c>
      <c r="T407" t="e">
        <f>VLOOKUP(Hoja1[[#This Row],[dsc_documento]],Registros[],2,FALSE)</f>
        <v>#N/A</v>
      </c>
    </row>
    <row r="408" spans="1:20" x14ac:dyDescent="0.25">
      <c r="A408" t="s">
        <v>201</v>
      </c>
      <c r="B408">
        <v>2</v>
      </c>
      <c r="C408">
        <v>2105554</v>
      </c>
      <c r="D408">
        <v>0</v>
      </c>
      <c r="E408" t="s">
        <v>3614</v>
      </c>
      <c r="F408" t="s">
        <v>2007</v>
      </c>
      <c r="G408" t="s">
        <v>2008</v>
      </c>
      <c r="H408" t="s">
        <v>1990</v>
      </c>
      <c r="I408" s="162">
        <v>45330.531712384261</v>
      </c>
      <c r="J408" s="162">
        <v>45332.458348958331</v>
      </c>
      <c r="K408" t="s">
        <v>1991</v>
      </c>
      <c r="L408">
        <v>21251347</v>
      </c>
      <c r="M408" t="s">
        <v>3615</v>
      </c>
      <c r="N408" t="s">
        <v>3616</v>
      </c>
      <c r="O408">
        <v>933105424</v>
      </c>
      <c r="P408" t="s">
        <v>3617</v>
      </c>
      <c r="Q408" t="s">
        <v>3618</v>
      </c>
      <c r="R408" t="s">
        <v>2223</v>
      </c>
      <c r="S408" t="s">
        <v>2022</v>
      </c>
      <c r="T408" t="e">
        <f>VLOOKUP(Hoja1[[#This Row],[dsc_documento]],Registros[],2,FALSE)</f>
        <v>#N/A</v>
      </c>
    </row>
    <row r="409" spans="1:20" x14ac:dyDescent="0.25">
      <c r="A409" t="s">
        <v>176</v>
      </c>
      <c r="B409">
        <v>1</v>
      </c>
      <c r="C409">
        <v>1002384</v>
      </c>
      <c r="D409">
        <v>0</v>
      </c>
      <c r="E409" t="s">
        <v>3619</v>
      </c>
      <c r="F409" t="s">
        <v>2007</v>
      </c>
      <c r="G409" t="s">
        <v>2008</v>
      </c>
      <c r="H409" t="s">
        <v>1990</v>
      </c>
      <c r="I409" s="162">
        <v>45330.704881562502</v>
      </c>
      <c r="J409" s="162">
        <v>45331.750012847224</v>
      </c>
      <c r="K409" t="s">
        <v>1991</v>
      </c>
      <c r="L409">
        <v>42681111</v>
      </c>
      <c r="M409" t="s">
        <v>3620</v>
      </c>
      <c r="N409" t="s">
        <v>3621</v>
      </c>
      <c r="O409">
        <v>985636399</v>
      </c>
      <c r="P409" t="s">
        <v>3622</v>
      </c>
      <c r="Q409" t="s">
        <v>3623</v>
      </c>
      <c r="R409" t="s">
        <v>2204</v>
      </c>
      <c r="S409" t="s">
        <v>2015</v>
      </c>
      <c r="T409" t="e">
        <f>VLOOKUP(Hoja1[[#This Row],[dsc_documento]],Registros[],2,FALSE)</f>
        <v>#N/A</v>
      </c>
    </row>
    <row r="410" spans="1:20" x14ac:dyDescent="0.25">
      <c r="A410" t="s">
        <v>176</v>
      </c>
      <c r="B410">
        <v>1</v>
      </c>
      <c r="C410">
        <v>1002385</v>
      </c>
      <c r="D410">
        <v>0</v>
      </c>
      <c r="E410" t="s">
        <v>3624</v>
      </c>
      <c r="F410" t="s">
        <v>1988</v>
      </c>
      <c r="G410" t="s">
        <v>1989</v>
      </c>
      <c r="H410" t="s">
        <v>1990</v>
      </c>
      <c r="I410" s="162">
        <v>45331.396541932867</v>
      </c>
      <c r="J410" s="162">
        <v>45341.424696261573</v>
      </c>
      <c r="K410" t="s">
        <v>1991</v>
      </c>
      <c r="L410">
        <v>20000335</v>
      </c>
      <c r="M410" t="s">
        <v>3625</v>
      </c>
      <c r="N410" t="s">
        <v>3626</v>
      </c>
      <c r="O410">
        <v>966915721</v>
      </c>
      <c r="P410" t="s">
        <v>3627</v>
      </c>
      <c r="Q410" t="s">
        <v>1993</v>
      </c>
      <c r="R410" t="s">
        <v>2080</v>
      </c>
      <c r="S410" t="s">
        <v>2080</v>
      </c>
      <c r="T410" t="e">
        <f>VLOOKUP(Hoja1[[#This Row],[dsc_documento]],Registros[],2,FALSE)</f>
        <v>#N/A</v>
      </c>
    </row>
    <row r="411" spans="1:20" x14ac:dyDescent="0.25">
      <c r="A411" t="s">
        <v>173</v>
      </c>
      <c r="B411">
        <v>5</v>
      </c>
      <c r="C411">
        <v>5050551</v>
      </c>
      <c r="D411">
        <v>0</v>
      </c>
      <c r="E411" t="s">
        <v>3628</v>
      </c>
      <c r="F411" t="s">
        <v>2007</v>
      </c>
      <c r="G411" t="s">
        <v>2008</v>
      </c>
      <c r="H411" t="s">
        <v>1990</v>
      </c>
      <c r="I411" s="162">
        <v>45331.414758182873</v>
      </c>
      <c r="J411" s="162">
        <v>45349.750010069445</v>
      </c>
      <c r="K411" t="s">
        <v>1991</v>
      </c>
      <c r="L411">
        <v>15422980</v>
      </c>
      <c r="M411" t="s">
        <v>3629</v>
      </c>
      <c r="N411" t="s">
        <v>3630</v>
      </c>
      <c r="O411">
        <v>995084349</v>
      </c>
      <c r="P411" t="s">
        <v>3631</v>
      </c>
      <c r="Q411" t="s">
        <v>2113</v>
      </c>
      <c r="R411" t="s">
        <v>2114</v>
      </c>
      <c r="S411" t="s">
        <v>1994</v>
      </c>
      <c r="T411" t="e">
        <f>VLOOKUP(Hoja1[[#This Row],[dsc_documento]],Registros[],2,FALSE)</f>
        <v>#N/A</v>
      </c>
    </row>
    <row r="412" spans="1:20" x14ac:dyDescent="0.25">
      <c r="A412" t="s">
        <v>201</v>
      </c>
      <c r="B412">
        <v>2</v>
      </c>
      <c r="C412">
        <v>2105555</v>
      </c>
      <c r="D412">
        <v>0</v>
      </c>
      <c r="E412" t="s">
        <v>3632</v>
      </c>
      <c r="F412" t="s">
        <v>2007</v>
      </c>
      <c r="G412" t="s">
        <v>2008</v>
      </c>
      <c r="H412" t="s">
        <v>1990</v>
      </c>
      <c r="I412" s="162">
        <v>45331.506321446759</v>
      </c>
      <c r="J412" s="162">
        <v>45331.791711261576</v>
      </c>
      <c r="K412" t="s">
        <v>1991</v>
      </c>
      <c r="L412">
        <v>10687380</v>
      </c>
      <c r="M412" t="s">
        <v>3633</v>
      </c>
      <c r="N412" t="s">
        <v>2827</v>
      </c>
      <c r="O412">
        <v>927078883</v>
      </c>
      <c r="P412" t="s">
        <v>3634</v>
      </c>
      <c r="Q412" t="s">
        <v>3193</v>
      </c>
      <c r="R412" t="s">
        <v>2060</v>
      </c>
      <c r="S412" t="s">
        <v>2022</v>
      </c>
      <c r="T412" t="e">
        <f>VLOOKUP(Hoja1[[#This Row],[dsc_documento]],Registros[],2,FALSE)</f>
        <v>#N/A</v>
      </c>
    </row>
    <row r="413" spans="1:20" x14ac:dyDescent="0.25">
      <c r="A413" t="s">
        <v>231</v>
      </c>
      <c r="B413">
        <v>11</v>
      </c>
      <c r="C413">
        <v>11001102</v>
      </c>
      <c r="D413">
        <v>0</v>
      </c>
      <c r="E413" t="s">
        <v>3635</v>
      </c>
      <c r="F413" t="s">
        <v>2007</v>
      </c>
      <c r="G413" t="s">
        <v>2008</v>
      </c>
      <c r="H413" t="s">
        <v>1990</v>
      </c>
      <c r="I413" s="162">
        <v>45331.511220289351</v>
      </c>
      <c r="J413" s="162">
        <v>45341.395844131941</v>
      </c>
      <c r="K413" t="s">
        <v>1991</v>
      </c>
      <c r="L413">
        <v>41549522</v>
      </c>
      <c r="M413" t="s">
        <v>3636</v>
      </c>
      <c r="N413" t="s">
        <v>3637</v>
      </c>
      <c r="O413">
        <v>994686478</v>
      </c>
      <c r="P413" t="s">
        <v>3638</v>
      </c>
      <c r="Q413" t="s">
        <v>2482</v>
      </c>
      <c r="R413" t="s">
        <v>2048</v>
      </c>
      <c r="S413" t="s">
        <v>2049</v>
      </c>
      <c r="T413" t="e">
        <f>VLOOKUP(Hoja1[[#This Row],[dsc_documento]],Registros[],2,FALSE)</f>
        <v>#N/A</v>
      </c>
    </row>
    <row r="414" spans="1:20" x14ac:dyDescent="0.25">
      <c r="A414" t="s">
        <v>177</v>
      </c>
      <c r="B414">
        <v>6</v>
      </c>
      <c r="C414">
        <v>6001938</v>
      </c>
      <c r="D414">
        <v>0</v>
      </c>
      <c r="E414" t="s">
        <v>3639</v>
      </c>
      <c r="F414" t="s">
        <v>2007</v>
      </c>
      <c r="G414" t="s">
        <v>2008</v>
      </c>
      <c r="H414" t="s">
        <v>1990</v>
      </c>
      <c r="I414" s="162">
        <v>45331.526060266202</v>
      </c>
      <c r="J414" s="162">
        <v>45332.458350659719</v>
      </c>
      <c r="K414" t="s">
        <v>1991</v>
      </c>
      <c r="L414">
        <v>16586100</v>
      </c>
      <c r="M414" t="s">
        <v>3640</v>
      </c>
      <c r="N414" t="s">
        <v>2260</v>
      </c>
      <c r="O414">
        <v>979584343</v>
      </c>
      <c r="P414" t="s">
        <v>3641</v>
      </c>
      <c r="Q414" t="s">
        <v>3642</v>
      </c>
      <c r="R414" t="s">
        <v>2617</v>
      </c>
      <c r="S414" t="s">
        <v>2362</v>
      </c>
      <c r="T414" t="e">
        <f>VLOOKUP(Hoja1[[#This Row],[dsc_documento]],Registros[],2,FALSE)</f>
        <v>#N/A</v>
      </c>
    </row>
    <row r="415" spans="1:20" x14ac:dyDescent="0.25">
      <c r="A415" t="s">
        <v>231</v>
      </c>
      <c r="B415">
        <v>11</v>
      </c>
      <c r="C415">
        <v>11001103</v>
      </c>
      <c r="D415">
        <v>0</v>
      </c>
      <c r="E415" t="s">
        <v>3643</v>
      </c>
      <c r="F415" t="s">
        <v>2007</v>
      </c>
      <c r="G415" t="s">
        <v>2008</v>
      </c>
      <c r="H415" t="s">
        <v>1990</v>
      </c>
      <c r="I415" s="162">
        <v>45331.715181678243</v>
      </c>
      <c r="J415" s="162">
        <v>45340.75000428241</v>
      </c>
      <c r="K415" t="s">
        <v>1991</v>
      </c>
      <c r="L415">
        <v>29410048</v>
      </c>
      <c r="M415" t="s">
        <v>3644</v>
      </c>
      <c r="N415" t="s">
        <v>3645</v>
      </c>
      <c r="O415">
        <v>959860683</v>
      </c>
      <c r="P415" t="s">
        <v>3646</v>
      </c>
      <c r="Q415" t="s">
        <v>2477</v>
      </c>
      <c r="R415" t="s">
        <v>2138</v>
      </c>
      <c r="S415" t="s">
        <v>2049</v>
      </c>
      <c r="T415" t="e">
        <f>VLOOKUP(Hoja1[[#This Row],[dsc_documento]],Registros[],2,FALSE)</f>
        <v>#N/A</v>
      </c>
    </row>
    <row r="416" spans="1:20" x14ac:dyDescent="0.25">
      <c r="A416" t="s">
        <v>231</v>
      </c>
      <c r="B416">
        <v>11</v>
      </c>
      <c r="C416">
        <v>11001104</v>
      </c>
      <c r="D416">
        <v>0</v>
      </c>
      <c r="E416" t="s">
        <v>3647</v>
      </c>
      <c r="F416" t="s">
        <v>2007</v>
      </c>
      <c r="G416" t="s">
        <v>2008</v>
      </c>
      <c r="H416" t="s">
        <v>1990</v>
      </c>
      <c r="I416" s="162">
        <v>45331.725203935188</v>
      </c>
      <c r="J416" s="162">
        <v>45340.562514814817</v>
      </c>
      <c r="K416" t="s">
        <v>1991</v>
      </c>
      <c r="L416">
        <v>80386334</v>
      </c>
      <c r="M416" t="s">
        <v>3648</v>
      </c>
      <c r="N416" t="s">
        <v>2063</v>
      </c>
      <c r="O416">
        <v>979121485</v>
      </c>
      <c r="P416" t="s">
        <v>3649</v>
      </c>
      <c r="Q416" t="s">
        <v>2459</v>
      </c>
      <c r="R416" t="s">
        <v>2138</v>
      </c>
      <c r="S416" t="s">
        <v>2049</v>
      </c>
      <c r="T416" t="e">
        <f>VLOOKUP(Hoja1[[#This Row],[dsc_documento]],Registros[],2,FALSE)</f>
        <v>#N/A</v>
      </c>
    </row>
    <row r="417" spans="1:20" x14ac:dyDescent="0.25">
      <c r="A417" t="s">
        <v>179</v>
      </c>
      <c r="B417">
        <v>3</v>
      </c>
      <c r="C417">
        <v>3001488</v>
      </c>
      <c r="D417">
        <v>0</v>
      </c>
      <c r="E417" t="s">
        <v>3650</v>
      </c>
      <c r="F417" t="s">
        <v>1988</v>
      </c>
      <c r="G417" t="s">
        <v>1989</v>
      </c>
      <c r="H417" t="s">
        <v>1990</v>
      </c>
      <c r="I417" s="162">
        <v>45331.743149456015</v>
      </c>
      <c r="J417" s="162">
        <v>45336.602308877314</v>
      </c>
      <c r="K417" t="s">
        <v>1991</v>
      </c>
      <c r="L417">
        <v>23956508</v>
      </c>
      <c r="M417" t="s">
        <v>3651</v>
      </c>
      <c r="N417" t="s">
        <v>3652</v>
      </c>
      <c r="O417">
        <v>984267526</v>
      </c>
      <c r="P417" t="s">
        <v>3653</v>
      </c>
      <c r="Q417" t="s">
        <v>2257</v>
      </c>
      <c r="R417" t="s">
        <v>2080</v>
      </c>
      <c r="S417" t="s">
        <v>2080</v>
      </c>
      <c r="T417" t="e">
        <f>VLOOKUP(Hoja1[[#This Row],[dsc_documento]],Registros[],2,FALSE)</f>
        <v>#N/A</v>
      </c>
    </row>
    <row r="418" spans="1:20" x14ac:dyDescent="0.25">
      <c r="A418" t="s">
        <v>176</v>
      </c>
      <c r="B418">
        <v>1</v>
      </c>
      <c r="C418">
        <v>1002386</v>
      </c>
      <c r="D418">
        <v>0</v>
      </c>
      <c r="E418" t="s">
        <v>3654</v>
      </c>
      <c r="F418" t="s">
        <v>2007</v>
      </c>
      <c r="G418" t="s">
        <v>2008</v>
      </c>
      <c r="H418" t="s">
        <v>1990</v>
      </c>
      <c r="I418" s="162">
        <v>45332.543234606484</v>
      </c>
      <c r="J418" s="162">
        <v>45334.541675081018</v>
      </c>
      <c r="K418" t="s">
        <v>1991</v>
      </c>
      <c r="L418">
        <v>19919773</v>
      </c>
      <c r="M418" t="s">
        <v>3655</v>
      </c>
      <c r="N418" t="s">
        <v>3656</v>
      </c>
      <c r="O418">
        <v>963713063</v>
      </c>
      <c r="P418" t="s">
        <v>3657</v>
      </c>
      <c r="Q418" t="s">
        <v>2013</v>
      </c>
      <c r="R418" t="s">
        <v>2014</v>
      </c>
      <c r="S418" t="s">
        <v>2015</v>
      </c>
      <c r="T418" t="e">
        <f>VLOOKUP(Hoja1[[#This Row],[dsc_documento]],Registros[],2,FALSE)</f>
        <v>#N/A</v>
      </c>
    </row>
    <row r="419" spans="1:20" x14ac:dyDescent="0.25">
      <c r="A419" t="s">
        <v>175</v>
      </c>
      <c r="B419">
        <v>9</v>
      </c>
      <c r="C419">
        <v>9001729</v>
      </c>
      <c r="D419">
        <v>0</v>
      </c>
      <c r="E419" t="s">
        <v>3658</v>
      </c>
      <c r="F419" t="s">
        <v>1988</v>
      </c>
      <c r="G419" t="s">
        <v>1989</v>
      </c>
      <c r="H419" t="s">
        <v>1990</v>
      </c>
      <c r="I419" s="162">
        <v>45332.572019097221</v>
      </c>
      <c r="J419" s="162">
        <v>45362.699396909724</v>
      </c>
      <c r="K419" t="s">
        <v>1991</v>
      </c>
      <c r="L419">
        <v>32979666</v>
      </c>
      <c r="M419" t="s">
        <v>3659</v>
      </c>
      <c r="N419" t="s">
        <v>3660</v>
      </c>
      <c r="O419">
        <v>955013846</v>
      </c>
      <c r="P419" t="s">
        <v>3661</v>
      </c>
      <c r="Q419" t="s">
        <v>2232</v>
      </c>
      <c r="R419" t="s">
        <v>2080</v>
      </c>
      <c r="S419" t="s">
        <v>2080</v>
      </c>
      <c r="T419" t="e">
        <f>VLOOKUP(Hoja1[[#This Row],[dsc_documento]],Registros[],2,FALSE)</f>
        <v>#N/A</v>
      </c>
    </row>
    <row r="420" spans="1:20" x14ac:dyDescent="0.25">
      <c r="A420" t="s">
        <v>231</v>
      </c>
      <c r="B420">
        <v>11</v>
      </c>
      <c r="C420">
        <v>11001105</v>
      </c>
      <c r="D420">
        <v>0</v>
      </c>
      <c r="E420" t="s">
        <v>3662</v>
      </c>
      <c r="F420" t="s">
        <v>2007</v>
      </c>
      <c r="G420" t="s">
        <v>2008</v>
      </c>
      <c r="H420" t="s">
        <v>1990</v>
      </c>
      <c r="I420" s="162">
        <v>45332.628580439814</v>
      </c>
      <c r="J420" s="162">
        <v>45334.562520601852</v>
      </c>
      <c r="K420" t="s">
        <v>1991</v>
      </c>
      <c r="L420">
        <v>29703079</v>
      </c>
      <c r="M420" t="s">
        <v>3663</v>
      </c>
      <c r="N420" t="s">
        <v>3664</v>
      </c>
      <c r="O420">
        <v>983738928</v>
      </c>
      <c r="P420" t="s">
        <v>3665</v>
      </c>
      <c r="Q420" t="s">
        <v>2237</v>
      </c>
      <c r="R420" t="s">
        <v>2238</v>
      </c>
      <c r="S420" t="s">
        <v>2049</v>
      </c>
      <c r="T420" t="e">
        <f>VLOOKUP(Hoja1[[#This Row],[dsc_documento]],Registros[],2,FALSE)</f>
        <v>#N/A</v>
      </c>
    </row>
    <row r="421" spans="1:20" x14ac:dyDescent="0.25">
      <c r="A421" t="s">
        <v>176</v>
      </c>
      <c r="B421">
        <v>1</v>
      </c>
      <c r="C421">
        <v>1002387</v>
      </c>
      <c r="D421">
        <v>0</v>
      </c>
      <c r="E421" t="s">
        <v>3666</v>
      </c>
      <c r="F421" t="s">
        <v>2007</v>
      </c>
      <c r="G421" t="s">
        <v>2008</v>
      </c>
      <c r="H421" t="s">
        <v>1990</v>
      </c>
      <c r="I421" s="162">
        <v>45332.697309571762</v>
      </c>
      <c r="J421" s="162">
        <v>45332.937520833337</v>
      </c>
      <c r="K421" t="s">
        <v>1991</v>
      </c>
      <c r="L421">
        <v>20056042</v>
      </c>
      <c r="M421" t="s">
        <v>3667</v>
      </c>
      <c r="N421" t="s">
        <v>3668</v>
      </c>
      <c r="O421">
        <v>975221819</v>
      </c>
      <c r="P421" t="s">
        <v>3669</v>
      </c>
      <c r="Q421" t="s">
        <v>2597</v>
      </c>
      <c r="R421" t="s">
        <v>2000</v>
      </c>
      <c r="S421" t="s">
        <v>2000</v>
      </c>
      <c r="T421" t="e">
        <f>VLOOKUP(Hoja1[[#This Row],[dsc_documento]],Registros[],2,FALSE)</f>
        <v>#N/A</v>
      </c>
    </row>
    <row r="422" spans="1:20" x14ac:dyDescent="0.25">
      <c r="A422" t="s">
        <v>201</v>
      </c>
      <c r="B422">
        <v>2</v>
      </c>
      <c r="C422">
        <v>2105556</v>
      </c>
      <c r="D422">
        <v>0</v>
      </c>
      <c r="E422" t="s">
        <v>3670</v>
      </c>
      <c r="F422" t="s">
        <v>2007</v>
      </c>
      <c r="G422" t="s">
        <v>2008</v>
      </c>
      <c r="H422" t="s">
        <v>1990</v>
      </c>
      <c r="I422" s="162">
        <v>45332.716822256945</v>
      </c>
      <c r="J422" s="162">
        <v>45332.854176701388</v>
      </c>
      <c r="K422" t="s">
        <v>1991</v>
      </c>
      <c r="L422">
        <v>20005494</v>
      </c>
      <c r="M422" t="s">
        <v>3671</v>
      </c>
      <c r="N422" t="s">
        <v>3672</v>
      </c>
      <c r="O422">
        <v>960878822</v>
      </c>
      <c r="P422" t="s">
        <v>3673</v>
      </c>
      <c r="Q422" t="s">
        <v>2939</v>
      </c>
      <c r="R422" t="s">
        <v>2060</v>
      </c>
      <c r="S422" t="s">
        <v>2022</v>
      </c>
      <c r="T422" t="e">
        <f>VLOOKUP(Hoja1[[#This Row],[dsc_documento]],Registros[],2,FALSE)</f>
        <v>#N/A</v>
      </c>
    </row>
    <row r="423" spans="1:20" x14ac:dyDescent="0.25">
      <c r="A423" t="s">
        <v>201</v>
      </c>
      <c r="B423">
        <v>2</v>
      </c>
      <c r="C423">
        <v>2105557</v>
      </c>
      <c r="D423">
        <v>0</v>
      </c>
      <c r="E423" t="s">
        <v>3674</v>
      </c>
      <c r="F423" t="s">
        <v>2007</v>
      </c>
      <c r="G423" t="s">
        <v>2008</v>
      </c>
      <c r="H423" t="s">
        <v>1990</v>
      </c>
      <c r="I423" s="162">
        <v>45332.755450312499</v>
      </c>
      <c r="J423" s="162">
        <v>45355.563319444445</v>
      </c>
      <c r="K423" t="s">
        <v>1991</v>
      </c>
      <c r="L423">
        <v>20053658</v>
      </c>
      <c r="M423" t="s">
        <v>3675</v>
      </c>
      <c r="N423" t="s">
        <v>3676</v>
      </c>
      <c r="O423">
        <v>931374418</v>
      </c>
      <c r="P423" t="s">
        <v>3677</v>
      </c>
      <c r="Q423" t="s">
        <v>2536</v>
      </c>
      <c r="R423" t="s">
        <v>2021</v>
      </c>
      <c r="S423" t="s">
        <v>2022</v>
      </c>
      <c r="T423" t="e">
        <f>VLOOKUP(Hoja1[[#This Row],[dsc_documento]],Registros[],2,FALSE)</f>
        <v>#N/A</v>
      </c>
    </row>
    <row r="424" spans="1:20" x14ac:dyDescent="0.25">
      <c r="A424" t="s">
        <v>201</v>
      </c>
      <c r="B424">
        <v>2</v>
      </c>
      <c r="C424">
        <v>2105558</v>
      </c>
      <c r="D424">
        <v>0</v>
      </c>
      <c r="E424" t="s">
        <v>3678</v>
      </c>
      <c r="F424" t="s">
        <v>2007</v>
      </c>
      <c r="G424" t="s">
        <v>2008</v>
      </c>
      <c r="H424" t="s">
        <v>1990</v>
      </c>
      <c r="I424" s="162">
        <v>45333.380937268521</v>
      </c>
      <c r="J424" s="162">
        <v>45333.645848807872</v>
      </c>
      <c r="K424" t="s">
        <v>1991</v>
      </c>
      <c r="L424">
        <v>4216973</v>
      </c>
      <c r="M424" t="s">
        <v>3679</v>
      </c>
      <c r="N424" t="s">
        <v>3680</v>
      </c>
      <c r="O424">
        <v>963991199</v>
      </c>
      <c r="P424" t="s">
        <v>3681</v>
      </c>
      <c r="Q424" t="s">
        <v>3682</v>
      </c>
      <c r="R424" t="s">
        <v>2223</v>
      </c>
      <c r="S424" t="s">
        <v>2022</v>
      </c>
      <c r="T424" t="e">
        <f>VLOOKUP(Hoja1[[#This Row],[dsc_documento]],Registros[],2,FALSE)</f>
        <v>#N/A</v>
      </c>
    </row>
    <row r="425" spans="1:20" x14ac:dyDescent="0.25">
      <c r="A425" t="s">
        <v>201</v>
      </c>
      <c r="B425">
        <v>2</v>
      </c>
      <c r="C425">
        <v>2105559</v>
      </c>
      <c r="D425">
        <v>0</v>
      </c>
      <c r="E425" t="s">
        <v>3683</v>
      </c>
      <c r="F425" t="s">
        <v>2007</v>
      </c>
      <c r="G425" t="s">
        <v>2008</v>
      </c>
      <c r="H425" t="s">
        <v>1990</v>
      </c>
      <c r="I425" s="162">
        <v>45333.539604282407</v>
      </c>
      <c r="J425" s="162">
        <v>45334.895877233794</v>
      </c>
      <c r="K425" t="s">
        <v>1991</v>
      </c>
      <c r="L425">
        <v>48843573</v>
      </c>
      <c r="M425" t="s">
        <v>3684</v>
      </c>
      <c r="N425" t="s">
        <v>3685</v>
      </c>
      <c r="O425">
        <v>953743559</v>
      </c>
      <c r="P425" t="s">
        <v>3686</v>
      </c>
      <c r="Q425" t="s">
        <v>3682</v>
      </c>
      <c r="R425" t="s">
        <v>2223</v>
      </c>
      <c r="S425" t="s">
        <v>2022</v>
      </c>
      <c r="T425" t="e">
        <f>VLOOKUP(Hoja1[[#This Row],[dsc_documento]],Registros[],2,FALSE)</f>
        <v>#N/A</v>
      </c>
    </row>
    <row r="426" spans="1:20" x14ac:dyDescent="0.25">
      <c r="A426" t="s">
        <v>232</v>
      </c>
      <c r="B426">
        <v>4</v>
      </c>
      <c r="C426">
        <v>4001917</v>
      </c>
      <c r="D426">
        <v>0</v>
      </c>
      <c r="E426" t="s">
        <v>3687</v>
      </c>
      <c r="F426" t="s">
        <v>1988</v>
      </c>
      <c r="G426" t="s">
        <v>1989</v>
      </c>
      <c r="H426" t="s">
        <v>1990</v>
      </c>
      <c r="I426" s="162">
        <v>45334.402005937503</v>
      </c>
      <c r="J426" s="162">
        <v>45334.587642905091</v>
      </c>
      <c r="K426" t="s">
        <v>1991</v>
      </c>
      <c r="L426">
        <v>41580936</v>
      </c>
      <c r="M426" t="s">
        <v>3688</v>
      </c>
      <c r="N426" t="s">
        <v>3689</v>
      </c>
      <c r="O426">
        <v>958286755</v>
      </c>
      <c r="P426" t="s">
        <v>3690</v>
      </c>
      <c r="Q426" t="s">
        <v>2146</v>
      </c>
      <c r="R426" t="s">
        <v>2080</v>
      </c>
      <c r="S426" t="s">
        <v>2080</v>
      </c>
      <c r="T426" t="e">
        <f>VLOOKUP(Hoja1[[#This Row],[dsc_documento]],Registros[],2,FALSE)</f>
        <v>#N/A</v>
      </c>
    </row>
    <row r="427" spans="1:20" x14ac:dyDescent="0.25">
      <c r="A427" t="s">
        <v>201</v>
      </c>
      <c r="B427">
        <v>2</v>
      </c>
      <c r="C427">
        <v>2105560</v>
      </c>
      <c r="D427">
        <v>0</v>
      </c>
      <c r="E427" t="s">
        <v>3691</v>
      </c>
      <c r="F427" t="s">
        <v>2007</v>
      </c>
      <c r="G427" t="s">
        <v>2008</v>
      </c>
      <c r="H427" t="s">
        <v>1990</v>
      </c>
      <c r="I427" s="162">
        <v>45334.463745868059</v>
      </c>
      <c r="J427" s="162">
        <v>45345.770849305554</v>
      </c>
      <c r="K427" t="s">
        <v>1991</v>
      </c>
      <c r="L427">
        <v>46351727</v>
      </c>
      <c r="M427" t="s">
        <v>3692</v>
      </c>
      <c r="N427" t="s">
        <v>3693</v>
      </c>
      <c r="O427">
        <v>951301283</v>
      </c>
      <c r="P427" t="s">
        <v>3694</v>
      </c>
      <c r="Q427" t="s">
        <v>3695</v>
      </c>
      <c r="R427" t="s">
        <v>2223</v>
      </c>
      <c r="S427" t="s">
        <v>2022</v>
      </c>
      <c r="T427" t="e">
        <f>VLOOKUP(Hoja1[[#This Row],[dsc_documento]],Registros[],2,FALSE)</f>
        <v>#N/A</v>
      </c>
    </row>
    <row r="428" spans="1:20" x14ac:dyDescent="0.25">
      <c r="A428" t="s">
        <v>176</v>
      </c>
      <c r="B428">
        <v>1</v>
      </c>
      <c r="C428">
        <v>1002388</v>
      </c>
      <c r="D428">
        <v>0</v>
      </c>
      <c r="E428" t="s">
        <v>3696</v>
      </c>
      <c r="F428" t="s">
        <v>2007</v>
      </c>
      <c r="G428" t="s">
        <v>2008</v>
      </c>
      <c r="H428" t="s">
        <v>1990</v>
      </c>
      <c r="I428" s="162">
        <v>45334.477260416665</v>
      </c>
      <c r="J428" s="162">
        <v>45335.479171331019</v>
      </c>
      <c r="K428" t="s">
        <v>1991</v>
      </c>
      <c r="L428">
        <v>9711061</v>
      </c>
      <c r="M428" t="s">
        <v>3697</v>
      </c>
      <c r="N428" t="s">
        <v>3698</v>
      </c>
      <c r="O428">
        <v>977371793</v>
      </c>
      <c r="P428" t="s">
        <v>3699</v>
      </c>
      <c r="Q428" t="s">
        <v>3700</v>
      </c>
      <c r="R428" t="s">
        <v>2014</v>
      </c>
      <c r="S428" t="s">
        <v>2015</v>
      </c>
      <c r="T428" t="e">
        <f>VLOOKUP(Hoja1[[#This Row],[dsc_documento]],Registros[],2,FALSE)</f>
        <v>#N/A</v>
      </c>
    </row>
    <row r="429" spans="1:20" x14ac:dyDescent="0.25">
      <c r="A429" t="s">
        <v>201</v>
      </c>
      <c r="B429">
        <v>2</v>
      </c>
      <c r="C429">
        <v>2105561</v>
      </c>
      <c r="D429">
        <v>0</v>
      </c>
      <c r="E429" t="s">
        <v>3701</v>
      </c>
      <c r="F429" t="s">
        <v>2007</v>
      </c>
      <c r="G429" t="s">
        <v>2008</v>
      </c>
      <c r="H429" t="s">
        <v>1990</v>
      </c>
      <c r="I429" s="162">
        <v>45334.483596215279</v>
      </c>
      <c r="J429" s="162">
        <v>45334.666680439812</v>
      </c>
      <c r="K429" t="s">
        <v>1991</v>
      </c>
      <c r="L429">
        <v>47298948</v>
      </c>
      <c r="M429" t="s">
        <v>3702</v>
      </c>
      <c r="N429" t="s">
        <v>3703</v>
      </c>
      <c r="O429">
        <v>997213889</v>
      </c>
      <c r="P429" t="s">
        <v>3704</v>
      </c>
      <c r="Q429" t="s">
        <v>3695</v>
      </c>
      <c r="R429" t="s">
        <v>2223</v>
      </c>
      <c r="S429" t="s">
        <v>2022</v>
      </c>
      <c r="T429" t="e">
        <f>VLOOKUP(Hoja1[[#This Row],[dsc_documento]],Registros[],2,FALSE)</f>
        <v>#N/A</v>
      </c>
    </row>
    <row r="430" spans="1:20" x14ac:dyDescent="0.25">
      <c r="A430" t="s">
        <v>201</v>
      </c>
      <c r="B430">
        <v>2</v>
      </c>
      <c r="C430">
        <v>2105562</v>
      </c>
      <c r="D430">
        <v>0</v>
      </c>
      <c r="E430" t="s">
        <v>3705</v>
      </c>
      <c r="F430" t="s">
        <v>2007</v>
      </c>
      <c r="G430" t="s">
        <v>2008</v>
      </c>
      <c r="H430" t="s">
        <v>1990</v>
      </c>
      <c r="I430" s="162">
        <v>45334.509910104163</v>
      </c>
      <c r="J430" s="162">
        <v>45335.79167997685</v>
      </c>
      <c r="K430" t="s">
        <v>1991</v>
      </c>
      <c r="L430">
        <v>4069009</v>
      </c>
      <c r="M430" t="s">
        <v>3706</v>
      </c>
      <c r="N430" t="s">
        <v>3707</v>
      </c>
      <c r="O430">
        <v>964972666</v>
      </c>
      <c r="P430" t="s">
        <v>3708</v>
      </c>
      <c r="Q430" t="s">
        <v>3193</v>
      </c>
      <c r="R430" t="s">
        <v>2060</v>
      </c>
      <c r="S430" t="s">
        <v>2022</v>
      </c>
      <c r="T430" t="e">
        <f>VLOOKUP(Hoja1[[#This Row],[dsc_documento]],Registros[],2,FALSE)</f>
        <v>#N/A</v>
      </c>
    </row>
    <row r="431" spans="1:20" x14ac:dyDescent="0.25">
      <c r="A431" t="s">
        <v>201</v>
      </c>
      <c r="B431">
        <v>2</v>
      </c>
      <c r="C431">
        <v>2105563</v>
      </c>
      <c r="D431">
        <v>0</v>
      </c>
      <c r="E431" t="s">
        <v>3709</v>
      </c>
      <c r="F431" t="s">
        <v>2007</v>
      </c>
      <c r="G431" t="s">
        <v>2008</v>
      </c>
      <c r="H431" t="s">
        <v>1990</v>
      </c>
      <c r="I431" s="162">
        <v>45334.524182407411</v>
      </c>
      <c r="J431" s="162">
        <v>45336.520842858794</v>
      </c>
      <c r="K431" t="s">
        <v>1991</v>
      </c>
      <c r="L431">
        <v>42403367</v>
      </c>
      <c r="M431" t="s">
        <v>3710</v>
      </c>
      <c r="N431" t="s">
        <v>3711</v>
      </c>
      <c r="O431">
        <v>927425096</v>
      </c>
      <c r="P431" t="s">
        <v>3712</v>
      </c>
      <c r="Q431" t="s">
        <v>3695</v>
      </c>
      <c r="R431" t="s">
        <v>2223</v>
      </c>
      <c r="S431" t="s">
        <v>2022</v>
      </c>
      <c r="T431" t="e">
        <f>VLOOKUP(Hoja1[[#This Row],[dsc_documento]],Registros[],2,FALSE)</f>
        <v>#N/A</v>
      </c>
    </row>
    <row r="432" spans="1:20" x14ac:dyDescent="0.25">
      <c r="A432" t="s">
        <v>176</v>
      </c>
      <c r="B432">
        <v>1</v>
      </c>
      <c r="C432">
        <v>1002389</v>
      </c>
      <c r="D432">
        <v>0</v>
      </c>
      <c r="E432" t="s">
        <v>3713</v>
      </c>
      <c r="F432" t="s">
        <v>2007</v>
      </c>
      <c r="G432" t="s">
        <v>2008</v>
      </c>
      <c r="H432" t="s">
        <v>1990</v>
      </c>
      <c r="I432" s="162">
        <v>45334.600845949077</v>
      </c>
      <c r="J432" s="162">
        <v>45334.833349421293</v>
      </c>
      <c r="K432" t="s">
        <v>1991</v>
      </c>
      <c r="L432">
        <v>44894675</v>
      </c>
      <c r="M432" t="s">
        <v>3714</v>
      </c>
      <c r="N432" t="s">
        <v>3715</v>
      </c>
      <c r="O432">
        <v>948400610</v>
      </c>
      <c r="P432" t="s">
        <v>3716</v>
      </c>
      <c r="Q432" t="s">
        <v>2450</v>
      </c>
      <c r="R432" t="s">
        <v>2095</v>
      </c>
      <c r="S432" t="s">
        <v>2015</v>
      </c>
      <c r="T432" t="e">
        <f>VLOOKUP(Hoja1[[#This Row],[dsc_documento]],Registros[],2,FALSE)</f>
        <v>#N/A</v>
      </c>
    </row>
    <row r="433" spans="1:20" x14ac:dyDescent="0.25">
      <c r="A433" t="s">
        <v>176</v>
      </c>
      <c r="B433">
        <v>1</v>
      </c>
      <c r="C433">
        <v>1002390</v>
      </c>
      <c r="D433">
        <v>0</v>
      </c>
      <c r="E433" t="s">
        <v>3717</v>
      </c>
      <c r="F433" t="s">
        <v>2007</v>
      </c>
      <c r="G433" t="s">
        <v>2008</v>
      </c>
      <c r="H433" t="s">
        <v>2245</v>
      </c>
      <c r="I433" s="162">
        <v>45334.650619791668</v>
      </c>
      <c r="J433" s="162">
        <v>45334.708349884262</v>
      </c>
      <c r="K433" t="s">
        <v>1991</v>
      </c>
      <c r="L433">
        <v>19854033</v>
      </c>
      <c r="M433" t="s">
        <v>3718</v>
      </c>
      <c r="N433" t="s">
        <v>3719</v>
      </c>
      <c r="O433">
        <v>998822022</v>
      </c>
      <c r="P433" t="s">
        <v>3720</v>
      </c>
      <c r="Q433" t="s">
        <v>2571</v>
      </c>
      <c r="R433" t="s">
        <v>2014</v>
      </c>
      <c r="S433" t="s">
        <v>2015</v>
      </c>
      <c r="T433" t="e">
        <f>VLOOKUP(Hoja1[[#This Row],[dsc_documento]],Registros[],2,FALSE)</f>
        <v>#N/A</v>
      </c>
    </row>
    <row r="434" spans="1:20" x14ac:dyDescent="0.25">
      <c r="A434" t="s">
        <v>778</v>
      </c>
      <c r="B434">
        <v>10</v>
      </c>
      <c r="C434">
        <v>10030453</v>
      </c>
      <c r="D434">
        <v>0</v>
      </c>
      <c r="E434" t="s">
        <v>3721</v>
      </c>
      <c r="F434" t="s">
        <v>2007</v>
      </c>
      <c r="G434" t="s">
        <v>2008</v>
      </c>
      <c r="H434" t="s">
        <v>1990</v>
      </c>
      <c r="I434" s="162">
        <v>45334.654493368056</v>
      </c>
      <c r="J434" s="162">
        <v>45346.687518715276</v>
      </c>
      <c r="K434" t="s">
        <v>1991</v>
      </c>
      <c r="L434">
        <v>22300499</v>
      </c>
      <c r="M434" t="s">
        <v>3722</v>
      </c>
      <c r="N434" t="s">
        <v>3723</v>
      </c>
      <c r="O434">
        <v>912294245</v>
      </c>
      <c r="P434" t="s">
        <v>3724</v>
      </c>
      <c r="Q434" t="s">
        <v>3393</v>
      </c>
      <c r="R434" t="s">
        <v>2307</v>
      </c>
      <c r="S434" t="s">
        <v>2307</v>
      </c>
      <c r="T434" t="e">
        <f>VLOOKUP(Hoja1[[#This Row],[dsc_documento]],Registros[],2,FALSE)</f>
        <v>#N/A</v>
      </c>
    </row>
    <row r="435" spans="1:20" x14ac:dyDescent="0.25">
      <c r="A435" t="s">
        <v>179</v>
      </c>
      <c r="B435">
        <v>3</v>
      </c>
      <c r="C435">
        <v>3001489</v>
      </c>
      <c r="D435">
        <v>0</v>
      </c>
      <c r="E435" t="s">
        <v>3725</v>
      </c>
      <c r="F435" t="s">
        <v>2007</v>
      </c>
      <c r="G435" t="s">
        <v>2008</v>
      </c>
      <c r="H435" t="s">
        <v>1990</v>
      </c>
      <c r="I435" s="162">
        <v>45334.669780821758</v>
      </c>
      <c r="J435" s="162">
        <v>45338.666679479167</v>
      </c>
      <c r="K435" t="s">
        <v>1991</v>
      </c>
      <c r="L435">
        <v>23857231</v>
      </c>
      <c r="M435" t="s">
        <v>3726</v>
      </c>
      <c r="N435" t="s">
        <v>3727</v>
      </c>
      <c r="O435">
        <v>973572991</v>
      </c>
      <c r="P435" t="s">
        <v>3728</v>
      </c>
      <c r="Q435" t="s">
        <v>2929</v>
      </c>
      <c r="R435" t="s">
        <v>2386</v>
      </c>
      <c r="S435" t="s">
        <v>2387</v>
      </c>
      <c r="T435" t="e">
        <f>VLOOKUP(Hoja1[[#This Row],[dsc_documento]],Registros[],2,FALSE)</f>
        <v>#N/A</v>
      </c>
    </row>
    <row r="436" spans="1:20" x14ac:dyDescent="0.25">
      <c r="A436" t="s">
        <v>179</v>
      </c>
      <c r="B436">
        <v>3</v>
      </c>
      <c r="C436">
        <v>3001490</v>
      </c>
      <c r="D436">
        <v>0</v>
      </c>
      <c r="E436" t="s">
        <v>3729</v>
      </c>
      <c r="F436" t="s">
        <v>1988</v>
      </c>
      <c r="G436" t="s">
        <v>1989</v>
      </c>
      <c r="H436" t="s">
        <v>1990</v>
      </c>
      <c r="I436" s="162">
        <v>45334.691102002318</v>
      </c>
      <c r="J436" s="162">
        <v>45339.400087152775</v>
      </c>
      <c r="K436" t="s">
        <v>2009</v>
      </c>
      <c r="L436">
        <v>45703423</v>
      </c>
      <c r="M436" t="s">
        <v>3730</v>
      </c>
      <c r="N436" t="s">
        <v>2299</v>
      </c>
      <c r="O436">
        <v>974710790</v>
      </c>
      <c r="P436" t="s">
        <v>3731</v>
      </c>
      <c r="Q436" t="s">
        <v>2257</v>
      </c>
      <c r="R436" t="s">
        <v>2080</v>
      </c>
      <c r="S436" t="s">
        <v>2080</v>
      </c>
      <c r="T436" t="e">
        <f>VLOOKUP(Hoja1[[#This Row],[dsc_documento]],Registros[],2,FALSE)</f>
        <v>#N/A</v>
      </c>
    </row>
    <row r="437" spans="1:20" x14ac:dyDescent="0.25">
      <c r="A437" t="s">
        <v>179</v>
      </c>
      <c r="B437">
        <v>3</v>
      </c>
      <c r="C437">
        <v>3001491</v>
      </c>
      <c r="D437">
        <v>0</v>
      </c>
      <c r="E437" t="s">
        <v>3732</v>
      </c>
      <c r="F437" t="s">
        <v>1988</v>
      </c>
      <c r="G437" t="s">
        <v>1989</v>
      </c>
      <c r="H437" t="s">
        <v>1990</v>
      </c>
      <c r="I437" s="162">
        <v>45334.693145717596</v>
      </c>
      <c r="J437" s="162">
        <v>45339.397291817128</v>
      </c>
      <c r="K437" t="s">
        <v>1991</v>
      </c>
      <c r="L437">
        <v>46912716</v>
      </c>
      <c r="M437" t="s">
        <v>3733</v>
      </c>
      <c r="N437" t="s">
        <v>3734</v>
      </c>
      <c r="O437">
        <v>984287923</v>
      </c>
      <c r="P437" t="s">
        <v>3735</v>
      </c>
      <c r="Q437" t="s">
        <v>2257</v>
      </c>
      <c r="R437" t="s">
        <v>2080</v>
      </c>
      <c r="S437" t="s">
        <v>2080</v>
      </c>
      <c r="T437" t="e">
        <f>VLOOKUP(Hoja1[[#This Row],[dsc_documento]],Registros[],2,FALSE)</f>
        <v>#N/A</v>
      </c>
    </row>
    <row r="438" spans="1:20" x14ac:dyDescent="0.25">
      <c r="A438" t="s">
        <v>201</v>
      </c>
      <c r="B438">
        <v>2</v>
      </c>
      <c r="C438">
        <v>2105564</v>
      </c>
      <c r="D438">
        <v>0</v>
      </c>
      <c r="E438" t="s">
        <v>3736</v>
      </c>
      <c r="F438" t="s">
        <v>2007</v>
      </c>
      <c r="G438" t="s">
        <v>2008</v>
      </c>
      <c r="H438" t="s">
        <v>1990</v>
      </c>
      <c r="I438" s="162">
        <v>45334.71720767361</v>
      </c>
      <c r="J438" s="162">
        <v>45339.583341747682</v>
      </c>
      <c r="K438" t="s">
        <v>1991</v>
      </c>
      <c r="L438">
        <v>46112470</v>
      </c>
      <c r="M438" t="s">
        <v>3737</v>
      </c>
      <c r="N438" t="s">
        <v>3738</v>
      </c>
      <c r="O438">
        <v>917396745</v>
      </c>
      <c r="P438" t="s">
        <v>3739</v>
      </c>
      <c r="Q438" t="s">
        <v>2372</v>
      </c>
      <c r="R438" t="s">
        <v>2223</v>
      </c>
      <c r="S438" t="s">
        <v>2022</v>
      </c>
      <c r="T438" t="e">
        <f>VLOOKUP(Hoja1[[#This Row],[dsc_documento]],Registros[],2,FALSE)</f>
        <v>#N/A</v>
      </c>
    </row>
    <row r="439" spans="1:20" x14ac:dyDescent="0.25">
      <c r="A439" t="s">
        <v>201</v>
      </c>
      <c r="B439">
        <v>2</v>
      </c>
      <c r="C439">
        <v>2105565</v>
      </c>
      <c r="D439">
        <v>0</v>
      </c>
      <c r="E439" t="s">
        <v>3740</v>
      </c>
      <c r="F439" t="s">
        <v>2007</v>
      </c>
      <c r="G439" t="s">
        <v>2008</v>
      </c>
      <c r="H439" t="s">
        <v>1990</v>
      </c>
      <c r="I439" s="162">
        <v>45334.72333966435</v>
      </c>
      <c r="J439" s="162">
        <v>45335.562517627317</v>
      </c>
      <c r="K439" t="s">
        <v>1991</v>
      </c>
      <c r="L439">
        <v>41278807</v>
      </c>
      <c r="M439" t="s">
        <v>1303</v>
      </c>
      <c r="N439" t="s">
        <v>2260</v>
      </c>
      <c r="O439">
        <v>930227859</v>
      </c>
      <c r="P439" t="s">
        <v>1304</v>
      </c>
      <c r="Q439" t="s">
        <v>2829</v>
      </c>
      <c r="R439" t="s">
        <v>2022</v>
      </c>
      <c r="S439" t="s">
        <v>2022</v>
      </c>
      <c r="T439" t="e">
        <f>VLOOKUP(Hoja1[[#This Row],[dsc_documento]],Registros[],2,FALSE)</f>
        <v>#N/A</v>
      </c>
    </row>
    <row r="440" spans="1:20" x14ac:dyDescent="0.25">
      <c r="A440" t="s">
        <v>232</v>
      </c>
      <c r="B440">
        <v>4</v>
      </c>
      <c r="C440">
        <v>4001918</v>
      </c>
      <c r="D440">
        <v>0</v>
      </c>
      <c r="E440" t="s">
        <v>3741</v>
      </c>
      <c r="F440" t="s">
        <v>1988</v>
      </c>
      <c r="G440" t="s">
        <v>1989</v>
      </c>
      <c r="H440" t="s">
        <v>1990</v>
      </c>
      <c r="I440" s="162">
        <v>45335.485384259257</v>
      </c>
      <c r="J440" s="162">
        <v>45335.653996493056</v>
      </c>
      <c r="K440" t="s">
        <v>1991</v>
      </c>
      <c r="L440">
        <v>23921851</v>
      </c>
      <c r="M440" t="s">
        <v>3742</v>
      </c>
      <c r="N440" t="s">
        <v>3743</v>
      </c>
      <c r="O440">
        <v>941409469</v>
      </c>
      <c r="P440" t="s">
        <v>3744</v>
      </c>
      <c r="Q440" t="s">
        <v>2146</v>
      </c>
      <c r="R440" t="s">
        <v>2080</v>
      </c>
      <c r="S440" t="s">
        <v>2080</v>
      </c>
      <c r="T440" t="e">
        <f>VLOOKUP(Hoja1[[#This Row],[dsc_documento]],Registros[],2,FALSE)</f>
        <v>#N/A</v>
      </c>
    </row>
    <row r="441" spans="1:20" x14ac:dyDescent="0.25">
      <c r="A441" t="s">
        <v>179</v>
      </c>
      <c r="B441">
        <v>3</v>
      </c>
      <c r="C441">
        <v>1281</v>
      </c>
      <c r="D441">
        <v>3</v>
      </c>
      <c r="E441" t="s">
        <v>3745</v>
      </c>
      <c r="F441" t="s">
        <v>1988</v>
      </c>
      <c r="G441" t="s">
        <v>1989</v>
      </c>
      <c r="H441" t="s">
        <v>1990</v>
      </c>
      <c r="I441" s="162">
        <v>45335.530539201391</v>
      </c>
      <c r="J441" s="162">
        <v>45343.591533136576</v>
      </c>
      <c r="K441" t="s">
        <v>1991</v>
      </c>
      <c r="L441">
        <v>44607384</v>
      </c>
      <c r="M441" t="s">
        <v>3746</v>
      </c>
      <c r="N441" t="s">
        <v>3747</v>
      </c>
      <c r="O441">
        <v>963280936</v>
      </c>
      <c r="P441" t="s">
        <v>3748</v>
      </c>
      <c r="Q441" t="s">
        <v>2257</v>
      </c>
      <c r="R441" t="s">
        <v>2080</v>
      </c>
      <c r="S441" t="s">
        <v>2080</v>
      </c>
      <c r="T441" t="e">
        <f>VLOOKUP(Hoja1[[#This Row],[dsc_documento]],Registros[],2,FALSE)</f>
        <v>#N/A</v>
      </c>
    </row>
    <row r="442" spans="1:20" x14ac:dyDescent="0.25">
      <c r="A442" t="s">
        <v>201</v>
      </c>
      <c r="B442">
        <v>2</v>
      </c>
      <c r="C442">
        <v>2105566</v>
      </c>
      <c r="D442">
        <v>0</v>
      </c>
      <c r="E442" t="s">
        <v>3749</v>
      </c>
      <c r="F442" t="s">
        <v>2007</v>
      </c>
      <c r="G442" t="s">
        <v>2008</v>
      </c>
      <c r="H442" t="s">
        <v>1990</v>
      </c>
      <c r="I442" s="162">
        <v>45335.537305324076</v>
      </c>
      <c r="J442" s="162">
        <v>45335.895862118057</v>
      </c>
      <c r="K442" t="s">
        <v>1991</v>
      </c>
      <c r="L442">
        <v>4069009</v>
      </c>
      <c r="M442" t="s">
        <v>3706</v>
      </c>
      <c r="N442" t="s">
        <v>3707</v>
      </c>
      <c r="O442">
        <v>964972666</v>
      </c>
      <c r="P442" t="s">
        <v>3708</v>
      </c>
      <c r="Q442" t="s">
        <v>3193</v>
      </c>
      <c r="R442" t="s">
        <v>2060</v>
      </c>
      <c r="S442" t="s">
        <v>2022</v>
      </c>
      <c r="T442" t="e">
        <f>VLOOKUP(Hoja1[[#This Row],[dsc_documento]],Registros[],2,FALSE)</f>
        <v>#N/A</v>
      </c>
    </row>
    <row r="443" spans="1:20" x14ac:dyDescent="0.25">
      <c r="A443" t="s">
        <v>232</v>
      </c>
      <c r="B443">
        <v>4</v>
      </c>
      <c r="C443">
        <v>4001919</v>
      </c>
      <c r="D443">
        <v>0</v>
      </c>
      <c r="E443" t="s">
        <v>3750</v>
      </c>
      <c r="F443" t="s">
        <v>2007</v>
      </c>
      <c r="G443" t="s">
        <v>2008</v>
      </c>
      <c r="H443" t="s">
        <v>1990</v>
      </c>
      <c r="I443" s="162">
        <v>45335.619921759258</v>
      </c>
      <c r="J443" s="162">
        <v>45335.937535648147</v>
      </c>
      <c r="K443" t="s">
        <v>1991</v>
      </c>
      <c r="L443">
        <v>29536564</v>
      </c>
      <c r="M443" t="s">
        <v>3751</v>
      </c>
      <c r="N443" t="s">
        <v>3752</v>
      </c>
      <c r="O443">
        <v>969377285</v>
      </c>
      <c r="P443" t="s">
        <v>3753</v>
      </c>
      <c r="Q443" t="s">
        <v>2611</v>
      </c>
      <c r="R443" t="s">
        <v>2178</v>
      </c>
      <c r="S443" t="s">
        <v>2107</v>
      </c>
      <c r="T443" t="e">
        <f>VLOOKUP(Hoja1[[#This Row],[dsc_documento]],Registros[],2,FALSE)</f>
        <v>#N/A</v>
      </c>
    </row>
    <row r="444" spans="1:20" x14ac:dyDescent="0.25">
      <c r="A444" t="s">
        <v>232</v>
      </c>
      <c r="B444">
        <v>4</v>
      </c>
      <c r="C444">
        <v>4001920</v>
      </c>
      <c r="D444">
        <v>0</v>
      </c>
      <c r="E444" t="s">
        <v>3754</v>
      </c>
      <c r="F444" t="s">
        <v>2007</v>
      </c>
      <c r="G444" t="s">
        <v>2008</v>
      </c>
      <c r="H444" t="s">
        <v>1990</v>
      </c>
      <c r="I444" s="162">
        <v>45335.629532025465</v>
      </c>
      <c r="J444" s="162">
        <v>45335.666677349538</v>
      </c>
      <c r="K444" t="s">
        <v>1991</v>
      </c>
      <c r="L444">
        <v>45658335</v>
      </c>
      <c r="M444" t="s">
        <v>3755</v>
      </c>
      <c r="N444" t="s">
        <v>3756</v>
      </c>
      <c r="O444">
        <v>947248604</v>
      </c>
      <c r="P444" t="s">
        <v>3757</v>
      </c>
      <c r="Q444" t="s">
        <v>2183</v>
      </c>
      <c r="R444" t="s">
        <v>2178</v>
      </c>
      <c r="S444" t="s">
        <v>2107</v>
      </c>
      <c r="T444" t="e">
        <f>VLOOKUP(Hoja1[[#This Row],[dsc_documento]],Registros[],2,FALSE)</f>
        <v>#N/A</v>
      </c>
    </row>
    <row r="445" spans="1:20" x14ac:dyDescent="0.25">
      <c r="A445" t="s">
        <v>173</v>
      </c>
      <c r="B445">
        <v>5</v>
      </c>
      <c r="C445">
        <v>5050552</v>
      </c>
      <c r="D445">
        <v>0</v>
      </c>
      <c r="E445" t="s">
        <v>3758</v>
      </c>
      <c r="F445" t="s">
        <v>2007</v>
      </c>
      <c r="G445" t="s">
        <v>2008</v>
      </c>
      <c r="H445" t="s">
        <v>1990</v>
      </c>
      <c r="I445" s="162">
        <v>45335.677399340275</v>
      </c>
      <c r="J445" s="162">
        <v>45336.66667604167</v>
      </c>
      <c r="K445" t="s">
        <v>1991</v>
      </c>
      <c r="L445">
        <v>41057341</v>
      </c>
      <c r="M445" t="s">
        <v>3759</v>
      </c>
      <c r="N445" t="s">
        <v>3760</v>
      </c>
      <c r="O445">
        <v>980852954</v>
      </c>
      <c r="P445" t="s">
        <v>3761</v>
      </c>
      <c r="Q445" t="s">
        <v>3173</v>
      </c>
      <c r="R445" t="s">
        <v>2163</v>
      </c>
      <c r="S445" t="s">
        <v>1994</v>
      </c>
      <c r="T445" t="e">
        <f>VLOOKUP(Hoja1[[#This Row],[dsc_documento]],Registros[],2,FALSE)</f>
        <v>#N/A</v>
      </c>
    </row>
    <row r="446" spans="1:20" x14ac:dyDescent="0.25">
      <c r="A446" t="s">
        <v>177</v>
      </c>
      <c r="B446">
        <v>6</v>
      </c>
      <c r="C446">
        <v>6001939</v>
      </c>
      <c r="D446">
        <v>0</v>
      </c>
      <c r="E446" t="s">
        <v>3762</v>
      </c>
      <c r="F446" t="s">
        <v>2007</v>
      </c>
      <c r="G446" t="s">
        <v>2008</v>
      </c>
      <c r="H446" t="s">
        <v>1990</v>
      </c>
      <c r="I446" s="162">
        <v>45335.682066006942</v>
      </c>
      <c r="J446" s="162">
        <v>45335.770845370367</v>
      </c>
      <c r="K446" t="s">
        <v>1991</v>
      </c>
      <c r="L446">
        <v>16774256</v>
      </c>
      <c r="M446" t="s">
        <v>3763</v>
      </c>
      <c r="N446" t="s">
        <v>3764</v>
      </c>
      <c r="O446">
        <v>971245688</v>
      </c>
      <c r="P446" t="s">
        <v>3765</v>
      </c>
      <c r="Q446" t="s">
        <v>3766</v>
      </c>
      <c r="R446" t="s">
        <v>2361</v>
      </c>
      <c r="S446" t="s">
        <v>2362</v>
      </c>
      <c r="T446" t="e">
        <f>VLOOKUP(Hoja1[[#This Row],[dsc_documento]],Registros[],2,FALSE)</f>
        <v>#N/A</v>
      </c>
    </row>
    <row r="447" spans="1:20" x14ac:dyDescent="0.25">
      <c r="A447" t="s">
        <v>778</v>
      </c>
      <c r="B447">
        <v>10</v>
      </c>
      <c r="C447">
        <v>10030454</v>
      </c>
      <c r="D447">
        <v>0</v>
      </c>
      <c r="E447" t="s">
        <v>3767</v>
      </c>
      <c r="F447" t="s">
        <v>2007</v>
      </c>
      <c r="G447" t="s">
        <v>2008</v>
      </c>
      <c r="H447" t="s">
        <v>1990</v>
      </c>
      <c r="I447" s="162">
        <v>45335.685769097225</v>
      </c>
      <c r="J447" s="162">
        <v>45337.562512766206</v>
      </c>
      <c r="K447" t="s">
        <v>1991</v>
      </c>
      <c r="L447">
        <v>22288861</v>
      </c>
      <c r="M447" t="s">
        <v>3768</v>
      </c>
      <c r="N447" t="s">
        <v>2439</v>
      </c>
      <c r="O447">
        <v>946225396</v>
      </c>
      <c r="P447" t="s">
        <v>3769</v>
      </c>
      <c r="Q447" t="s">
        <v>3393</v>
      </c>
      <c r="R447" t="s">
        <v>2307</v>
      </c>
      <c r="S447" t="s">
        <v>2307</v>
      </c>
      <c r="T447" t="e">
        <f>VLOOKUP(Hoja1[[#This Row],[dsc_documento]],Registros[],2,FALSE)</f>
        <v>#N/A</v>
      </c>
    </row>
    <row r="448" spans="1:20" x14ac:dyDescent="0.25">
      <c r="A448" t="s">
        <v>231</v>
      </c>
      <c r="B448">
        <v>11</v>
      </c>
      <c r="C448">
        <v>11001106</v>
      </c>
      <c r="D448">
        <v>0</v>
      </c>
      <c r="E448" t="s">
        <v>3770</v>
      </c>
      <c r="F448" t="s">
        <v>2007</v>
      </c>
      <c r="G448" t="s">
        <v>2008</v>
      </c>
      <c r="H448" t="s">
        <v>1990</v>
      </c>
      <c r="I448" s="162">
        <v>45335.748289583331</v>
      </c>
      <c r="J448" s="162">
        <v>45342.500008877316</v>
      </c>
      <c r="K448" t="s">
        <v>1991</v>
      </c>
      <c r="L448">
        <v>29668355</v>
      </c>
      <c r="M448" t="s">
        <v>3771</v>
      </c>
      <c r="N448" t="s">
        <v>3772</v>
      </c>
      <c r="O448">
        <v>931386933</v>
      </c>
      <c r="P448" t="s">
        <v>3773</v>
      </c>
      <c r="Q448" t="s">
        <v>2193</v>
      </c>
      <c r="R448" t="s">
        <v>2048</v>
      </c>
      <c r="S448" t="s">
        <v>2049</v>
      </c>
      <c r="T448" t="e">
        <f>VLOOKUP(Hoja1[[#This Row],[dsc_documento]],Registros[],2,FALSE)</f>
        <v>#N/A</v>
      </c>
    </row>
    <row r="449" spans="1:20" x14ac:dyDescent="0.25">
      <c r="A449" t="s">
        <v>231</v>
      </c>
      <c r="B449">
        <v>11</v>
      </c>
      <c r="C449">
        <v>11001107</v>
      </c>
      <c r="D449">
        <v>0</v>
      </c>
      <c r="E449" t="s">
        <v>3774</v>
      </c>
      <c r="F449" t="s">
        <v>2007</v>
      </c>
      <c r="G449" t="s">
        <v>2008</v>
      </c>
      <c r="H449" t="s">
        <v>1990</v>
      </c>
      <c r="I449" s="162">
        <v>45335.75536909722</v>
      </c>
      <c r="J449" s="162">
        <v>45336.750021990738</v>
      </c>
      <c r="K449" t="s">
        <v>1991</v>
      </c>
      <c r="L449">
        <v>29458003</v>
      </c>
      <c r="M449" t="s">
        <v>3775</v>
      </c>
      <c r="N449" t="s">
        <v>3776</v>
      </c>
      <c r="O449">
        <v>957092174</v>
      </c>
      <c r="P449" t="s">
        <v>3777</v>
      </c>
      <c r="Q449" t="s">
        <v>2499</v>
      </c>
      <c r="R449" t="s">
        <v>2238</v>
      </c>
      <c r="S449" t="s">
        <v>2049</v>
      </c>
      <c r="T449" t="e">
        <f>VLOOKUP(Hoja1[[#This Row],[dsc_documento]],Registros[],2,FALSE)</f>
        <v>#N/A</v>
      </c>
    </row>
    <row r="450" spans="1:20" x14ac:dyDescent="0.25">
      <c r="A450" t="s">
        <v>176</v>
      </c>
      <c r="B450">
        <v>1</v>
      </c>
      <c r="C450">
        <v>1002391</v>
      </c>
      <c r="D450">
        <v>0</v>
      </c>
      <c r="E450" t="s">
        <v>3778</v>
      </c>
      <c r="F450" t="s">
        <v>1988</v>
      </c>
      <c r="G450" t="s">
        <v>2008</v>
      </c>
      <c r="H450" t="s">
        <v>1990</v>
      </c>
      <c r="I450" s="162">
        <v>45336.398352233795</v>
      </c>
      <c r="J450" s="162">
        <v>45337.568088460648</v>
      </c>
      <c r="K450" t="s">
        <v>1991</v>
      </c>
      <c r="L450">
        <v>44928826</v>
      </c>
      <c r="M450" t="s">
        <v>3779</v>
      </c>
      <c r="N450" t="s">
        <v>3780</v>
      </c>
      <c r="O450">
        <v>936732012</v>
      </c>
      <c r="P450" t="s">
        <v>3781</v>
      </c>
      <c r="Q450" t="s">
        <v>1993</v>
      </c>
      <c r="R450" t="s">
        <v>2080</v>
      </c>
      <c r="S450" t="s">
        <v>2080</v>
      </c>
      <c r="T450" t="e">
        <f>VLOOKUP(Hoja1[[#This Row],[dsc_documento]],Registros[],2,FALSE)</f>
        <v>#N/A</v>
      </c>
    </row>
    <row r="451" spans="1:20" x14ac:dyDescent="0.25">
      <c r="A451" t="s">
        <v>231</v>
      </c>
      <c r="B451">
        <v>11</v>
      </c>
      <c r="C451">
        <v>11001108</v>
      </c>
      <c r="D451">
        <v>0</v>
      </c>
      <c r="E451" t="s">
        <v>3782</v>
      </c>
      <c r="F451" t="s">
        <v>2007</v>
      </c>
      <c r="G451" t="s">
        <v>2008</v>
      </c>
      <c r="H451" t="s">
        <v>1990</v>
      </c>
      <c r="I451" s="162">
        <v>45336.444974803242</v>
      </c>
      <c r="J451" s="162">
        <v>45339.895856053241</v>
      </c>
      <c r="K451" t="s">
        <v>1991</v>
      </c>
      <c r="L451">
        <v>29268179</v>
      </c>
      <c r="M451" t="s">
        <v>3783</v>
      </c>
      <c r="N451" t="s">
        <v>3784</v>
      </c>
      <c r="O451">
        <v>951162902</v>
      </c>
      <c r="P451" t="s">
        <v>3785</v>
      </c>
      <c r="Q451" t="s">
        <v>2934</v>
      </c>
      <c r="R451" t="s">
        <v>2238</v>
      </c>
      <c r="S451" t="s">
        <v>2049</v>
      </c>
      <c r="T451" t="e">
        <f>VLOOKUP(Hoja1[[#This Row],[dsc_documento]],Registros[],2,FALSE)</f>
        <v>#N/A</v>
      </c>
    </row>
    <row r="452" spans="1:20" x14ac:dyDescent="0.25">
      <c r="A452" t="s">
        <v>232</v>
      </c>
      <c r="B452">
        <v>4</v>
      </c>
      <c r="C452">
        <v>4001921</v>
      </c>
      <c r="D452">
        <v>0</v>
      </c>
      <c r="E452" t="s">
        <v>3786</v>
      </c>
      <c r="F452" t="s">
        <v>1988</v>
      </c>
      <c r="G452" t="s">
        <v>1989</v>
      </c>
      <c r="H452" t="s">
        <v>1990</v>
      </c>
      <c r="I452" s="162">
        <v>45336.463071446757</v>
      </c>
      <c r="J452" s="162">
        <v>45339.667093483797</v>
      </c>
      <c r="K452" t="s">
        <v>1991</v>
      </c>
      <c r="L452">
        <v>23953329</v>
      </c>
      <c r="M452" t="s">
        <v>3787</v>
      </c>
      <c r="N452" t="s">
        <v>3788</v>
      </c>
      <c r="O452">
        <v>939029922</v>
      </c>
      <c r="P452" t="s">
        <v>3789</v>
      </c>
      <c r="Q452" t="s">
        <v>2146</v>
      </c>
      <c r="R452" t="s">
        <v>2080</v>
      </c>
      <c r="S452" t="s">
        <v>2080</v>
      </c>
      <c r="T452" t="e">
        <f>VLOOKUP(Hoja1[[#This Row],[dsc_documento]],Registros[],2,FALSE)</f>
        <v>#N/A</v>
      </c>
    </row>
    <row r="453" spans="1:20" x14ac:dyDescent="0.25">
      <c r="A453" t="s">
        <v>176</v>
      </c>
      <c r="B453">
        <v>1</v>
      </c>
      <c r="C453">
        <v>1002392</v>
      </c>
      <c r="D453">
        <v>0</v>
      </c>
      <c r="E453" t="s">
        <v>3790</v>
      </c>
      <c r="F453" t="s">
        <v>2007</v>
      </c>
      <c r="G453" t="s">
        <v>2008</v>
      </c>
      <c r="H453" t="s">
        <v>1990</v>
      </c>
      <c r="I453" s="162">
        <v>45336.631289386576</v>
      </c>
      <c r="J453" s="162">
        <v>45337.312534108794</v>
      </c>
      <c r="K453" t="s">
        <v>1991</v>
      </c>
      <c r="L453">
        <v>71889976</v>
      </c>
      <c r="M453" t="s">
        <v>3791</v>
      </c>
      <c r="N453" t="s">
        <v>3792</v>
      </c>
      <c r="O453">
        <v>954373190</v>
      </c>
      <c r="P453" t="s">
        <v>3793</v>
      </c>
      <c r="Q453" t="s">
        <v>2053</v>
      </c>
      <c r="R453" t="s">
        <v>2054</v>
      </c>
      <c r="S453" t="s">
        <v>2015</v>
      </c>
      <c r="T453" t="e">
        <f>VLOOKUP(Hoja1[[#This Row],[dsc_documento]],Registros[],2,FALSE)</f>
        <v>#N/A</v>
      </c>
    </row>
    <row r="454" spans="1:20" x14ac:dyDescent="0.25">
      <c r="A454" t="s">
        <v>176</v>
      </c>
      <c r="B454">
        <v>1</v>
      </c>
      <c r="C454">
        <v>1002393</v>
      </c>
      <c r="D454">
        <v>0</v>
      </c>
      <c r="E454" t="s">
        <v>3794</v>
      </c>
      <c r="F454" t="s">
        <v>2007</v>
      </c>
      <c r="G454" t="s">
        <v>2008</v>
      </c>
      <c r="H454" t="s">
        <v>1990</v>
      </c>
      <c r="I454" s="162">
        <v>45336.638933796297</v>
      </c>
      <c r="J454" s="162">
        <v>45341.458377395837</v>
      </c>
      <c r="K454" t="s">
        <v>1991</v>
      </c>
      <c r="L454">
        <v>44928826</v>
      </c>
      <c r="M454" t="s">
        <v>3779</v>
      </c>
      <c r="N454" t="s">
        <v>3780</v>
      </c>
      <c r="O454">
        <v>936732012</v>
      </c>
      <c r="P454" t="s">
        <v>3781</v>
      </c>
      <c r="Q454" t="s">
        <v>2188</v>
      </c>
      <c r="R454" t="s">
        <v>2054</v>
      </c>
      <c r="S454" t="s">
        <v>2015</v>
      </c>
      <c r="T454" t="e">
        <f>VLOOKUP(Hoja1[[#This Row],[dsc_documento]],Registros[],2,FALSE)</f>
        <v>#N/A</v>
      </c>
    </row>
    <row r="455" spans="1:20" x14ac:dyDescent="0.25">
      <c r="A455" t="s">
        <v>175</v>
      </c>
      <c r="B455">
        <v>9</v>
      </c>
      <c r="C455">
        <v>9001730</v>
      </c>
      <c r="D455">
        <v>0</v>
      </c>
      <c r="E455" t="s">
        <v>3795</v>
      </c>
      <c r="F455" t="s">
        <v>2007</v>
      </c>
      <c r="G455" t="s">
        <v>2008</v>
      </c>
      <c r="H455" t="s">
        <v>1990</v>
      </c>
      <c r="I455" s="162">
        <v>45336.663186458332</v>
      </c>
      <c r="J455" s="162">
        <v>45336.750022372682</v>
      </c>
      <c r="K455" t="s">
        <v>1991</v>
      </c>
      <c r="L455">
        <v>25813068</v>
      </c>
      <c r="M455" t="s">
        <v>3796</v>
      </c>
      <c r="N455" t="s">
        <v>3797</v>
      </c>
      <c r="O455">
        <v>997324623</v>
      </c>
      <c r="P455" t="s">
        <v>3798</v>
      </c>
      <c r="Q455" t="s">
        <v>3087</v>
      </c>
      <c r="R455" t="s">
        <v>2646</v>
      </c>
      <c r="S455" t="s">
        <v>2157</v>
      </c>
      <c r="T455" t="e">
        <f>VLOOKUP(Hoja1[[#This Row],[dsc_documento]],Registros[],2,FALSE)</f>
        <v>#N/A</v>
      </c>
    </row>
    <row r="456" spans="1:20" x14ac:dyDescent="0.25">
      <c r="A456" t="s">
        <v>231</v>
      </c>
      <c r="B456">
        <v>11</v>
      </c>
      <c r="C456">
        <v>11001109</v>
      </c>
      <c r="D456">
        <v>0</v>
      </c>
      <c r="E456" t="s">
        <v>3799</v>
      </c>
      <c r="F456" t="s">
        <v>2007</v>
      </c>
      <c r="G456" t="s">
        <v>2008</v>
      </c>
      <c r="H456" t="s">
        <v>1990</v>
      </c>
      <c r="I456" s="162">
        <v>45336.670367743056</v>
      </c>
      <c r="J456" s="162">
        <v>45343.854278587962</v>
      </c>
      <c r="K456" t="s">
        <v>1991</v>
      </c>
      <c r="L456">
        <v>43676936</v>
      </c>
      <c r="M456" t="s">
        <v>1871</v>
      </c>
      <c r="N456" t="s">
        <v>3800</v>
      </c>
      <c r="O456">
        <v>902096150</v>
      </c>
      <c r="P456" t="s">
        <v>1872</v>
      </c>
      <c r="Q456" t="s">
        <v>2983</v>
      </c>
      <c r="R456" t="s">
        <v>2048</v>
      </c>
      <c r="S456" t="s">
        <v>2049</v>
      </c>
      <c r="T456" t="e">
        <f>VLOOKUP(Hoja1[[#This Row],[dsc_documento]],Registros[],2,FALSE)</f>
        <v>#N/A</v>
      </c>
    </row>
    <row r="457" spans="1:20" x14ac:dyDescent="0.25">
      <c r="A457" t="s">
        <v>231</v>
      </c>
      <c r="B457">
        <v>11</v>
      </c>
      <c r="C457">
        <v>11001110</v>
      </c>
      <c r="D457">
        <v>0</v>
      </c>
      <c r="E457" t="s">
        <v>3801</v>
      </c>
      <c r="F457" t="s">
        <v>2007</v>
      </c>
      <c r="G457" t="s">
        <v>2008</v>
      </c>
      <c r="H457" t="s">
        <v>1990</v>
      </c>
      <c r="I457" s="162">
        <v>45336.680377627315</v>
      </c>
      <c r="J457" s="162">
        <v>45337.708347534724</v>
      </c>
      <c r="K457" t="s">
        <v>1991</v>
      </c>
      <c r="L457">
        <v>73349184</v>
      </c>
      <c r="M457" t="s">
        <v>3802</v>
      </c>
      <c r="N457" t="s">
        <v>3803</v>
      </c>
      <c r="O457">
        <v>959247266</v>
      </c>
      <c r="P457" t="s">
        <v>3804</v>
      </c>
      <c r="Q457" t="s">
        <v>3198</v>
      </c>
      <c r="R457" t="s">
        <v>2138</v>
      </c>
      <c r="S457" t="s">
        <v>2049</v>
      </c>
      <c r="T457" t="e">
        <f>VLOOKUP(Hoja1[[#This Row],[dsc_documento]],Registros[],2,FALSE)</f>
        <v>#N/A</v>
      </c>
    </row>
    <row r="458" spans="1:20" x14ac:dyDescent="0.25">
      <c r="A458" t="s">
        <v>231</v>
      </c>
      <c r="B458">
        <v>11</v>
      </c>
      <c r="C458">
        <v>11001111</v>
      </c>
      <c r="D458">
        <v>0</v>
      </c>
      <c r="E458" t="s">
        <v>3805</v>
      </c>
      <c r="F458" t="s">
        <v>2007</v>
      </c>
      <c r="G458" t="s">
        <v>2008</v>
      </c>
      <c r="H458" t="s">
        <v>1990</v>
      </c>
      <c r="I458" s="162">
        <v>45336.684757870367</v>
      </c>
      <c r="J458" s="162">
        <v>45343.562515972226</v>
      </c>
      <c r="K458" t="s">
        <v>1991</v>
      </c>
      <c r="L458">
        <v>29270402</v>
      </c>
      <c r="M458" t="s">
        <v>3806</v>
      </c>
      <c r="N458" t="s">
        <v>3807</v>
      </c>
      <c r="O458">
        <v>961015411</v>
      </c>
      <c r="P458" t="s">
        <v>3808</v>
      </c>
      <c r="Q458" t="s">
        <v>2499</v>
      </c>
      <c r="R458" t="s">
        <v>2238</v>
      </c>
      <c r="S458" t="s">
        <v>2049</v>
      </c>
      <c r="T458" t="e">
        <f>VLOOKUP(Hoja1[[#This Row],[dsc_documento]],Registros[],2,FALSE)</f>
        <v>#N/A</v>
      </c>
    </row>
    <row r="459" spans="1:20" x14ac:dyDescent="0.25">
      <c r="A459" t="s">
        <v>179</v>
      </c>
      <c r="B459">
        <v>3</v>
      </c>
      <c r="C459">
        <v>3001492</v>
      </c>
      <c r="D459">
        <v>0</v>
      </c>
      <c r="E459" t="s">
        <v>3809</v>
      </c>
      <c r="F459" t="s">
        <v>1988</v>
      </c>
      <c r="G459" t="s">
        <v>1989</v>
      </c>
      <c r="H459" t="s">
        <v>1990</v>
      </c>
      <c r="I459" s="162">
        <v>45336.7006946412</v>
      </c>
      <c r="J459" s="162">
        <v>45343.507337997682</v>
      </c>
      <c r="K459" t="s">
        <v>1991</v>
      </c>
      <c r="L459">
        <v>24366850</v>
      </c>
      <c r="M459" t="s">
        <v>3810</v>
      </c>
      <c r="N459" t="s">
        <v>3811</v>
      </c>
      <c r="O459">
        <v>974713189</v>
      </c>
      <c r="P459" t="s">
        <v>3812</v>
      </c>
      <c r="Q459" t="s">
        <v>2257</v>
      </c>
      <c r="R459" t="s">
        <v>2080</v>
      </c>
      <c r="S459" t="s">
        <v>2080</v>
      </c>
      <c r="T459" t="e">
        <f>VLOOKUP(Hoja1[[#This Row],[dsc_documento]],Registros[],2,FALSE)</f>
        <v>#N/A</v>
      </c>
    </row>
    <row r="460" spans="1:20" x14ac:dyDescent="0.25">
      <c r="A460" t="s">
        <v>177</v>
      </c>
      <c r="B460">
        <v>6</v>
      </c>
      <c r="C460">
        <v>6001940</v>
      </c>
      <c r="D460">
        <v>0</v>
      </c>
      <c r="E460" t="s">
        <v>3813</v>
      </c>
      <c r="F460" t="s">
        <v>1988</v>
      </c>
      <c r="G460" t="s">
        <v>2008</v>
      </c>
      <c r="H460" t="s">
        <v>1990</v>
      </c>
      <c r="I460" s="162">
        <v>45336.747648067132</v>
      </c>
      <c r="J460" s="162">
        <v>45336.770841701386</v>
      </c>
      <c r="K460" t="s">
        <v>2009</v>
      </c>
      <c r="L460">
        <v>72779302</v>
      </c>
      <c r="M460" t="s">
        <v>3814</v>
      </c>
      <c r="N460" t="s">
        <v>3815</v>
      </c>
      <c r="O460">
        <v>922077079</v>
      </c>
      <c r="P460" t="s">
        <v>3816</v>
      </c>
      <c r="Q460" t="s">
        <v>2042</v>
      </c>
      <c r="R460" t="s">
        <v>2080</v>
      </c>
      <c r="S460" t="s">
        <v>2080</v>
      </c>
      <c r="T460" t="e">
        <f>VLOOKUP(Hoja1[[#This Row],[dsc_documento]],Registros[],2,FALSE)</f>
        <v>#N/A</v>
      </c>
    </row>
    <row r="461" spans="1:20" x14ac:dyDescent="0.25">
      <c r="A461" t="s">
        <v>175</v>
      </c>
      <c r="B461">
        <v>9</v>
      </c>
      <c r="C461">
        <v>9001731</v>
      </c>
      <c r="D461">
        <v>0</v>
      </c>
      <c r="E461" t="s">
        <v>3817</v>
      </c>
      <c r="F461" t="s">
        <v>2007</v>
      </c>
      <c r="G461" t="s">
        <v>2008</v>
      </c>
      <c r="H461" t="s">
        <v>1990</v>
      </c>
      <c r="I461" s="162">
        <v>45337.413478009257</v>
      </c>
      <c r="J461" s="162">
        <v>45338.958356747688</v>
      </c>
      <c r="K461" t="s">
        <v>1991</v>
      </c>
      <c r="L461">
        <v>32986512</v>
      </c>
      <c r="M461" t="s">
        <v>3818</v>
      </c>
      <c r="N461" t="s">
        <v>3819</v>
      </c>
      <c r="O461">
        <v>951643312</v>
      </c>
      <c r="P461" t="s">
        <v>3820</v>
      </c>
      <c r="Q461" t="s">
        <v>3821</v>
      </c>
      <c r="R461" t="s">
        <v>2156</v>
      </c>
      <c r="S461" t="s">
        <v>2157</v>
      </c>
      <c r="T461" t="e">
        <f>VLOOKUP(Hoja1[[#This Row],[dsc_documento]],Registros[],2,FALSE)</f>
        <v>#N/A</v>
      </c>
    </row>
    <row r="462" spans="1:20" x14ac:dyDescent="0.25">
      <c r="A462" t="s">
        <v>179</v>
      </c>
      <c r="B462">
        <v>3</v>
      </c>
      <c r="C462">
        <v>3001493</v>
      </c>
      <c r="D462">
        <v>0</v>
      </c>
      <c r="E462" t="s">
        <v>3822</v>
      </c>
      <c r="F462" t="s">
        <v>2007</v>
      </c>
      <c r="G462" t="s">
        <v>2008</v>
      </c>
      <c r="H462" t="s">
        <v>1990</v>
      </c>
      <c r="I462" s="162">
        <v>45337.413948958332</v>
      </c>
      <c r="J462" s="162">
        <v>45337.708353125003</v>
      </c>
      <c r="K462" t="s">
        <v>1991</v>
      </c>
      <c r="L462">
        <v>23834612</v>
      </c>
      <c r="M462" t="s">
        <v>3823</v>
      </c>
      <c r="N462" t="s">
        <v>3824</v>
      </c>
      <c r="O462">
        <v>927899493</v>
      </c>
      <c r="P462" t="s">
        <v>3825</v>
      </c>
      <c r="Q462" t="s">
        <v>2385</v>
      </c>
      <c r="R462" t="s">
        <v>2386</v>
      </c>
      <c r="S462" t="s">
        <v>2387</v>
      </c>
      <c r="T462" t="e">
        <f>VLOOKUP(Hoja1[[#This Row],[dsc_documento]],Registros[],2,FALSE)</f>
        <v>#N/A</v>
      </c>
    </row>
    <row r="463" spans="1:20" x14ac:dyDescent="0.25">
      <c r="A463" t="s">
        <v>778</v>
      </c>
      <c r="B463">
        <v>10</v>
      </c>
      <c r="C463">
        <v>10030456</v>
      </c>
      <c r="D463">
        <v>0</v>
      </c>
      <c r="E463" t="s">
        <v>3826</v>
      </c>
      <c r="F463" t="s">
        <v>2007</v>
      </c>
      <c r="G463" t="s">
        <v>2008</v>
      </c>
      <c r="H463" t="s">
        <v>1990</v>
      </c>
      <c r="I463" s="162">
        <v>45337.419279664355</v>
      </c>
      <c r="J463" s="162">
        <v>45337.729185335651</v>
      </c>
      <c r="K463" t="s">
        <v>1991</v>
      </c>
      <c r="L463">
        <v>22286353</v>
      </c>
      <c r="M463" t="s">
        <v>3827</v>
      </c>
      <c r="N463" t="s">
        <v>3828</v>
      </c>
      <c r="O463">
        <v>994889733</v>
      </c>
      <c r="P463" t="s">
        <v>3829</v>
      </c>
      <c r="Q463" t="s">
        <v>3153</v>
      </c>
      <c r="R463" t="s">
        <v>2307</v>
      </c>
      <c r="S463" t="s">
        <v>2307</v>
      </c>
      <c r="T463" t="e">
        <f>VLOOKUP(Hoja1[[#This Row],[dsc_documento]],Registros[],2,FALSE)</f>
        <v>#N/A</v>
      </c>
    </row>
    <row r="464" spans="1:20" x14ac:dyDescent="0.25">
      <c r="A464" t="s">
        <v>232</v>
      </c>
      <c r="B464">
        <v>4</v>
      </c>
      <c r="C464">
        <v>4001922</v>
      </c>
      <c r="D464">
        <v>0</v>
      </c>
      <c r="E464" t="s">
        <v>3830</v>
      </c>
      <c r="F464" t="s">
        <v>2007</v>
      </c>
      <c r="G464" t="s">
        <v>2008</v>
      </c>
      <c r="H464" t="s">
        <v>1990</v>
      </c>
      <c r="I464" s="162">
        <v>45337.422174224535</v>
      </c>
      <c r="J464" s="162">
        <v>45338.791680173614</v>
      </c>
      <c r="K464" t="s">
        <v>2009</v>
      </c>
      <c r="L464">
        <v>24367263</v>
      </c>
      <c r="M464" t="s">
        <v>3831</v>
      </c>
      <c r="N464" t="s">
        <v>3832</v>
      </c>
      <c r="O464">
        <v>989192583</v>
      </c>
      <c r="P464" t="s">
        <v>3833</v>
      </c>
      <c r="Q464" t="s">
        <v>3834</v>
      </c>
      <c r="R464" t="s">
        <v>2106</v>
      </c>
      <c r="S464" t="s">
        <v>2107</v>
      </c>
      <c r="T464" t="e">
        <f>VLOOKUP(Hoja1[[#This Row],[dsc_documento]],Registros[],2,FALSE)</f>
        <v>#N/A</v>
      </c>
    </row>
    <row r="465" spans="1:20" x14ac:dyDescent="0.25">
      <c r="A465" t="s">
        <v>177</v>
      </c>
      <c r="B465">
        <v>6</v>
      </c>
      <c r="C465">
        <v>6001941</v>
      </c>
      <c r="D465">
        <v>0</v>
      </c>
      <c r="E465" t="s">
        <v>3835</v>
      </c>
      <c r="F465" t="s">
        <v>2007</v>
      </c>
      <c r="G465" t="s">
        <v>2008</v>
      </c>
      <c r="H465" t="s">
        <v>1990</v>
      </c>
      <c r="I465" s="162">
        <v>45337.66508885417</v>
      </c>
      <c r="J465" s="162">
        <v>45350.416681446761</v>
      </c>
      <c r="K465" t="s">
        <v>1991</v>
      </c>
      <c r="L465">
        <v>16726263</v>
      </c>
      <c r="M465" t="s">
        <v>3836</v>
      </c>
      <c r="N465" t="s">
        <v>3837</v>
      </c>
      <c r="O465">
        <v>929342328</v>
      </c>
      <c r="P465" t="s">
        <v>3838</v>
      </c>
      <c r="Q465" t="s">
        <v>2360</v>
      </c>
      <c r="R465" t="s">
        <v>2361</v>
      </c>
      <c r="S465" t="s">
        <v>2362</v>
      </c>
      <c r="T465" t="e">
        <f>VLOOKUP(Hoja1[[#This Row],[dsc_documento]],Registros[],2,FALSE)</f>
        <v>#N/A</v>
      </c>
    </row>
    <row r="466" spans="1:20" x14ac:dyDescent="0.25">
      <c r="A466" t="s">
        <v>175</v>
      </c>
      <c r="B466">
        <v>9</v>
      </c>
      <c r="C466">
        <v>9001732</v>
      </c>
      <c r="D466">
        <v>0</v>
      </c>
      <c r="E466" t="s">
        <v>3839</v>
      </c>
      <c r="F466" t="s">
        <v>2007</v>
      </c>
      <c r="G466" t="s">
        <v>2008</v>
      </c>
      <c r="H466" t="s">
        <v>1990</v>
      </c>
      <c r="I466" s="162">
        <v>45337.679357638888</v>
      </c>
      <c r="J466" s="162">
        <v>45343.437512303244</v>
      </c>
      <c r="K466" t="s">
        <v>1991</v>
      </c>
      <c r="L466">
        <v>32983319</v>
      </c>
      <c r="M466" t="s">
        <v>3840</v>
      </c>
      <c r="N466" t="s">
        <v>3841</v>
      </c>
      <c r="O466">
        <v>924795409</v>
      </c>
      <c r="P466" t="s">
        <v>3842</v>
      </c>
      <c r="Q466" t="s">
        <v>3843</v>
      </c>
      <c r="R466" t="s">
        <v>2646</v>
      </c>
      <c r="S466" t="s">
        <v>2157</v>
      </c>
      <c r="T466" t="e">
        <f>VLOOKUP(Hoja1[[#This Row],[dsc_documento]],Registros[],2,FALSE)</f>
        <v>#N/A</v>
      </c>
    </row>
    <row r="467" spans="1:20" x14ac:dyDescent="0.25">
      <c r="A467" t="s">
        <v>176</v>
      </c>
      <c r="B467">
        <v>1</v>
      </c>
      <c r="C467">
        <v>1002394</v>
      </c>
      <c r="D467">
        <v>0</v>
      </c>
      <c r="E467" t="s">
        <v>3844</v>
      </c>
      <c r="F467" t="s">
        <v>1988</v>
      </c>
      <c r="G467" t="s">
        <v>2008</v>
      </c>
      <c r="H467" t="s">
        <v>2024</v>
      </c>
      <c r="I467" s="162">
        <v>45338.395654548614</v>
      </c>
      <c r="J467" s="162">
        <v>45341.704405405093</v>
      </c>
      <c r="K467" t="s">
        <v>2009</v>
      </c>
      <c r="L467">
        <v>8836066</v>
      </c>
      <c r="M467" t="s">
        <v>3845</v>
      </c>
      <c r="N467" t="s">
        <v>3846</v>
      </c>
      <c r="O467">
        <v>962626612</v>
      </c>
      <c r="P467" t="s">
        <v>3847</v>
      </c>
      <c r="Q467" t="s">
        <v>2005</v>
      </c>
      <c r="R467" t="s">
        <v>2080</v>
      </c>
      <c r="S467" t="s">
        <v>2080</v>
      </c>
      <c r="T467" t="e">
        <f>VLOOKUP(Hoja1[[#This Row],[dsc_documento]],Registros[],2,FALSE)</f>
        <v>#N/A</v>
      </c>
    </row>
    <row r="468" spans="1:20" x14ac:dyDescent="0.25">
      <c r="A468" t="s">
        <v>231</v>
      </c>
      <c r="B468">
        <v>11</v>
      </c>
      <c r="C468">
        <v>11001112</v>
      </c>
      <c r="D468">
        <v>0</v>
      </c>
      <c r="E468" t="s">
        <v>3848</v>
      </c>
      <c r="F468" t="s">
        <v>2007</v>
      </c>
      <c r="G468" t="s">
        <v>2008</v>
      </c>
      <c r="H468" t="s">
        <v>1990</v>
      </c>
      <c r="I468" s="162">
        <v>45338.39624884259</v>
      </c>
      <c r="J468" s="162">
        <v>45343.708339965277</v>
      </c>
      <c r="K468" t="s">
        <v>1991</v>
      </c>
      <c r="L468">
        <v>29706537</v>
      </c>
      <c r="M468" t="s">
        <v>3849</v>
      </c>
      <c r="N468" t="s">
        <v>3850</v>
      </c>
      <c r="O468">
        <v>977645638</v>
      </c>
      <c r="P468" t="s">
        <v>3851</v>
      </c>
      <c r="Q468" t="s">
        <v>3852</v>
      </c>
      <c r="R468" t="s">
        <v>2138</v>
      </c>
      <c r="S468" t="s">
        <v>2049</v>
      </c>
      <c r="T468" t="e">
        <f>VLOOKUP(Hoja1[[#This Row],[dsc_documento]],Registros[],2,FALSE)</f>
        <v>#N/A</v>
      </c>
    </row>
    <row r="469" spans="1:20" x14ac:dyDescent="0.25">
      <c r="A469" t="s">
        <v>177</v>
      </c>
      <c r="B469">
        <v>6</v>
      </c>
      <c r="C469">
        <v>6001942</v>
      </c>
      <c r="D469">
        <v>0</v>
      </c>
      <c r="E469" t="s">
        <v>3853</v>
      </c>
      <c r="F469" t="s">
        <v>2007</v>
      </c>
      <c r="G469" t="s">
        <v>2008</v>
      </c>
      <c r="H469" t="s">
        <v>1990</v>
      </c>
      <c r="I469" s="162">
        <v>45338.433145682873</v>
      </c>
      <c r="J469" s="162">
        <v>45338.625013657409</v>
      </c>
      <c r="K469" t="s">
        <v>1991</v>
      </c>
      <c r="L469">
        <v>45564727</v>
      </c>
      <c r="M469" t="s">
        <v>3854</v>
      </c>
      <c r="N469" t="s">
        <v>3855</v>
      </c>
      <c r="O469">
        <v>959548391</v>
      </c>
      <c r="P469" t="s">
        <v>3856</v>
      </c>
      <c r="Q469" t="s">
        <v>3462</v>
      </c>
      <c r="R469" t="s">
        <v>2361</v>
      </c>
      <c r="S469" t="s">
        <v>2362</v>
      </c>
      <c r="T469" t="e">
        <f>VLOOKUP(Hoja1[[#This Row],[dsc_documento]],Registros[],2,FALSE)</f>
        <v>#N/A</v>
      </c>
    </row>
    <row r="470" spans="1:20" x14ac:dyDescent="0.25">
      <c r="A470" t="s">
        <v>232</v>
      </c>
      <c r="B470">
        <v>4</v>
      </c>
      <c r="C470">
        <v>4001923</v>
      </c>
      <c r="D470">
        <v>0</v>
      </c>
      <c r="E470" t="s">
        <v>3857</v>
      </c>
      <c r="F470" t="s">
        <v>1988</v>
      </c>
      <c r="G470" t="s">
        <v>2008</v>
      </c>
      <c r="H470" t="s">
        <v>1990</v>
      </c>
      <c r="I470" s="162">
        <v>45338.447804398151</v>
      </c>
      <c r="J470" s="162">
        <v>45351.603769016205</v>
      </c>
      <c r="K470" t="s">
        <v>1991</v>
      </c>
      <c r="L470">
        <v>24969404</v>
      </c>
      <c r="M470" t="s">
        <v>3858</v>
      </c>
      <c r="N470" t="s">
        <v>2175</v>
      </c>
      <c r="O470">
        <v>977427040</v>
      </c>
      <c r="P470" t="s">
        <v>3859</v>
      </c>
      <c r="Q470" t="s">
        <v>2146</v>
      </c>
      <c r="R470" t="s">
        <v>2080</v>
      </c>
      <c r="S470" t="s">
        <v>2080</v>
      </c>
      <c r="T470" t="e">
        <f>VLOOKUP(Hoja1[[#This Row],[dsc_documento]],Registros[],2,FALSE)</f>
        <v>#N/A</v>
      </c>
    </row>
    <row r="471" spans="1:20" x14ac:dyDescent="0.25">
      <c r="A471" t="s">
        <v>177</v>
      </c>
      <c r="B471">
        <v>6</v>
      </c>
      <c r="C471">
        <v>6001943</v>
      </c>
      <c r="D471">
        <v>0</v>
      </c>
      <c r="E471" t="s">
        <v>3860</v>
      </c>
      <c r="F471" t="s">
        <v>2007</v>
      </c>
      <c r="G471" t="s">
        <v>2008</v>
      </c>
      <c r="H471" t="s">
        <v>1990</v>
      </c>
      <c r="I471" s="162">
        <v>45338.456720833332</v>
      </c>
      <c r="J471" s="162">
        <v>45341.520849224537</v>
      </c>
      <c r="K471" t="s">
        <v>1991</v>
      </c>
      <c r="L471">
        <v>42208861</v>
      </c>
      <c r="M471" t="s">
        <v>3861</v>
      </c>
      <c r="N471" t="s">
        <v>3862</v>
      </c>
      <c r="O471">
        <v>988260902</v>
      </c>
      <c r="P471" t="s">
        <v>3863</v>
      </c>
      <c r="Q471" t="s">
        <v>3642</v>
      </c>
      <c r="R471" t="s">
        <v>2617</v>
      </c>
      <c r="S471" t="s">
        <v>2362</v>
      </c>
      <c r="T471" t="e">
        <f>VLOOKUP(Hoja1[[#This Row],[dsc_documento]],Registros[],2,FALSE)</f>
        <v>#N/A</v>
      </c>
    </row>
    <row r="472" spans="1:20" x14ac:dyDescent="0.25">
      <c r="A472" t="s">
        <v>231</v>
      </c>
      <c r="B472">
        <v>11</v>
      </c>
      <c r="C472">
        <v>11001113</v>
      </c>
      <c r="D472">
        <v>0</v>
      </c>
      <c r="E472" t="s">
        <v>3864</v>
      </c>
      <c r="F472" t="s">
        <v>2007</v>
      </c>
      <c r="G472" t="s">
        <v>2008</v>
      </c>
      <c r="H472" t="s">
        <v>1990</v>
      </c>
      <c r="I472" s="162">
        <v>45338.475789155091</v>
      </c>
      <c r="J472" s="162">
        <v>45341.708357557873</v>
      </c>
      <c r="K472" t="s">
        <v>1991</v>
      </c>
      <c r="L472">
        <v>46895997</v>
      </c>
      <c r="M472" t="s">
        <v>3865</v>
      </c>
      <c r="N472" t="s">
        <v>3866</v>
      </c>
      <c r="O472">
        <v>979509863</v>
      </c>
      <c r="P472" t="s">
        <v>3867</v>
      </c>
      <c r="Q472" t="s">
        <v>2934</v>
      </c>
      <c r="R472" t="s">
        <v>2238</v>
      </c>
      <c r="S472" t="s">
        <v>2049</v>
      </c>
      <c r="T472" t="e">
        <f>VLOOKUP(Hoja1[[#This Row],[dsc_documento]],Registros[],2,FALSE)</f>
        <v>#N/A</v>
      </c>
    </row>
    <row r="473" spans="1:20" x14ac:dyDescent="0.25">
      <c r="A473" t="s">
        <v>231</v>
      </c>
      <c r="B473">
        <v>11</v>
      </c>
      <c r="C473">
        <v>11001114</v>
      </c>
      <c r="D473">
        <v>0</v>
      </c>
      <c r="E473" t="s">
        <v>3868</v>
      </c>
      <c r="F473" t="s">
        <v>2007</v>
      </c>
      <c r="G473" t="s">
        <v>2008</v>
      </c>
      <c r="H473" t="s">
        <v>1990</v>
      </c>
      <c r="I473" s="162">
        <v>45338.479660567129</v>
      </c>
      <c r="J473" s="162">
        <v>45351.745641932874</v>
      </c>
      <c r="K473" t="s">
        <v>1991</v>
      </c>
      <c r="L473">
        <v>29577803</v>
      </c>
      <c r="M473" t="s">
        <v>3869</v>
      </c>
      <c r="N473" t="s">
        <v>3870</v>
      </c>
      <c r="O473">
        <v>958694749</v>
      </c>
      <c r="P473" t="s">
        <v>3871</v>
      </c>
      <c r="Q473" t="s">
        <v>2137</v>
      </c>
      <c r="R473" t="s">
        <v>2138</v>
      </c>
      <c r="S473" t="s">
        <v>2049</v>
      </c>
      <c r="T473" t="e">
        <f>VLOOKUP(Hoja1[[#This Row],[dsc_documento]],Registros[],2,FALSE)</f>
        <v>#N/A</v>
      </c>
    </row>
    <row r="474" spans="1:20" x14ac:dyDescent="0.25">
      <c r="A474" t="s">
        <v>176</v>
      </c>
      <c r="B474">
        <v>1</v>
      </c>
      <c r="C474">
        <v>1002395</v>
      </c>
      <c r="D474">
        <v>0</v>
      </c>
      <c r="E474" t="s">
        <v>3872</v>
      </c>
      <c r="F474" t="s">
        <v>2007</v>
      </c>
      <c r="G474" t="s">
        <v>2008</v>
      </c>
      <c r="H474" t="s">
        <v>1990</v>
      </c>
      <c r="I474" s="162">
        <v>45338.606189583334</v>
      </c>
      <c r="J474" s="162">
        <v>45342.39584355324</v>
      </c>
      <c r="K474" t="s">
        <v>1991</v>
      </c>
      <c r="L474">
        <v>9785065</v>
      </c>
      <c r="M474" t="s">
        <v>3873</v>
      </c>
      <c r="N474" t="s">
        <v>3874</v>
      </c>
      <c r="O474">
        <v>925438690</v>
      </c>
      <c r="P474" t="s">
        <v>3875</v>
      </c>
      <c r="Q474" t="s">
        <v>2560</v>
      </c>
      <c r="R474" t="s">
        <v>2095</v>
      </c>
      <c r="S474" t="s">
        <v>2015</v>
      </c>
      <c r="T474" t="e">
        <f>VLOOKUP(Hoja1[[#This Row],[dsc_documento]],Registros[],2,FALSE)</f>
        <v>#N/A</v>
      </c>
    </row>
    <row r="475" spans="1:20" x14ac:dyDescent="0.25">
      <c r="A475" t="s">
        <v>231</v>
      </c>
      <c r="B475">
        <v>11</v>
      </c>
      <c r="C475">
        <v>11001116</v>
      </c>
      <c r="D475">
        <v>0</v>
      </c>
      <c r="E475" t="s">
        <v>3876</v>
      </c>
      <c r="F475" t="s">
        <v>2007</v>
      </c>
      <c r="G475" t="s">
        <v>2008</v>
      </c>
      <c r="H475" t="s">
        <v>1990</v>
      </c>
      <c r="I475" s="162">
        <v>45338.73717453704</v>
      </c>
      <c r="J475" s="162">
        <v>45342.333361574078</v>
      </c>
      <c r="K475" t="s">
        <v>1991</v>
      </c>
      <c r="L475">
        <v>29297883</v>
      </c>
      <c r="M475" t="s">
        <v>3877</v>
      </c>
      <c r="N475" t="s">
        <v>3878</v>
      </c>
      <c r="O475">
        <v>958795698</v>
      </c>
      <c r="P475" t="s">
        <v>3879</v>
      </c>
      <c r="Q475" t="s">
        <v>2621</v>
      </c>
      <c r="R475" t="s">
        <v>2138</v>
      </c>
      <c r="S475" t="s">
        <v>2049</v>
      </c>
      <c r="T475" t="e">
        <f>VLOOKUP(Hoja1[[#This Row],[dsc_documento]],Registros[],2,FALSE)</f>
        <v>#N/A</v>
      </c>
    </row>
    <row r="476" spans="1:20" x14ac:dyDescent="0.25">
      <c r="A476" t="s">
        <v>231</v>
      </c>
      <c r="B476">
        <v>11</v>
      </c>
      <c r="C476">
        <v>11001117</v>
      </c>
      <c r="D476">
        <v>0</v>
      </c>
      <c r="E476" t="s">
        <v>3880</v>
      </c>
      <c r="F476" t="s">
        <v>2007</v>
      </c>
      <c r="G476" t="s">
        <v>2008</v>
      </c>
      <c r="H476" t="s">
        <v>1990</v>
      </c>
      <c r="I476" s="162">
        <v>45338.742228553238</v>
      </c>
      <c r="J476" s="162">
        <v>45342.645873726855</v>
      </c>
      <c r="K476" t="s">
        <v>1991</v>
      </c>
      <c r="L476">
        <v>41776758</v>
      </c>
      <c r="M476" t="s">
        <v>3881</v>
      </c>
      <c r="N476" t="s">
        <v>3882</v>
      </c>
      <c r="O476">
        <v>981475857</v>
      </c>
      <c r="P476" t="s">
        <v>3883</v>
      </c>
      <c r="Q476" t="s">
        <v>3852</v>
      </c>
      <c r="R476" t="s">
        <v>2138</v>
      </c>
      <c r="S476" t="s">
        <v>2049</v>
      </c>
      <c r="T476" t="e">
        <f>VLOOKUP(Hoja1[[#This Row],[dsc_documento]],Registros[],2,FALSE)</f>
        <v>#N/A</v>
      </c>
    </row>
    <row r="477" spans="1:20" x14ac:dyDescent="0.25">
      <c r="A477" t="s">
        <v>176</v>
      </c>
      <c r="B477">
        <v>1</v>
      </c>
      <c r="C477">
        <v>1002396</v>
      </c>
      <c r="D477">
        <v>0</v>
      </c>
      <c r="E477" t="s">
        <v>3884</v>
      </c>
      <c r="F477" t="s">
        <v>1988</v>
      </c>
      <c r="G477" t="s">
        <v>2008</v>
      </c>
      <c r="H477" t="s">
        <v>2024</v>
      </c>
      <c r="I477" s="162">
        <v>45339.365460682871</v>
      </c>
      <c r="J477" s="162">
        <v>45351.787980706016</v>
      </c>
      <c r="K477" t="s">
        <v>2009</v>
      </c>
      <c r="L477">
        <v>44274109</v>
      </c>
      <c r="M477" t="s">
        <v>3885</v>
      </c>
      <c r="N477" t="s">
        <v>3886</v>
      </c>
      <c r="O477">
        <v>997325706</v>
      </c>
      <c r="P477" t="s">
        <v>3887</v>
      </c>
      <c r="Q477" t="s">
        <v>2005</v>
      </c>
      <c r="R477" t="s">
        <v>2080</v>
      </c>
      <c r="S477" t="s">
        <v>2080</v>
      </c>
      <c r="T477" t="e">
        <f>VLOOKUP(Hoja1[[#This Row],[dsc_documento]],Registros[],2,FALSE)</f>
        <v>#N/A</v>
      </c>
    </row>
    <row r="478" spans="1:20" x14ac:dyDescent="0.25">
      <c r="A478" t="s">
        <v>176</v>
      </c>
      <c r="B478">
        <v>1</v>
      </c>
      <c r="C478">
        <v>1002397</v>
      </c>
      <c r="D478">
        <v>0</v>
      </c>
      <c r="E478" t="s">
        <v>3888</v>
      </c>
      <c r="F478" t="s">
        <v>1988</v>
      </c>
      <c r="G478" t="s">
        <v>2008</v>
      </c>
      <c r="H478" t="s">
        <v>2024</v>
      </c>
      <c r="I478" s="162">
        <v>45339.377958796293</v>
      </c>
      <c r="J478" s="162">
        <v>45342.719480405096</v>
      </c>
      <c r="K478" t="s">
        <v>2009</v>
      </c>
      <c r="L478">
        <v>20406127</v>
      </c>
      <c r="M478" t="s">
        <v>3520</v>
      </c>
      <c r="N478" t="s">
        <v>2433</v>
      </c>
      <c r="O478">
        <v>954954595</v>
      </c>
      <c r="P478" t="s">
        <v>3521</v>
      </c>
      <c r="Q478" t="s">
        <v>2005</v>
      </c>
      <c r="R478" t="s">
        <v>2080</v>
      </c>
      <c r="S478" t="s">
        <v>2080</v>
      </c>
      <c r="T478" t="e">
        <f>VLOOKUP(Hoja1[[#This Row],[dsc_documento]],Registros[],2,FALSE)</f>
        <v>#N/A</v>
      </c>
    </row>
    <row r="479" spans="1:20" x14ac:dyDescent="0.25">
      <c r="A479" t="s">
        <v>778</v>
      </c>
      <c r="B479">
        <v>10</v>
      </c>
      <c r="C479">
        <v>10030457</v>
      </c>
      <c r="D479">
        <v>0</v>
      </c>
      <c r="E479" t="s">
        <v>3889</v>
      </c>
      <c r="F479" t="s">
        <v>2007</v>
      </c>
      <c r="G479" t="s">
        <v>2008</v>
      </c>
      <c r="H479" t="s">
        <v>1990</v>
      </c>
      <c r="I479" s="162">
        <v>45339.422669675929</v>
      </c>
      <c r="J479" s="162">
        <v>45343.72917515046</v>
      </c>
      <c r="K479" t="s">
        <v>1991</v>
      </c>
      <c r="L479">
        <v>22306212</v>
      </c>
      <c r="M479" t="s">
        <v>3890</v>
      </c>
      <c r="N479" t="s">
        <v>3891</v>
      </c>
      <c r="O479">
        <v>986591706</v>
      </c>
      <c r="P479" t="s">
        <v>3892</v>
      </c>
      <c r="Q479" t="s">
        <v>3893</v>
      </c>
      <c r="R479" t="s">
        <v>2307</v>
      </c>
      <c r="S479" t="s">
        <v>2307</v>
      </c>
      <c r="T479" t="e">
        <f>VLOOKUP(Hoja1[[#This Row],[dsc_documento]],Registros[],2,FALSE)</f>
        <v>#N/A</v>
      </c>
    </row>
    <row r="480" spans="1:20" x14ac:dyDescent="0.25">
      <c r="A480" t="s">
        <v>176</v>
      </c>
      <c r="B480">
        <v>1</v>
      </c>
      <c r="C480">
        <v>1002398</v>
      </c>
      <c r="D480">
        <v>0</v>
      </c>
      <c r="E480" t="s">
        <v>3894</v>
      </c>
      <c r="F480" t="s">
        <v>1988</v>
      </c>
      <c r="G480" t="s">
        <v>2008</v>
      </c>
      <c r="H480" t="s">
        <v>2024</v>
      </c>
      <c r="I480" s="162">
        <v>45339.470435451389</v>
      </c>
      <c r="J480" s="162">
        <v>45351.787334224537</v>
      </c>
      <c r="K480" t="s">
        <v>2009</v>
      </c>
      <c r="L480">
        <v>42235933</v>
      </c>
      <c r="M480" t="s">
        <v>3895</v>
      </c>
      <c r="N480" t="s">
        <v>2026</v>
      </c>
      <c r="O480">
        <v>943666418</v>
      </c>
      <c r="P480" t="s">
        <v>3896</v>
      </c>
      <c r="Q480" t="s">
        <v>2005</v>
      </c>
      <c r="R480" t="s">
        <v>2080</v>
      </c>
      <c r="S480" t="s">
        <v>2080</v>
      </c>
      <c r="T480" t="e">
        <f>VLOOKUP(Hoja1[[#This Row],[dsc_documento]],Registros[],2,FALSE)</f>
        <v>#N/A</v>
      </c>
    </row>
    <row r="481" spans="1:20" x14ac:dyDescent="0.25">
      <c r="A481" t="s">
        <v>232</v>
      </c>
      <c r="B481">
        <v>4</v>
      </c>
      <c r="C481">
        <v>4001924</v>
      </c>
      <c r="D481">
        <v>0</v>
      </c>
      <c r="E481" t="s">
        <v>3897</v>
      </c>
      <c r="F481" t="s">
        <v>1988</v>
      </c>
      <c r="G481" t="s">
        <v>2008</v>
      </c>
      <c r="H481" t="s">
        <v>1990</v>
      </c>
      <c r="I481" s="162">
        <v>45339.511564004628</v>
      </c>
      <c r="J481" s="162">
        <v>45350.368151967596</v>
      </c>
      <c r="K481" t="s">
        <v>1991</v>
      </c>
      <c r="L481">
        <v>23996451</v>
      </c>
      <c r="M481" t="s">
        <v>3898</v>
      </c>
      <c r="N481" t="s">
        <v>3899</v>
      </c>
      <c r="O481">
        <v>974211180</v>
      </c>
      <c r="P481" t="s">
        <v>3900</v>
      </c>
      <c r="Q481" t="s">
        <v>2146</v>
      </c>
      <c r="R481" t="s">
        <v>2080</v>
      </c>
      <c r="S481" t="s">
        <v>2080</v>
      </c>
      <c r="T481" t="e">
        <f>VLOOKUP(Hoja1[[#This Row],[dsc_documento]],Registros[],2,FALSE)</f>
        <v>#N/A</v>
      </c>
    </row>
    <row r="482" spans="1:20" x14ac:dyDescent="0.25">
      <c r="A482" t="s">
        <v>176</v>
      </c>
      <c r="B482">
        <v>1</v>
      </c>
      <c r="C482">
        <v>1002399</v>
      </c>
      <c r="D482">
        <v>0</v>
      </c>
      <c r="E482" t="s">
        <v>3901</v>
      </c>
      <c r="F482" t="s">
        <v>2007</v>
      </c>
      <c r="G482" t="s">
        <v>2008</v>
      </c>
      <c r="H482" t="s">
        <v>2245</v>
      </c>
      <c r="I482" s="162">
        <v>45339.541279432873</v>
      </c>
      <c r="J482" s="162">
        <v>45342.500011458331</v>
      </c>
      <c r="K482" t="s">
        <v>1991</v>
      </c>
      <c r="L482">
        <v>23259259</v>
      </c>
      <c r="M482" t="s">
        <v>3902</v>
      </c>
      <c r="N482" t="s">
        <v>3903</v>
      </c>
      <c r="O482">
        <v>980361475</v>
      </c>
      <c r="P482" t="s">
        <v>3904</v>
      </c>
      <c r="Q482" t="s">
        <v>2536</v>
      </c>
      <c r="R482" t="s">
        <v>2021</v>
      </c>
      <c r="S482" t="s">
        <v>2022</v>
      </c>
      <c r="T482" t="e">
        <f>VLOOKUP(Hoja1[[#This Row],[dsc_documento]],Registros[],2,FALSE)</f>
        <v>#N/A</v>
      </c>
    </row>
    <row r="483" spans="1:20" x14ac:dyDescent="0.25">
      <c r="A483" t="s">
        <v>179</v>
      </c>
      <c r="B483">
        <v>3</v>
      </c>
      <c r="C483">
        <v>3001494</v>
      </c>
      <c r="D483">
        <v>0</v>
      </c>
      <c r="E483" t="s">
        <v>3905</v>
      </c>
      <c r="F483" t="s">
        <v>2007</v>
      </c>
      <c r="G483" t="s">
        <v>2008</v>
      </c>
      <c r="H483" t="s">
        <v>1990</v>
      </c>
      <c r="I483" s="162">
        <v>45339.615555590281</v>
      </c>
      <c r="J483" s="162">
        <v>45351</v>
      </c>
      <c r="K483" t="s">
        <v>1991</v>
      </c>
      <c r="L483">
        <v>23911067</v>
      </c>
      <c r="M483" t="s">
        <v>3906</v>
      </c>
      <c r="N483" t="s">
        <v>3907</v>
      </c>
      <c r="O483">
        <v>959150040</v>
      </c>
      <c r="P483" t="s">
        <v>3908</v>
      </c>
      <c r="Q483" t="s">
        <v>3909</v>
      </c>
      <c r="R483" t="s">
        <v>2387</v>
      </c>
      <c r="S483" t="s">
        <v>2387</v>
      </c>
      <c r="T483" t="e">
        <f>VLOOKUP(Hoja1[[#This Row],[dsc_documento]],Registros[],2,FALSE)</f>
        <v>#N/A</v>
      </c>
    </row>
    <row r="484" spans="1:20" x14ac:dyDescent="0.25">
      <c r="A484" t="s">
        <v>231</v>
      </c>
      <c r="B484">
        <v>11</v>
      </c>
      <c r="C484">
        <v>11001118</v>
      </c>
      <c r="D484">
        <v>0</v>
      </c>
      <c r="E484" t="s">
        <v>3910</v>
      </c>
      <c r="F484" t="s">
        <v>2007</v>
      </c>
      <c r="G484" t="s">
        <v>2008</v>
      </c>
      <c r="H484" t="s">
        <v>1990</v>
      </c>
      <c r="I484" s="162">
        <v>45339.662238576391</v>
      </c>
      <c r="J484" s="162">
        <v>45341.854196446759</v>
      </c>
      <c r="K484" t="s">
        <v>1991</v>
      </c>
      <c r="L484">
        <v>41421864</v>
      </c>
      <c r="M484" t="s">
        <v>3911</v>
      </c>
      <c r="N484" t="s">
        <v>3912</v>
      </c>
      <c r="O484">
        <v>959336464</v>
      </c>
      <c r="P484" t="s">
        <v>3913</v>
      </c>
      <c r="Q484" t="s">
        <v>2499</v>
      </c>
      <c r="R484" t="s">
        <v>2238</v>
      </c>
      <c r="S484" t="s">
        <v>2049</v>
      </c>
      <c r="T484" t="e">
        <f>VLOOKUP(Hoja1[[#This Row],[dsc_documento]],Registros[],2,FALSE)</f>
        <v>#N/A</v>
      </c>
    </row>
    <row r="485" spans="1:20" x14ac:dyDescent="0.25">
      <c r="A485" t="s">
        <v>778</v>
      </c>
      <c r="B485">
        <v>10</v>
      </c>
      <c r="C485">
        <v>10030458</v>
      </c>
      <c r="D485">
        <v>0</v>
      </c>
      <c r="E485" t="s">
        <v>3914</v>
      </c>
      <c r="F485" t="s">
        <v>2007</v>
      </c>
      <c r="G485" t="s">
        <v>2008</v>
      </c>
      <c r="H485" t="s">
        <v>1990</v>
      </c>
      <c r="I485" s="162">
        <v>45339.73526400463</v>
      </c>
      <c r="J485" s="162">
        <v>45341.708353437498</v>
      </c>
      <c r="K485" t="s">
        <v>1991</v>
      </c>
      <c r="L485">
        <v>47295652</v>
      </c>
      <c r="M485" t="s">
        <v>3915</v>
      </c>
      <c r="N485" t="s">
        <v>3916</v>
      </c>
      <c r="O485">
        <v>993115281</v>
      </c>
      <c r="P485" t="s">
        <v>3917</v>
      </c>
      <c r="Q485" t="s">
        <v>2306</v>
      </c>
      <c r="R485" t="s">
        <v>2307</v>
      </c>
      <c r="S485" t="s">
        <v>2307</v>
      </c>
      <c r="T485" t="e">
        <f>VLOOKUP(Hoja1[[#This Row],[dsc_documento]],Registros[],2,FALSE)</f>
        <v>#N/A</v>
      </c>
    </row>
    <row r="486" spans="1:20" x14ac:dyDescent="0.25">
      <c r="A486" t="s">
        <v>173</v>
      </c>
      <c r="B486">
        <v>5</v>
      </c>
      <c r="C486">
        <v>5050553</v>
      </c>
      <c r="D486">
        <v>0</v>
      </c>
      <c r="E486" t="s">
        <v>3918</v>
      </c>
      <c r="F486" t="s">
        <v>1988</v>
      </c>
      <c r="G486" t="s">
        <v>2008</v>
      </c>
      <c r="H486" t="s">
        <v>1990</v>
      </c>
      <c r="I486" s="162">
        <v>45340.666242974534</v>
      </c>
      <c r="J486" s="162">
        <v>45351.668532673611</v>
      </c>
      <c r="K486" t="s">
        <v>2009</v>
      </c>
      <c r="L486">
        <v>16290088</v>
      </c>
      <c r="M486" t="s">
        <v>21</v>
      </c>
      <c r="N486" t="s">
        <v>3919</v>
      </c>
      <c r="O486">
        <v>900799897</v>
      </c>
      <c r="P486" t="s">
        <v>3920</v>
      </c>
      <c r="Q486" t="s">
        <v>2132</v>
      </c>
      <c r="R486" t="s">
        <v>2080</v>
      </c>
      <c r="S486" t="s">
        <v>2080</v>
      </c>
      <c r="T486" t="e">
        <f>VLOOKUP(Hoja1[[#This Row],[dsc_documento]],Registros[],2,FALSE)</f>
        <v>#N/A</v>
      </c>
    </row>
    <row r="487" spans="1:20" x14ac:dyDescent="0.25">
      <c r="A487" t="s">
        <v>197</v>
      </c>
      <c r="B487">
        <v>7</v>
      </c>
      <c r="C487">
        <v>7001340</v>
      </c>
      <c r="D487">
        <v>0</v>
      </c>
      <c r="E487" t="s">
        <v>3921</v>
      </c>
      <c r="F487" t="s">
        <v>1988</v>
      </c>
      <c r="G487" t="s">
        <v>2008</v>
      </c>
      <c r="H487" t="s">
        <v>1990</v>
      </c>
      <c r="I487" s="162">
        <v>45341.389464930558</v>
      </c>
      <c r="J487" s="162">
        <v>45348.545305520835</v>
      </c>
      <c r="K487" t="s">
        <v>1991</v>
      </c>
      <c r="L487">
        <v>16738171</v>
      </c>
      <c r="M487" t="s">
        <v>3922</v>
      </c>
      <c r="N487" t="s">
        <v>3923</v>
      </c>
      <c r="O487">
        <v>944802033</v>
      </c>
      <c r="P487" t="s">
        <v>3924</v>
      </c>
      <c r="Q487" t="s">
        <v>2042</v>
      </c>
      <c r="R487" t="s">
        <v>2080</v>
      </c>
      <c r="S487" t="s">
        <v>2080</v>
      </c>
      <c r="T487" t="e">
        <f>VLOOKUP(Hoja1[[#This Row],[dsc_documento]],Registros[],2,FALSE)</f>
        <v>#N/A</v>
      </c>
    </row>
    <row r="488" spans="1:20" x14ac:dyDescent="0.25">
      <c r="A488" t="s">
        <v>778</v>
      </c>
      <c r="B488">
        <v>10</v>
      </c>
      <c r="C488">
        <v>10030459</v>
      </c>
      <c r="D488">
        <v>0</v>
      </c>
      <c r="E488" t="s">
        <v>3925</v>
      </c>
      <c r="F488" t="s">
        <v>2007</v>
      </c>
      <c r="G488" t="s">
        <v>2008</v>
      </c>
      <c r="H488" t="s">
        <v>1990</v>
      </c>
      <c r="I488" s="162">
        <v>45341.397374537039</v>
      </c>
      <c r="J488" s="162">
        <v>45342.666680011571</v>
      </c>
      <c r="K488" t="s">
        <v>1991</v>
      </c>
      <c r="L488">
        <v>41604436</v>
      </c>
      <c r="M488" t="s">
        <v>1853</v>
      </c>
      <c r="N488" t="s">
        <v>3926</v>
      </c>
      <c r="O488">
        <v>964762368</v>
      </c>
      <c r="P488" t="s">
        <v>3927</v>
      </c>
      <c r="Q488" t="s">
        <v>3928</v>
      </c>
      <c r="R488" t="s">
        <v>2307</v>
      </c>
      <c r="S488" t="s">
        <v>2307</v>
      </c>
      <c r="T488" t="e">
        <f>VLOOKUP(Hoja1[[#This Row],[dsc_documento]],Registros[],2,FALSE)</f>
        <v>#N/A</v>
      </c>
    </row>
    <row r="489" spans="1:20" x14ac:dyDescent="0.25">
      <c r="A489" t="s">
        <v>175</v>
      </c>
      <c r="B489">
        <v>9</v>
      </c>
      <c r="C489">
        <v>9001733</v>
      </c>
      <c r="D489">
        <v>0</v>
      </c>
      <c r="E489" t="s">
        <v>3929</v>
      </c>
      <c r="F489" t="s">
        <v>1988</v>
      </c>
      <c r="G489" t="s">
        <v>2008</v>
      </c>
      <c r="H489" t="s">
        <v>1990</v>
      </c>
      <c r="I489" s="162">
        <v>45341.589217974535</v>
      </c>
      <c r="J489" s="162">
        <v>45349.4583522338</v>
      </c>
      <c r="K489" t="s">
        <v>1991</v>
      </c>
      <c r="L489">
        <v>32521215</v>
      </c>
      <c r="M489" t="s">
        <v>3930</v>
      </c>
      <c r="N489" t="s">
        <v>3931</v>
      </c>
      <c r="O489">
        <v>999812633</v>
      </c>
      <c r="P489" t="s">
        <v>3932</v>
      </c>
      <c r="Q489" t="s">
        <v>2232</v>
      </c>
      <c r="R489" t="s">
        <v>2080</v>
      </c>
      <c r="S489" t="s">
        <v>2080</v>
      </c>
      <c r="T489" t="e">
        <f>VLOOKUP(Hoja1[[#This Row],[dsc_documento]],Registros[],2,FALSE)</f>
        <v>#N/A</v>
      </c>
    </row>
    <row r="490" spans="1:20" x14ac:dyDescent="0.25">
      <c r="A490" t="s">
        <v>201</v>
      </c>
      <c r="B490">
        <v>2</v>
      </c>
      <c r="C490">
        <v>2105567</v>
      </c>
      <c r="D490">
        <v>0</v>
      </c>
      <c r="E490" t="s">
        <v>3933</v>
      </c>
      <c r="F490" t="s">
        <v>2007</v>
      </c>
      <c r="G490" t="s">
        <v>2008</v>
      </c>
      <c r="H490" t="s">
        <v>1990</v>
      </c>
      <c r="I490" s="162">
        <v>45341.678597025464</v>
      </c>
      <c r="J490" s="162">
        <v>45342.479181331022</v>
      </c>
      <c r="K490" t="s">
        <v>1991</v>
      </c>
      <c r="L490">
        <v>19840642</v>
      </c>
      <c r="M490" t="s">
        <v>3934</v>
      </c>
      <c r="N490" t="s">
        <v>3935</v>
      </c>
      <c r="O490">
        <v>964550658</v>
      </c>
      <c r="P490" t="s">
        <v>3936</v>
      </c>
      <c r="Q490" t="s">
        <v>3183</v>
      </c>
      <c r="R490" t="s">
        <v>2060</v>
      </c>
      <c r="S490" t="s">
        <v>2022</v>
      </c>
      <c r="T490" t="e">
        <f>VLOOKUP(Hoja1[[#This Row],[dsc_documento]],Registros[],2,FALSE)</f>
        <v>#N/A</v>
      </c>
    </row>
    <row r="491" spans="1:20" x14ac:dyDescent="0.25">
      <c r="A491" t="s">
        <v>231</v>
      </c>
      <c r="B491">
        <v>11</v>
      </c>
      <c r="C491">
        <v>11001119</v>
      </c>
      <c r="D491">
        <v>0</v>
      </c>
      <c r="E491" t="s">
        <v>3937</v>
      </c>
      <c r="F491" t="s">
        <v>2007</v>
      </c>
      <c r="G491" t="s">
        <v>2008</v>
      </c>
      <c r="H491" t="s">
        <v>1990</v>
      </c>
      <c r="I491" s="162">
        <v>45341.705827928243</v>
      </c>
      <c r="J491" s="162">
        <v>45346.395849456021</v>
      </c>
      <c r="K491" t="s">
        <v>1991</v>
      </c>
      <c r="L491">
        <v>48214276</v>
      </c>
      <c r="M491" t="s">
        <v>3938</v>
      </c>
      <c r="N491" t="s">
        <v>3939</v>
      </c>
      <c r="O491">
        <v>952239091</v>
      </c>
      <c r="P491" t="s">
        <v>3940</v>
      </c>
      <c r="Q491" t="s">
        <v>2576</v>
      </c>
      <c r="R491" t="s">
        <v>2138</v>
      </c>
      <c r="S491" t="s">
        <v>2049</v>
      </c>
      <c r="T491" t="e">
        <f>VLOOKUP(Hoja1[[#This Row],[dsc_documento]],Registros[],2,FALSE)</f>
        <v>#N/A</v>
      </c>
    </row>
    <row r="492" spans="1:20" x14ac:dyDescent="0.25">
      <c r="A492" t="s">
        <v>231</v>
      </c>
      <c r="B492">
        <v>11</v>
      </c>
      <c r="C492">
        <v>11001120</v>
      </c>
      <c r="D492">
        <v>0</v>
      </c>
      <c r="E492" t="s">
        <v>3941</v>
      </c>
      <c r="F492" t="s">
        <v>2007</v>
      </c>
      <c r="G492" t="s">
        <v>2008</v>
      </c>
      <c r="H492" t="s">
        <v>1990</v>
      </c>
      <c r="I492" s="162">
        <v>45341.709500462966</v>
      </c>
      <c r="J492" s="162">
        <v>45383</v>
      </c>
      <c r="K492" t="s">
        <v>1991</v>
      </c>
      <c r="L492">
        <v>29393717</v>
      </c>
      <c r="M492" t="s">
        <v>3942</v>
      </c>
      <c r="N492" t="s">
        <v>3943</v>
      </c>
      <c r="O492">
        <v>957886269</v>
      </c>
      <c r="P492" t="s">
        <v>3944</v>
      </c>
      <c r="Q492" t="s">
        <v>3852</v>
      </c>
      <c r="R492" t="s">
        <v>2138</v>
      </c>
      <c r="S492" t="s">
        <v>2049</v>
      </c>
      <c r="T492" t="e">
        <f>VLOOKUP(Hoja1[[#This Row],[dsc_documento]],Registros[],2,FALSE)</f>
        <v>#N/A</v>
      </c>
    </row>
    <row r="493" spans="1:20" x14ac:dyDescent="0.25">
      <c r="A493" t="s">
        <v>197</v>
      </c>
      <c r="B493">
        <v>7</v>
      </c>
      <c r="C493">
        <v>7001341</v>
      </c>
      <c r="D493">
        <v>0</v>
      </c>
      <c r="E493" t="s">
        <v>3945</v>
      </c>
      <c r="F493" t="s">
        <v>1988</v>
      </c>
      <c r="G493" t="s">
        <v>2008</v>
      </c>
      <c r="H493" t="s">
        <v>1990</v>
      </c>
      <c r="I493" s="162">
        <v>45341.752130752313</v>
      </c>
      <c r="J493" s="162">
        <v>45341.895861724537</v>
      </c>
      <c r="K493" t="s">
        <v>1991</v>
      </c>
      <c r="L493">
        <v>73108730</v>
      </c>
      <c r="M493" t="s">
        <v>3946</v>
      </c>
      <c r="N493" t="s">
        <v>3947</v>
      </c>
      <c r="O493">
        <v>994751663</v>
      </c>
      <c r="P493" t="s">
        <v>3948</v>
      </c>
      <c r="Q493" t="s">
        <v>2335</v>
      </c>
      <c r="R493" t="s">
        <v>2080</v>
      </c>
      <c r="S493" t="s">
        <v>2080</v>
      </c>
      <c r="T493" t="e">
        <f>VLOOKUP(Hoja1[[#This Row],[dsc_documento]],Registros[],2,FALSE)</f>
        <v>#N/A</v>
      </c>
    </row>
    <row r="494" spans="1:20" x14ac:dyDescent="0.25">
      <c r="A494" t="s">
        <v>231</v>
      </c>
      <c r="B494">
        <v>11</v>
      </c>
      <c r="C494">
        <v>11001121</v>
      </c>
      <c r="D494">
        <v>0</v>
      </c>
      <c r="E494" t="s">
        <v>3949</v>
      </c>
      <c r="F494" t="s">
        <v>2007</v>
      </c>
      <c r="G494" t="s">
        <v>2008</v>
      </c>
      <c r="H494" t="s">
        <v>1990</v>
      </c>
      <c r="I494" s="162">
        <v>45342.413510104168</v>
      </c>
      <c r="J494" s="162">
        <v>45342.520847453707</v>
      </c>
      <c r="K494" t="s">
        <v>1991</v>
      </c>
      <c r="L494">
        <v>29415491</v>
      </c>
      <c r="M494" t="s">
        <v>3950</v>
      </c>
      <c r="N494" t="s">
        <v>3951</v>
      </c>
      <c r="O494">
        <v>959945495</v>
      </c>
      <c r="P494" t="s">
        <v>3952</v>
      </c>
      <c r="Q494" t="s">
        <v>3852</v>
      </c>
      <c r="R494" t="s">
        <v>2138</v>
      </c>
      <c r="S494" t="s">
        <v>2049</v>
      </c>
      <c r="T494" t="e">
        <f>VLOOKUP(Hoja1[[#This Row],[dsc_documento]],Registros[],2,FALSE)</f>
        <v>#N/A</v>
      </c>
    </row>
    <row r="495" spans="1:20" x14ac:dyDescent="0.25">
      <c r="A495" t="s">
        <v>231</v>
      </c>
      <c r="B495">
        <v>11</v>
      </c>
      <c r="C495">
        <v>11001122</v>
      </c>
      <c r="D495">
        <v>0</v>
      </c>
      <c r="E495" t="s">
        <v>3953</v>
      </c>
      <c r="F495" t="s">
        <v>2007</v>
      </c>
      <c r="G495" t="s">
        <v>2008</v>
      </c>
      <c r="H495" t="s">
        <v>1990</v>
      </c>
      <c r="I495" s="162">
        <v>45342.429354432868</v>
      </c>
      <c r="J495" s="162">
        <v>45343.437517557868</v>
      </c>
      <c r="K495" t="s">
        <v>1991</v>
      </c>
      <c r="L495">
        <v>24891869</v>
      </c>
      <c r="M495" t="s">
        <v>3954</v>
      </c>
      <c r="N495" t="s">
        <v>3955</v>
      </c>
      <c r="O495">
        <v>935881892</v>
      </c>
      <c r="P495" t="s">
        <v>3956</v>
      </c>
      <c r="Q495" t="s">
        <v>2459</v>
      </c>
      <c r="R495" t="s">
        <v>2138</v>
      </c>
      <c r="S495" t="s">
        <v>2049</v>
      </c>
      <c r="T495" t="e">
        <f>VLOOKUP(Hoja1[[#This Row],[dsc_documento]],Registros[],2,FALSE)</f>
        <v>#N/A</v>
      </c>
    </row>
    <row r="496" spans="1:20" x14ac:dyDescent="0.25">
      <c r="A496" t="s">
        <v>201</v>
      </c>
      <c r="B496">
        <v>2</v>
      </c>
      <c r="C496">
        <v>2105568</v>
      </c>
      <c r="D496">
        <v>0</v>
      </c>
      <c r="E496" t="s">
        <v>3957</v>
      </c>
      <c r="F496" t="s">
        <v>1988</v>
      </c>
      <c r="G496" t="s">
        <v>2008</v>
      </c>
      <c r="H496" t="s">
        <v>1990</v>
      </c>
      <c r="I496" s="162">
        <v>45342.45619016204</v>
      </c>
      <c r="J496" s="162">
        <v>45342.60417604167</v>
      </c>
      <c r="K496" t="s">
        <v>1991</v>
      </c>
      <c r="L496">
        <v>76404638</v>
      </c>
      <c r="M496" t="s">
        <v>3958</v>
      </c>
      <c r="N496" t="s">
        <v>3959</v>
      </c>
      <c r="O496">
        <v>925261053</v>
      </c>
      <c r="P496" t="s">
        <v>3960</v>
      </c>
      <c r="Q496" t="s">
        <v>2168</v>
      </c>
      <c r="R496" t="s">
        <v>2000</v>
      </c>
      <c r="S496" t="s">
        <v>2000</v>
      </c>
      <c r="T496" t="e">
        <f>VLOOKUP(Hoja1[[#This Row],[dsc_documento]],Registros[],2,FALSE)</f>
        <v>#N/A</v>
      </c>
    </row>
    <row r="497" spans="1:20" x14ac:dyDescent="0.25">
      <c r="A497" t="s">
        <v>231</v>
      </c>
      <c r="B497">
        <v>11</v>
      </c>
      <c r="C497">
        <v>11001123</v>
      </c>
      <c r="D497">
        <v>0</v>
      </c>
      <c r="E497" t="s">
        <v>3961</v>
      </c>
      <c r="F497" t="s">
        <v>2007</v>
      </c>
      <c r="G497" t="s">
        <v>2008</v>
      </c>
      <c r="H497" t="s">
        <v>1990</v>
      </c>
      <c r="I497" s="162">
        <v>45342.485680289348</v>
      </c>
      <c r="J497" s="162">
        <v>45342.625011805554</v>
      </c>
      <c r="K497" t="s">
        <v>1991</v>
      </c>
      <c r="L497">
        <v>70370512</v>
      </c>
      <c r="M497" t="s">
        <v>3962</v>
      </c>
      <c r="N497" t="s">
        <v>3963</v>
      </c>
      <c r="O497">
        <v>957053855</v>
      </c>
      <c r="P497" t="s">
        <v>3964</v>
      </c>
      <c r="Q497" t="s">
        <v>2459</v>
      </c>
      <c r="R497" t="s">
        <v>2138</v>
      </c>
      <c r="S497" t="s">
        <v>2049</v>
      </c>
      <c r="T497" t="e">
        <f>VLOOKUP(Hoja1[[#This Row],[dsc_documento]],Registros[],2,FALSE)</f>
        <v>#N/A</v>
      </c>
    </row>
    <row r="498" spans="1:20" x14ac:dyDescent="0.25">
      <c r="A498" t="s">
        <v>176</v>
      </c>
      <c r="B498">
        <v>1</v>
      </c>
      <c r="C498">
        <v>1002401</v>
      </c>
      <c r="D498">
        <v>0</v>
      </c>
      <c r="E498" t="s">
        <v>3965</v>
      </c>
      <c r="F498" t="s">
        <v>2007</v>
      </c>
      <c r="G498" t="s">
        <v>2008</v>
      </c>
      <c r="H498" t="s">
        <v>1990</v>
      </c>
      <c r="I498" s="162">
        <v>45342.509927893516</v>
      </c>
      <c r="J498" s="162">
        <v>45342.708345567131</v>
      </c>
      <c r="K498" t="s">
        <v>2009</v>
      </c>
      <c r="L498">
        <v>20102087</v>
      </c>
      <c r="M498" t="s">
        <v>1851</v>
      </c>
      <c r="N498" t="s">
        <v>3966</v>
      </c>
      <c r="O498">
        <v>900298563</v>
      </c>
      <c r="P498" t="s">
        <v>1852</v>
      </c>
      <c r="Q498" t="s">
        <v>2677</v>
      </c>
      <c r="R498" t="s">
        <v>2014</v>
      </c>
      <c r="S498" t="s">
        <v>2015</v>
      </c>
      <c r="T498" t="e">
        <f>VLOOKUP(Hoja1[[#This Row],[dsc_documento]],Registros[],2,FALSE)</f>
        <v>#N/A</v>
      </c>
    </row>
    <row r="499" spans="1:20" x14ac:dyDescent="0.25">
      <c r="A499" t="s">
        <v>175</v>
      </c>
      <c r="B499">
        <v>9</v>
      </c>
      <c r="C499">
        <v>9001734</v>
      </c>
      <c r="D499">
        <v>0</v>
      </c>
      <c r="E499" t="s">
        <v>3967</v>
      </c>
      <c r="F499" t="s">
        <v>1988</v>
      </c>
      <c r="G499" t="s">
        <v>2008</v>
      </c>
      <c r="H499" t="s">
        <v>1990</v>
      </c>
      <c r="I499" s="162">
        <v>45342.535608564816</v>
      </c>
      <c r="J499" s="162">
        <v>45350.516813275462</v>
      </c>
      <c r="K499" t="s">
        <v>1991</v>
      </c>
      <c r="L499">
        <v>32788602</v>
      </c>
      <c r="M499" t="s">
        <v>3968</v>
      </c>
      <c r="N499" t="s">
        <v>3969</v>
      </c>
      <c r="O499">
        <v>998068076</v>
      </c>
      <c r="P499" t="s">
        <v>3970</v>
      </c>
      <c r="Q499" t="s">
        <v>2232</v>
      </c>
      <c r="R499" t="s">
        <v>2080</v>
      </c>
      <c r="S499" t="s">
        <v>2080</v>
      </c>
      <c r="T499" t="e">
        <f>VLOOKUP(Hoja1[[#This Row],[dsc_documento]],Registros[],2,FALSE)</f>
        <v>#N/A</v>
      </c>
    </row>
    <row r="500" spans="1:20" x14ac:dyDescent="0.25">
      <c r="A500" t="s">
        <v>778</v>
      </c>
      <c r="B500">
        <v>10</v>
      </c>
      <c r="C500">
        <v>10030460</v>
      </c>
      <c r="D500">
        <v>0</v>
      </c>
      <c r="E500" t="s">
        <v>3971</v>
      </c>
      <c r="F500" t="s">
        <v>2007</v>
      </c>
      <c r="G500" t="s">
        <v>2008</v>
      </c>
      <c r="H500" t="s">
        <v>1990</v>
      </c>
      <c r="I500" s="162">
        <v>45342.556460613428</v>
      </c>
      <c r="J500" s="162">
        <v>45343.458356215277</v>
      </c>
      <c r="K500" t="s">
        <v>1991</v>
      </c>
      <c r="L500">
        <v>49042985</v>
      </c>
      <c r="M500" t="s">
        <v>3972</v>
      </c>
      <c r="N500" t="s">
        <v>3973</v>
      </c>
      <c r="O500">
        <v>941121792</v>
      </c>
      <c r="P500" t="s">
        <v>3974</v>
      </c>
      <c r="Q500" t="s">
        <v>2306</v>
      </c>
      <c r="R500" t="s">
        <v>2307</v>
      </c>
      <c r="S500" t="s">
        <v>2307</v>
      </c>
      <c r="T500" t="e">
        <f>VLOOKUP(Hoja1[[#This Row],[dsc_documento]],Registros[],2,FALSE)</f>
        <v>#N/A</v>
      </c>
    </row>
    <row r="501" spans="1:20" x14ac:dyDescent="0.25">
      <c r="A501" t="s">
        <v>179</v>
      </c>
      <c r="B501">
        <v>3</v>
      </c>
      <c r="C501">
        <v>3001495</v>
      </c>
      <c r="D501">
        <v>0</v>
      </c>
      <c r="E501" t="s">
        <v>3975</v>
      </c>
      <c r="F501" t="s">
        <v>2007</v>
      </c>
      <c r="G501" t="s">
        <v>2008</v>
      </c>
      <c r="H501" t="s">
        <v>1990</v>
      </c>
      <c r="I501" s="162">
        <v>45342.560650578707</v>
      </c>
      <c r="J501" s="162">
        <v>45343.895926736113</v>
      </c>
      <c r="K501" t="s">
        <v>1991</v>
      </c>
      <c r="L501">
        <v>23871322</v>
      </c>
      <c r="M501" t="s">
        <v>3976</v>
      </c>
      <c r="N501" t="s">
        <v>3977</v>
      </c>
      <c r="O501">
        <v>984588155</v>
      </c>
      <c r="P501" t="s">
        <v>3978</v>
      </c>
      <c r="Q501" t="s">
        <v>3045</v>
      </c>
      <c r="R501" t="s">
        <v>2387</v>
      </c>
      <c r="S501" t="s">
        <v>2387</v>
      </c>
      <c r="T501" t="e">
        <f>VLOOKUP(Hoja1[[#This Row],[dsc_documento]],Registros[],2,FALSE)</f>
        <v>#N/A</v>
      </c>
    </row>
    <row r="502" spans="1:20" x14ac:dyDescent="0.25">
      <c r="A502" t="s">
        <v>232</v>
      </c>
      <c r="B502">
        <v>4</v>
      </c>
      <c r="C502">
        <v>4001925</v>
      </c>
      <c r="D502">
        <v>0</v>
      </c>
      <c r="E502" t="s">
        <v>3979</v>
      </c>
      <c r="F502" t="s">
        <v>2007</v>
      </c>
      <c r="G502" t="s">
        <v>2008</v>
      </c>
      <c r="H502" t="s">
        <v>1990</v>
      </c>
      <c r="I502" s="162">
        <v>45342.6349466088</v>
      </c>
      <c r="J502" s="162">
        <v>45347.354212696759</v>
      </c>
      <c r="K502" t="s">
        <v>1991</v>
      </c>
      <c r="L502">
        <v>25001193</v>
      </c>
      <c r="M502" t="s">
        <v>518</v>
      </c>
      <c r="N502" t="s">
        <v>3980</v>
      </c>
      <c r="O502">
        <v>984242594</v>
      </c>
      <c r="P502" t="s">
        <v>519</v>
      </c>
      <c r="Q502" t="s">
        <v>2728</v>
      </c>
      <c r="R502" t="s">
        <v>2421</v>
      </c>
      <c r="S502" t="s">
        <v>2107</v>
      </c>
      <c r="T502" t="e">
        <f>VLOOKUP(Hoja1[[#This Row],[dsc_documento]],Registros[],2,FALSE)</f>
        <v>#N/A</v>
      </c>
    </row>
    <row r="503" spans="1:20" x14ac:dyDescent="0.25">
      <c r="A503" t="s">
        <v>176</v>
      </c>
      <c r="B503">
        <v>1</v>
      </c>
      <c r="C503">
        <v>1002402</v>
      </c>
      <c r="D503">
        <v>0</v>
      </c>
      <c r="E503" t="s">
        <v>3981</v>
      </c>
      <c r="F503" t="s">
        <v>1988</v>
      </c>
      <c r="G503" t="s">
        <v>2008</v>
      </c>
      <c r="H503" t="s">
        <v>2024</v>
      </c>
      <c r="I503" s="162">
        <v>45342.668079745374</v>
      </c>
      <c r="J503" s="162">
        <v>45343.416671180552</v>
      </c>
      <c r="K503" t="s">
        <v>2009</v>
      </c>
      <c r="L503">
        <v>9457306</v>
      </c>
      <c r="M503" t="s">
        <v>3982</v>
      </c>
      <c r="N503" t="s">
        <v>3983</v>
      </c>
      <c r="O503">
        <v>963050354</v>
      </c>
      <c r="P503" t="s">
        <v>3984</v>
      </c>
      <c r="Q503" t="s">
        <v>2113</v>
      </c>
      <c r="R503" t="s">
        <v>2114</v>
      </c>
      <c r="S503" t="s">
        <v>1994</v>
      </c>
      <c r="T503" t="e">
        <f>VLOOKUP(Hoja1[[#This Row],[dsc_documento]],Registros[],2,FALSE)</f>
        <v>#N/A</v>
      </c>
    </row>
    <row r="504" spans="1:20" x14ac:dyDescent="0.25">
      <c r="A504" t="s">
        <v>177</v>
      </c>
      <c r="B504">
        <v>6</v>
      </c>
      <c r="C504">
        <v>6001944</v>
      </c>
      <c r="D504">
        <v>0</v>
      </c>
      <c r="E504" t="s">
        <v>3985</v>
      </c>
      <c r="F504" t="s">
        <v>1988</v>
      </c>
      <c r="G504" t="s">
        <v>2008</v>
      </c>
      <c r="H504" t="s">
        <v>1990</v>
      </c>
      <c r="I504" s="162">
        <v>45342.678405057872</v>
      </c>
      <c r="J504" s="162">
        <v>45343.395839155091</v>
      </c>
      <c r="K504" t="s">
        <v>1991</v>
      </c>
      <c r="L504">
        <v>16671123</v>
      </c>
      <c r="M504" t="s">
        <v>3986</v>
      </c>
      <c r="N504" t="s">
        <v>3987</v>
      </c>
      <c r="O504">
        <v>996442982</v>
      </c>
      <c r="P504" t="s">
        <v>3988</v>
      </c>
      <c r="Q504" t="s">
        <v>2042</v>
      </c>
      <c r="R504" t="s">
        <v>2080</v>
      </c>
      <c r="S504" t="s">
        <v>2080</v>
      </c>
      <c r="T504" t="e">
        <f>VLOOKUP(Hoja1[[#This Row],[dsc_documento]],Registros[],2,FALSE)</f>
        <v>#N/A</v>
      </c>
    </row>
    <row r="505" spans="1:20" x14ac:dyDescent="0.25">
      <c r="A505" t="s">
        <v>231</v>
      </c>
      <c r="B505">
        <v>11</v>
      </c>
      <c r="C505">
        <v>11001124</v>
      </c>
      <c r="D505">
        <v>0</v>
      </c>
      <c r="E505" t="s">
        <v>3989</v>
      </c>
      <c r="F505" t="s">
        <v>2007</v>
      </c>
      <c r="G505" t="s">
        <v>2008</v>
      </c>
      <c r="H505" t="s">
        <v>1990</v>
      </c>
      <c r="I505" s="162">
        <v>45342.705822372685</v>
      </c>
      <c r="J505" s="162">
        <v>45346.416681249997</v>
      </c>
      <c r="K505" t="s">
        <v>1991</v>
      </c>
      <c r="L505">
        <v>29440518</v>
      </c>
      <c r="M505" t="s">
        <v>3990</v>
      </c>
      <c r="N505" t="s">
        <v>3991</v>
      </c>
      <c r="O505">
        <v>973328063</v>
      </c>
      <c r="P505" t="s">
        <v>3992</v>
      </c>
      <c r="Q505" t="s">
        <v>3993</v>
      </c>
      <c r="R505" t="s">
        <v>2238</v>
      </c>
      <c r="S505" t="s">
        <v>2049</v>
      </c>
      <c r="T505" t="e">
        <f>VLOOKUP(Hoja1[[#This Row],[dsc_documento]],Registros[],2,FALSE)</f>
        <v>#N/A</v>
      </c>
    </row>
    <row r="506" spans="1:20" x14ac:dyDescent="0.25">
      <c r="A506" t="s">
        <v>201</v>
      </c>
      <c r="B506">
        <v>2</v>
      </c>
      <c r="C506">
        <v>2105569</v>
      </c>
      <c r="D506">
        <v>0</v>
      </c>
      <c r="E506" t="s">
        <v>3994</v>
      </c>
      <c r="F506" t="s">
        <v>2007</v>
      </c>
      <c r="G506" t="s">
        <v>2008</v>
      </c>
      <c r="H506" t="s">
        <v>1990</v>
      </c>
      <c r="I506" s="162">
        <v>45342.711568668979</v>
      </c>
      <c r="J506" s="162">
        <v>45343.437514895835</v>
      </c>
      <c r="K506" t="s">
        <v>1991</v>
      </c>
      <c r="L506">
        <v>40012585</v>
      </c>
      <c r="M506" t="s">
        <v>3995</v>
      </c>
      <c r="N506" t="s">
        <v>3996</v>
      </c>
      <c r="O506">
        <v>980212329</v>
      </c>
      <c r="P506" t="s">
        <v>3997</v>
      </c>
      <c r="Q506" t="s">
        <v>2566</v>
      </c>
      <c r="R506" t="s">
        <v>2022</v>
      </c>
      <c r="S506" t="s">
        <v>2022</v>
      </c>
      <c r="T506" t="e">
        <f>VLOOKUP(Hoja1[[#This Row],[dsc_documento]],Registros[],2,FALSE)</f>
        <v>#N/A</v>
      </c>
    </row>
    <row r="507" spans="1:20" x14ac:dyDescent="0.25">
      <c r="A507" t="s">
        <v>177</v>
      </c>
      <c r="B507">
        <v>6</v>
      </c>
      <c r="C507">
        <v>6001945</v>
      </c>
      <c r="D507">
        <v>0</v>
      </c>
      <c r="E507" t="s">
        <v>3998</v>
      </c>
      <c r="F507" t="s">
        <v>1988</v>
      </c>
      <c r="G507" t="s">
        <v>2008</v>
      </c>
      <c r="H507" t="s">
        <v>1990</v>
      </c>
      <c r="I507" s="162">
        <v>45342.725028506946</v>
      </c>
      <c r="J507" s="162">
        <v>45343.437516782411</v>
      </c>
      <c r="K507" t="s">
        <v>2009</v>
      </c>
      <c r="L507">
        <v>45631015</v>
      </c>
      <c r="M507" t="s">
        <v>3999</v>
      </c>
      <c r="N507" t="s">
        <v>4000</v>
      </c>
      <c r="O507">
        <v>970252370</v>
      </c>
      <c r="P507" t="s">
        <v>4001</v>
      </c>
      <c r="Q507" t="s">
        <v>2042</v>
      </c>
      <c r="R507" t="s">
        <v>2080</v>
      </c>
      <c r="S507" t="s">
        <v>2080</v>
      </c>
      <c r="T507" t="e">
        <f>VLOOKUP(Hoja1[[#This Row],[dsc_documento]],Registros[],2,FALSE)</f>
        <v>#N/A</v>
      </c>
    </row>
    <row r="508" spans="1:20" x14ac:dyDescent="0.25">
      <c r="A508" t="s">
        <v>179</v>
      </c>
      <c r="B508">
        <v>3</v>
      </c>
      <c r="C508">
        <v>3001496</v>
      </c>
      <c r="D508">
        <v>0</v>
      </c>
      <c r="E508" t="s">
        <v>4002</v>
      </c>
      <c r="F508" t="s">
        <v>2007</v>
      </c>
      <c r="G508" t="s">
        <v>2008</v>
      </c>
      <c r="H508" t="s">
        <v>1990</v>
      </c>
      <c r="I508" s="162">
        <v>45342.749149421295</v>
      </c>
      <c r="J508" s="162">
        <v>45343.479182060182</v>
      </c>
      <c r="K508" t="s">
        <v>2009</v>
      </c>
      <c r="L508">
        <v>23906609</v>
      </c>
      <c r="M508" t="s">
        <v>4003</v>
      </c>
      <c r="N508" t="s">
        <v>4004</v>
      </c>
      <c r="O508">
        <v>984776021</v>
      </c>
      <c r="P508" t="s">
        <v>4005</v>
      </c>
      <c r="Q508" t="s">
        <v>2385</v>
      </c>
      <c r="R508" t="s">
        <v>2386</v>
      </c>
      <c r="S508" t="s">
        <v>2387</v>
      </c>
      <c r="T508" t="e">
        <f>VLOOKUP(Hoja1[[#This Row],[dsc_documento]],Registros[],2,FALSE)</f>
        <v>#N/A</v>
      </c>
    </row>
    <row r="509" spans="1:20" x14ac:dyDescent="0.25">
      <c r="A509" t="s">
        <v>778</v>
      </c>
      <c r="B509">
        <v>10</v>
      </c>
      <c r="C509">
        <v>10030461</v>
      </c>
      <c r="D509">
        <v>0</v>
      </c>
      <c r="E509" t="s">
        <v>4006</v>
      </c>
      <c r="F509" t="s">
        <v>2007</v>
      </c>
      <c r="G509" t="s">
        <v>2008</v>
      </c>
      <c r="H509" t="s">
        <v>1990</v>
      </c>
      <c r="I509" s="162">
        <v>45343.389969212963</v>
      </c>
      <c r="J509" s="162">
        <v>45348.41667766204</v>
      </c>
      <c r="K509" t="s">
        <v>1991</v>
      </c>
      <c r="L509">
        <v>22277537</v>
      </c>
      <c r="M509" t="s">
        <v>4007</v>
      </c>
      <c r="N509" t="s">
        <v>3554</v>
      </c>
      <c r="O509">
        <v>961784958</v>
      </c>
      <c r="P509" t="s">
        <v>4008</v>
      </c>
      <c r="Q509" t="s">
        <v>3928</v>
      </c>
      <c r="R509" t="s">
        <v>2307</v>
      </c>
      <c r="S509" t="s">
        <v>2307</v>
      </c>
      <c r="T509" t="e">
        <f>VLOOKUP(Hoja1[[#This Row],[dsc_documento]],Registros[],2,FALSE)</f>
        <v>#N/A</v>
      </c>
    </row>
    <row r="510" spans="1:20" x14ac:dyDescent="0.25">
      <c r="A510" t="s">
        <v>778</v>
      </c>
      <c r="B510">
        <v>10</v>
      </c>
      <c r="C510">
        <v>10030462</v>
      </c>
      <c r="D510">
        <v>0</v>
      </c>
      <c r="E510" t="s">
        <v>4009</v>
      </c>
      <c r="F510" t="s">
        <v>2007</v>
      </c>
      <c r="G510" t="s">
        <v>2008</v>
      </c>
      <c r="H510" t="s">
        <v>1990</v>
      </c>
      <c r="I510" s="162">
        <v>45343.450694710649</v>
      </c>
      <c r="J510" s="162">
        <v>45344.895860497687</v>
      </c>
      <c r="K510" t="s">
        <v>1991</v>
      </c>
      <c r="L510">
        <v>42580527</v>
      </c>
      <c r="M510" t="s">
        <v>4010</v>
      </c>
      <c r="N510" t="s">
        <v>4011</v>
      </c>
      <c r="O510">
        <v>984803748</v>
      </c>
      <c r="P510" t="s">
        <v>4012</v>
      </c>
      <c r="Q510" t="s">
        <v>4013</v>
      </c>
      <c r="R510" t="s">
        <v>2307</v>
      </c>
      <c r="S510" t="s">
        <v>2307</v>
      </c>
      <c r="T510" t="e">
        <f>VLOOKUP(Hoja1[[#This Row],[dsc_documento]],Registros[],2,FALSE)</f>
        <v>#N/A</v>
      </c>
    </row>
    <row r="511" spans="1:20" x14ac:dyDescent="0.25">
      <c r="A511" t="s">
        <v>231</v>
      </c>
      <c r="B511">
        <v>11</v>
      </c>
      <c r="C511">
        <v>11001125</v>
      </c>
      <c r="D511">
        <v>0</v>
      </c>
      <c r="E511" t="s">
        <v>4014</v>
      </c>
      <c r="F511" t="s">
        <v>2007</v>
      </c>
      <c r="G511" t="s">
        <v>2008</v>
      </c>
      <c r="H511" t="s">
        <v>1990</v>
      </c>
      <c r="I511" s="162">
        <v>45343.45328966435</v>
      </c>
      <c r="J511" s="162">
        <v>45344.937528125003</v>
      </c>
      <c r="K511" t="s">
        <v>1991</v>
      </c>
      <c r="L511">
        <v>29621062</v>
      </c>
      <c r="M511" t="s">
        <v>4015</v>
      </c>
      <c r="N511" t="s">
        <v>4016</v>
      </c>
      <c r="O511">
        <v>979375175</v>
      </c>
      <c r="P511" t="s">
        <v>4017</v>
      </c>
      <c r="Q511" t="s">
        <v>3247</v>
      </c>
      <c r="R511" t="s">
        <v>2048</v>
      </c>
      <c r="S511" t="s">
        <v>2049</v>
      </c>
      <c r="T511" t="e">
        <f>VLOOKUP(Hoja1[[#This Row],[dsc_documento]],Registros[],2,FALSE)</f>
        <v>#N/A</v>
      </c>
    </row>
    <row r="512" spans="1:20" x14ac:dyDescent="0.25">
      <c r="A512" t="s">
        <v>231</v>
      </c>
      <c r="B512">
        <v>11</v>
      </c>
      <c r="C512">
        <v>11001126</v>
      </c>
      <c r="D512">
        <v>0</v>
      </c>
      <c r="E512" t="s">
        <v>4018</v>
      </c>
      <c r="F512" t="s">
        <v>2007</v>
      </c>
      <c r="G512" t="s">
        <v>2008</v>
      </c>
      <c r="H512" t="s">
        <v>1990</v>
      </c>
      <c r="I512" s="162">
        <v>45343.466255555555</v>
      </c>
      <c r="J512" s="162">
        <v>45343.812536770834</v>
      </c>
      <c r="K512" t="s">
        <v>1991</v>
      </c>
      <c r="L512">
        <v>29709187</v>
      </c>
      <c r="M512" t="s">
        <v>4019</v>
      </c>
      <c r="N512" t="s">
        <v>4020</v>
      </c>
      <c r="O512">
        <v>931127029</v>
      </c>
      <c r="P512" t="s">
        <v>4021</v>
      </c>
      <c r="Q512" t="s">
        <v>2193</v>
      </c>
      <c r="R512" t="s">
        <v>2048</v>
      </c>
      <c r="S512" t="s">
        <v>2049</v>
      </c>
      <c r="T512" t="e">
        <f>VLOOKUP(Hoja1[[#This Row],[dsc_documento]],Registros[],2,FALSE)</f>
        <v>#N/A</v>
      </c>
    </row>
    <row r="513" spans="1:20" x14ac:dyDescent="0.25">
      <c r="A513" t="s">
        <v>177</v>
      </c>
      <c r="B513">
        <v>6</v>
      </c>
      <c r="C513">
        <v>6001946</v>
      </c>
      <c r="D513">
        <v>0</v>
      </c>
      <c r="E513" t="s">
        <v>4022</v>
      </c>
      <c r="F513" t="s">
        <v>1988</v>
      </c>
      <c r="G513" t="s">
        <v>2008</v>
      </c>
      <c r="H513" t="s">
        <v>1990</v>
      </c>
      <c r="I513" s="162">
        <v>45343.483644293985</v>
      </c>
      <c r="J513" s="162">
        <v>45343.645844212966</v>
      </c>
      <c r="K513" t="s">
        <v>1991</v>
      </c>
      <c r="L513">
        <v>80543852</v>
      </c>
      <c r="M513" t="s">
        <v>4023</v>
      </c>
      <c r="N513" t="s">
        <v>4024</v>
      </c>
      <c r="O513">
        <v>979205024</v>
      </c>
      <c r="P513" t="s">
        <v>4025</v>
      </c>
      <c r="Q513" t="s">
        <v>2042</v>
      </c>
      <c r="R513" t="s">
        <v>2080</v>
      </c>
      <c r="S513" t="s">
        <v>2080</v>
      </c>
      <c r="T513" t="e">
        <f>VLOOKUP(Hoja1[[#This Row],[dsc_documento]],Registros[],2,FALSE)</f>
        <v>#N/A</v>
      </c>
    </row>
    <row r="514" spans="1:20" x14ac:dyDescent="0.25">
      <c r="A514" t="s">
        <v>175</v>
      </c>
      <c r="B514">
        <v>9</v>
      </c>
      <c r="C514">
        <v>9001735</v>
      </c>
      <c r="D514">
        <v>0</v>
      </c>
      <c r="E514" t="s">
        <v>4026</v>
      </c>
      <c r="F514" t="s">
        <v>2007</v>
      </c>
      <c r="G514" t="s">
        <v>2008</v>
      </c>
      <c r="H514" t="s">
        <v>1990</v>
      </c>
      <c r="I514" s="162">
        <v>45343.498423113429</v>
      </c>
      <c r="J514" s="162">
        <v>45344.645860034725</v>
      </c>
      <c r="K514" t="s">
        <v>1991</v>
      </c>
      <c r="L514">
        <v>72449512</v>
      </c>
      <c r="M514" t="s">
        <v>4027</v>
      </c>
      <c r="N514" t="s">
        <v>4028</v>
      </c>
      <c r="O514">
        <v>934639060</v>
      </c>
      <c r="P514" t="s">
        <v>4029</v>
      </c>
      <c r="Q514" t="s">
        <v>2113</v>
      </c>
      <c r="R514" t="s">
        <v>2114</v>
      </c>
      <c r="S514" t="s">
        <v>1994</v>
      </c>
      <c r="T514" t="e">
        <f>VLOOKUP(Hoja1[[#This Row],[dsc_documento]],Registros[],2,FALSE)</f>
        <v>#N/A</v>
      </c>
    </row>
    <row r="515" spans="1:20" x14ac:dyDescent="0.25">
      <c r="A515" t="s">
        <v>232</v>
      </c>
      <c r="B515">
        <v>4</v>
      </c>
      <c r="C515">
        <v>4001926</v>
      </c>
      <c r="D515">
        <v>0</v>
      </c>
      <c r="E515" t="s">
        <v>4030</v>
      </c>
      <c r="F515" t="s">
        <v>2007</v>
      </c>
      <c r="G515" t="s">
        <v>2008</v>
      </c>
      <c r="H515" t="s">
        <v>1990</v>
      </c>
      <c r="I515" s="162">
        <v>45343.506764270831</v>
      </c>
      <c r="J515" s="162">
        <v>45350.812532025462</v>
      </c>
      <c r="K515" t="s">
        <v>1991</v>
      </c>
      <c r="L515">
        <v>48084903</v>
      </c>
      <c r="M515" t="s">
        <v>4031</v>
      </c>
      <c r="N515" t="s">
        <v>4032</v>
      </c>
      <c r="O515">
        <v>959726996</v>
      </c>
      <c r="P515" t="s">
        <v>4033</v>
      </c>
      <c r="Q515" t="s">
        <v>2105</v>
      </c>
      <c r="R515" t="s">
        <v>2106</v>
      </c>
      <c r="S515" t="s">
        <v>2107</v>
      </c>
      <c r="T515" t="e">
        <f>VLOOKUP(Hoja1[[#This Row],[dsc_documento]],Registros[],2,FALSE)</f>
        <v>#N/A</v>
      </c>
    </row>
    <row r="516" spans="1:20" x14ac:dyDescent="0.25">
      <c r="A516" t="s">
        <v>176</v>
      </c>
      <c r="B516">
        <v>1</v>
      </c>
      <c r="C516">
        <v>1002403</v>
      </c>
      <c r="D516">
        <v>0</v>
      </c>
      <c r="E516" t="s">
        <v>4034</v>
      </c>
      <c r="F516" t="s">
        <v>2007</v>
      </c>
      <c r="G516" t="s">
        <v>2008</v>
      </c>
      <c r="H516" t="s">
        <v>1990</v>
      </c>
      <c r="I516" s="162">
        <v>45343.536954016206</v>
      </c>
      <c r="J516" s="162">
        <v>45343.729177743058</v>
      </c>
      <c r="K516" t="s">
        <v>1991</v>
      </c>
      <c r="L516">
        <v>42838026</v>
      </c>
      <c r="M516" t="s">
        <v>4035</v>
      </c>
      <c r="N516" t="s">
        <v>4036</v>
      </c>
      <c r="O516">
        <v>979148994</v>
      </c>
      <c r="P516" t="s">
        <v>4037</v>
      </c>
      <c r="Q516" t="s">
        <v>3038</v>
      </c>
      <c r="R516" t="s">
        <v>2054</v>
      </c>
      <c r="S516" t="s">
        <v>2015</v>
      </c>
      <c r="T516" t="e">
        <f>VLOOKUP(Hoja1[[#This Row],[dsc_documento]],Registros[],2,FALSE)</f>
        <v>#N/A</v>
      </c>
    </row>
    <row r="517" spans="1:20" x14ac:dyDescent="0.25">
      <c r="A517" t="s">
        <v>175</v>
      </c>
      <c r="B517">
        <v>9</v>
      </c>
      <c r="C517">
        <v>9001736</v>
      </c>
      <c r="D517">
        <v>0</v>
      </c>
      <c r="E517" t="s">
        <v>4038</v>
      </c>
      <c r="F517" t="s">
        <v>2007</v>
      </c>
      <c r="G517" t="s">
        <v>2008</v>
      </c>
      <c r="H517" t="s">
        <v>1990</v>
      </c>
      <c r="I517" s="162">
        <v>45343.546176504628</v>
      </c>
      <c r="J517" s="162">
        <v>45344.645861423611</v>
      </c>
      <c r="K517" t="s">
        <v>1991</v>
      </c>
      <c r="L517">
        <v>72449512</v>
      </c>
      <c r="M517" t="s">
        <v>4027</v>
      </c>
      <c r="N517" t="s">
        <v>4028</v>
      </c>
      <c r="O517">
        <v>934639060</v>
      </c>
      <c r="P517" t="s">
        <v>4029</v>
      </c>
      <c r="Q517" t="s">
        <v>2113</v>
      </c>
      <c r="R517" t="s">
        <v>2114</v>
      </c>
      <c r="S517" t="s">
        <v>1994</v>
      </c>
      <c r="T517" t="e">
        <f>VLOOKUP(Hoja1[[#This Row],[dsc_documento]],Registros[],2,FALSE)</f>
        <v>#N/A</v>
      </c>
    </row>
    <row r="518" spans="1:20" x14ac:dyDescent="0.25">
      <c r="A518" t="s">
        <v>231</v>
      </c>
      <c r="B518">
        <v>11</v>
      </c>
      <c r="C518">
        <v>11001127</v>
      </c>
      <c r="D518">
        <v>0</v>
      </c>
      <c r="E518" t="s">
        <v>4039</v>
      </c>
      <c r="F518" t="s">
        <v>2007</v>
      </c>
      <c r="G518" t="s">
        <v>2008</v>
      </c>
      <c r="H518" t="s">
        <v>1990</v>
      </c>
      <c r="I518" s="162">
        <v>45343.583055439813</v>
      </c>
      <c r="J518" s="162">
        <v>45343.625009722222</v>
      </c>
      <c r="K518" t="s">
        <v>1991</v>
      </c>
      <c r="L518">
        <v>45652680</v>
      </c>
      <c r="M518" t="s">
        <v>4040</v>
      </c>
      <c r="N518" t="s">
        <v>4041</v>
      </c>
      <c r="O518">
        <v>973162448</v>
      </c>
      <c r="P518" t="s">
        <v>4042</v>
      </c>
      <c r="Q518" t="s">
        <v>2477</v>
      </c>
      <c r="R518" t="s">
        <v>2138</v>
      </c>
      <c r="S518" t="s">
        <v>2049</v>
      </c>
      <c r="T518" t="e">
        <f>VLOOKUP(Hoja1[[#This Row],[dsc_documento]],Registros[],2,FALSE)</f>
        <v>#N/A</v>
      </c>
    </row>
    <row r="519" spans="1:20" x14ac:dyDescent="0.25">
      <c r="A519" t="s">
        <v>231</v>
      </c>
      <c r="B519">
        <v>11</v>
      </c>
      <c r="C519">
        <v>11001128</v>
      </c>
      <c r="D519">
        <v>0</v>
      </c>
      <c r="E519" t="s">
        <v>4043</v>
      </c>
      <c r="F519" t="s">
        <v>2007</v>
      </c>
      <c r="G519" t="s">
        <v>2008</v>
      </c>
      <c r="H519" t="s">
        <v>1990</v>
      </c>
      <c r="I519" s="162">
        <v>45343.688603391201</v>
      </c>
      <c r="J519" s="162">
        <v>45346.291677314817</v>
      </c>
      <c r="K519" t="s">
        <v>1991</v>
      </c>
      <c r="L519">
        <v>29296842</v>
      </c>
      <c r="M519" t="s">
        <v>4044</v>
      </c>
      <c r="N519" t="s">
        <v>4045</v>
      </c>
      <c r="O519">
        <v>958230353</v>
      </c>
      <c r="P519" t="s">
        <v>4046</v>
      </c>
      <c r="Q519" t="s">
        <v>2587</v>
      </c>
      <c r="R519" t="s">
        <v>2138</v>
      </c>
      <c r="S519" t="s">
        <v>2049</v>
      </c>
      <c r="T519" t="e">
        <f>VLOOKUP(Hoja1[[#This Row],[dsc_documento]],Registros[],2,FALSE)</f>
        <v>#N/A</v>
      </c>
    </row>
    <row r="520" spans="1:20" x14ac:dyDescent="0.25">
      <c r="A520" t="s">
        <v>231</v>
      </c>
      <c r="B520">
        <v>11</v>
      </c>
      <c r="C520">
        <v>11001129</v>
      </c>
      <c r="D520">
        <v>0</v>
      </c>
      <c r="E520" t="s">
        <v>4047</v>
      </c>
      <c r="F520" t="s">
        <v>2007</v>
      </c>
      <c r="G520" t="s">
        <v>2008</v>
      </c>
      <c r="H520" t="s">
        <v>1990</v>
      </c>
      <c r="I520" s="162">
        <v>45343.69365778935</v>
      </c>
      <c r="J520" s="162">
        <v>45346.687515821759</v>
      </c>
      <c r="K520" t="s">
        <v>1991</v>
      </c>
      <c r="L520">
        <v>29296842</v>
      </c>
      <c r="M520" t="s">
        <v>4044</v>
      </c>
      <c r="N520" t="s">
        <v>4045</v>
      </c>
      <c r="O520">
        <v>958230353</v>
      </c>
      <c r="P520" t="s">
        <v>4046</v>
      </c>
      <c r="Q520" t="s">
        <v>2587</v>
      </c>
      <c r="R520" t="s">
        <v>2138</v>
      </c>
      <c r="S520" t="s">
        <v>2049</v>
      </c>
      <c r="T520" t="e">
        <f>VLOOKUP(Hoja1[[#This Row],[dsc_documento]],Registros[],2,FALSE)</f>
        <v>#N/A</v>
      </c>
    </row>
    <row r="521" spans="1:20" x14ac:dyDescent="0.25">
      <c r="A521" t="s">
        <v>201</v>
      </c>
      <c r="B521">
        <v>2</v>
      </c>
      <c r="C521">
        <v>2105570</v>
      </c>
      <c r="D521">
        <v>0</v>
      </c>
      <c r="E521" t="s">
        <v>4048</v>
      </c>
      <c r="F521" t="s">
        <v>2007</v>
      </c>
      <c r="G521" t="s">
        <v>2008</v>
      </c>
      <c r="H521" t="s">
        <v>1990</v>
      </c>
      <c r="I521" s="162">
        <v>45343.749844907405</v>
      </c>
      <c r="J521" s="162">
        <v>45350.375008599534</v>
      </c>
      <c r="K521" t="s">
        <v>1991</v>
      </c>
      <c r="L521">
        <v>19802462</v>
      </c>
      <c r="M521" t="s">
        <v>4049</v>
      </c>
      <c r="N521" t="s">
        <v>4050</v>
      </c>
      <c r="O521">
        <v>956016156</v>
      </c>
      <c r="P521" t="s">
        <v>4051</v>
      </c>
      <c r="Q521" t="s">
        <v>3618</v>
      </c>
      <c r="R521" t="s">
        <v>2223</v>
      </c>
      <c r="S521" t="s">
        <v>2022</v>
      </c>
      <c r="T521" t="e">
        <f>VLOOKUP(Hoja1[[#This Row],[dsc_documento]],Registros[],2,FALSE)</f>
        <v>#N/A</v>
      </c>
    </row>
    <row r="522" spans="1:20" x14ac:dyDescent="0.25">
      <c r="A522" t="s">
        <v>231</v>
      </c>
      <c r="B522">
        <v>11</v>
      </c>
      <c r="C522">
        <v>11001130</v>
      </c>
      <c r="D522">
        <v>0</v>
      </c>
      <c r="E522" t="s">
        <v>4052</v>
      </c>
      <c r="F522" t="s">
        <v>2007</v>
      </c>
      <c r="G522" t="s">
        <v>2008</v>
      </c>
      <c r="H522" t="s">
        <v>1990</v>
      </c>
      <c r="I522" s="162">
        <v>45344.458119097224</v>
      </c>
      <c r="J522" s="162">
        <v>45346.125025775465</v>
      </c>
      <c r="K522" t="s">
        <v>1991</v>
      </c>
      <c r="L522">
        <v>45787712</v>
      </c>
      <c r="M522" t="s">
        <v>4053</v>
      </c>
      <c r="N522" t="s">
        <v>3583</v>
      </c>
      <c r="O522">
        <v>948058543</v>
      </c>
      <c r="P522" t="s">
        <v>4054</v>
      </c>
      <c r="Q522" t="s">
        <v>2587</v>
      </c>
      <c r="R522" t="s">
        <v>2138</v>
      </c>
      <c r="S522" t="s">
        <v>2049</v>
      </c>
      <c r="T522" t="e">
        <f>VLOOKUP(Hoja1[[#This Row],[dsc_documento]],Registros[],2,FALSE)</f>
        <v>#N/A</v>
      </c>
    </row>
    <row r="523" spans="1:20" x14ac:dyDescent="0.25">
      <c r="A523" t="s">
        <v>175</v>
      </c>
      <c r="B523">
        <v>9</v>
      </c>
      <c r="C523">
        <v>9001737</v>
      </c>
      <c r="D523">
        <v>0</v>
      </c>
      <c r="E523" t="s">
        <v>4055</v>
      </c>
      <c r="F523" t="s">
        <v>1988</v>
      </c>
      <c r="G523" t="s">
        <v>2008</v>
      </c>
      <c r="H523" t="s">
        <v>1990</v>
      </c>
      <c r="I523" s="162">
        <v>45344.47284829861</v>
      </c>
      <c r="J523" s="162">
        <v>45358.6903977662</v>
      </c>
      <c r="K523" t="s">
        <v>1991</v>
      </c>
      <c r="L523">
        <v>43337817</v>
      </c>
      <c r="M523" t="s">
        <v>4056</v>
      </c>
      <c r="N523" t="s">
        <v>4057</v>
      </c>
      <c r="O523">
        <v>947479800</v>
      </c>
      <c r="P523" t="s">
        <v>4058</v>
      </c>
      <c r="Q523" t="s">
        <v>2232</v>
      </c>
      <c r="R523" t="s">
        <v>2080</v>
      </c>
      <c r="S523" t="s">
        <v>2080</v>
      </c>
      <c r="T523" t="e">
        <f>VLOOKUP(Hoja1[[#This Row],[dsc_documento]],Registros[],2,FALSE)</f>
        <v>#N/A</v>
      </c>
    </row>
    <row r="524" spans="1:20" x14ac:dyDescent="0.25">
      <c r="A524" t="s">
        <v>231</v>
      </c>
      <c r="B524">
        <v>11</v>
      </c>
      <c r="C524">
        <v>11001131</v>
      </c>
      <c r="D524">
        <v>0</v>
      </c>
      <c r="E524" t="s">
        <v>4059</v>
      </c>
      <c r="F524" t="s">
        <v>2007</v>
      </c>
      <c r="G524" t="s">
        <v>2008</v>
      </c>
      <c r="H524" t="s">
        <v>1990</v>
      </c>
      <c r="I524" s="162">
        <v>45344.473045601851</v>
      </c>
      <c r="J524" s="162">
        <v>45344.583348958331</v>
      </c>
      <c r="K524" t="s">
        <v>1991</v>
      </c>
      <c r="L524">
        <v>20406347</v>
      </c>
      <c r="M524" t="s">
        <v>4060</v>
      </c>
      <c r="N524" t="s">
        <v>4061</v>
      </c>
      <c r="O524">
        <v>958768756</v>
      </c>
      <c r="P524" t="s">
        <v>4062</v>
      </c>
      <c r="Q524" t="s">
        <v>2459</v>
      </c>
      <c r="R524" t="s">
        <v>2138</v>
      </c>
      <c r="S524" t="s">
        <v>2049</v>
      </c>
      <c r="T524" t="e">
        <f>VLOOKUP(Hoja1[[#This Row],[dsc_documento]],Registros[],2,FALSE)</f>
        <v>#N/A</v>
      </c>
    </row>
    <row r="525" spans="1:20" x14ac:dyDescent="0.25">
      <c r="A525" t="s">
        <v>231</v>
      </c>
      <c r="B525">
        <v>11</v>
      </c>
      <c r="C525">
        <v>11001132</v>
      </c>
      <c r="D525">
        <v>0</v>
      </c>
      <c r="E525" t="s">
        <v>4063</v>
      </c>
      <c r="F525" t="s">
        <v>2007</v>
      </c>
      <c r="G525" t="s">
        <v>2008</v>
      </c>
      <c r="H525" t="s">
        <v>1990</v>
      </c>
      <c r="I525" s="162">
        <v>45344.482406053241</v>
      </c>
      <c r="J525" s="162">
        <v>45351</v>
      </c>
      <c r="K525" t="s">
        <v>1991</v>
      </c>
      <c r="L525">
        <v>42030294</v>
      </c>
      <c r="M525" t="s">
        <v>4064</v>
      </c>
      <c r="N525" t="s">
        <v>4065</v>
      </c>
      <c r="O525">
        <v>924574935</v>
      </c>
      <c r="P525" t="s">
        <v>4066</v>
      </c>
      <c r="Q525" t="s">
        <v>2911</v>
      </c>
      <c r="R525" t="s">
        <v>2138</v>
      </c>
      <c r="S525" t="s">
        <v>2049</v>
      </c>
      <c r="T525" t="e">
        <f>VLOOKUP(Hoja1[[#This Row],[dsc_documento]],Registros[],2,FALSE)</f>
        <v>#N/A</v>
      </c>
    </row>
    <row r="526" spans="1:20" x14ac:dyDescent="0.25">
      <c r="A526" t="s">
        <v>231</v>
      </c>
      <c r="B526">
        <v>11</v>
      </c>
      <c r="C526">
        <v>11001133</v>
      </c>
      <c r="D526">
        <v>0</v>
      </c>
      <c r="E526" t="s">
        <v>4067</v>
      </c>
      <c r="F526" t="s">
        <v>2007</v>
      </c>
      <c r="G526" t="s">
        <v>2008</v>
      </c>
      <c r="H526" t="s">
        <v>1990</v>
      </c>
      <c r="I526" s="162">
        <v>45344.502993483795</v>
      </c>
      <c r="J526" s="162">
        <v>45351.746075810188</v>
      </c>
      <c r="K526" t="s">
        <v>1991</v>
      </c>
      <c r="L526">
        <v>29648889</v>
      </c>
      <c r="M526" t="s">
        <v>4068</v>
      </c>
      <c r="N526" t="s">
        <v>4069</v>
      </c>
      <c r="O526">
        <v>982929573</v>
      </c>
      <c r="P526" t="s">
        <v>4070</v>
      </c>
      <c r="Q526" t="s">
        <v>2934</v>
      </c>
      <c r="R526" t="s">
        <v>2238</v>
      </c>
      <c r="S526" t="s">
        <v>2049</v>
      </c>
      <c r="T526" t="e">
        <f>VLOOKUP(Hoja1[[#This Row],[dsc_documento]],Registros[],2,FALSE)</f>
        <v>#N/A</v>
      </c>
    </row>
    <row r="527" spans="1:20" x14ac:dyDescent="0.25">
      <c r="A527" t="s">
        <v>201</v>
      </c>
      <c r="B527">
        <v>2</v>
      </c>
      <c r="C527">
        <v>2105571</v>
      </c>
      <c r="D527">
        <v>0</v>
      </c>
      <c r="E527" t="s">
        <v>4071</v>
      </c>
      <c r="F527" t="s">
        <v>2007</v>
      </c>
      <c r="G527" t="s">
        <v>2008</v>
      </c>
      <c r="H527" t="s">
        <v>1990</v>
      </c>
      <c r="I527" s="162">
        <v>45344.516896527777</v>
      </c>
      <c r="J527" s="162">
        <v>45344.562528935188</v>
      </c>
      <c r="K527" t="s">
        <v>1991</v>
      </c>
      <c r="L527">
        <v>20118127</v>
      </c>
      <c r="M527" t="s">
        <v>4072</v>
      </c>
      <c r="N527" t="s">
        <v>4073</v>
      </c>
      <c r="O527">
        <v>955795618</v>
      </c>
      <c r="P527" t="s">
        <v>4074</v>
      </c>
      <c r="Q527" t="s">
        <v>2566</v>
      </c>
      <c r="R527" t="s">
        <v>2022</v>
      </c>
      <c r="S527" t="s">
        <v>2022</v>
      </c>
      <c r="T527" t="e">
        <f>VLOOKUP(Hoja1[[#This Row],[dsc_documento]],Registros[],2,FALSE)</f>
        <v>#N/A</v>
      </c>
    </row>
    <row r="528" spans="1:20" x14ac:dyDescent="0.25">
      <c r="A528" t="s">
        <v>201</v>
      </c>
      <c r="B528">
        <v>2</v>
      </c>
      <c r="C528">
        <v>2105572</v>
      </c>
      <c r="D528">
        <v>0</v>
      </c>
      <c r="E528" t="s">
        <v>4075</v>
      </c>
      <c r="F528" t="s">
        <v>2007</v>
      </c>
      <c r="G528" t="s">
        <v>2008</v>
      </c>
      <c r="H528" t="s">
        <v>1990</v>
      </c>
      <c r="I528" s="162">
        <v>45344.533807175925</v>
      </c>
      <c r="J528" s="162">
        <v>45350.371188391204</v>
      </c>
      <c r="K528" t="s">
        <v>1991</v>
      </c>
      <c r="L528">
        <v>9775438</v>
      </c>
      <c r="M528" t="s">
        <v>4076</v>
      </c>
      <c r="N528" t="s">
        <v>4077</v>
      </c>
      <c r="O528">
        <v>954418292</v>
      </c>
      <c r="P528" t="s">
        <v>4078</v>
      </c>
      <c r="Q528" t="s">
        <v>3011</v>
      </c>
      <c r="R528" t="s">
        <v>2223</v>
      </c>
      <c r="S528" t="s">
        <v>2022</v>
      </c>
      <c r="T528" t="e">
        <f>VLOOKUP(Hoja1[[#This Row],[dsc_documento]],Registros[],2,FALSE)</f>
        <v>#N/A</v>
      </c>
    </row>
    <row r="529" spans="1:20" x14ac:dyDescent="0.25">
      <c r="A529" t="s">
        <v>177</v>
      </c>
      <c r="B529">
        <v>6</v>
      </c>
      <c r="C529">
        <v>6001947</v>
      </c>
      <c r="D529">
        <v>0</v>
      </c>
      <c r="E529" t="s">
        <v>4079</v>
      </c>
      <c r="F529" t="s">
        <v>2007</v>
      </c>
      <c r="G529" t="s">
        <v>2008</v>
      </c>
      <c r="H529" t="s">
        <v>1990</v>
      </c>
      <c r="I529" s="162">
        <v>45344.61122619213</v>
      </c>
      <c r="J529" s="162">
        <v>45349.698392164355</v>
      </c>
      <c r="K529" t="s">
        <v>1991</v>
      </c>
      <c r="L529">
        <v>16726308</v>
      </c>
      <c r="M529" t="s">
        <v>3357</v>
      </c>
      <c r="N529" t="s">
        <v>3358</v>
      </c>
      <c r="O529">
        <v>971705027</v>
      </c>
      <c r="P529" t="s">
        <v>3359</v>
      </c>
      <c r="Q529" t="s">
        <v>3360</v>
      </c>
      <c r="R529" t="s">
        <v>2617</v>
      </c>
      <c r="S529" t="s">
        <v>2362</v>
      </c>
      <c r="T529" t="e">
        <f>VLOOKUP(Hoja1[[#This Row],[dsc_documento]],Registros[],2,FALSE)</f>
        <v>#N/A</v>
      </c>
    </row>
    <row r="530" spans="1:20" x14ac:dyDescent="0.25">
      <c r="A530" t="s">
        <v>177</v>
      </c>
      <c r="B530">
        <v>6</v>
      </c>
      <c r="C530">
        <v>6001948</v>
      </c>
      <c r="D530">
        <v>0</v>
      </c>
      <c r="E530" t="s">
        <v>4080</v>
      </c>
      <c r="F530" t="s">
        <v>2007</v>
      </c>
      <c r="G530" t="s">
        <v>2008</v>
      </c>
      <c r="H530" t="s">
        <v>1990</v>
      </c>
      <c r="I530" s="162">
        <v>45344.615568020832</v>
      </c>
      <c r="J530" s="162">
        <v>45349.698608645835</v>
      </c>
      <c r="K530" t="s">
        <v>1991</v>
      </c>
      <c r="L530">
        <v>16726308</v>
      </c>
      <c r="M530" t="s">
        <v>3357</v>
      </c>
      <c r="N530" t="s">
        <v>3358</v>
      </c>
      <c r="O530">
        <v>971705027</v>
      </c>
      <c r="P530" t="s">
        <v>3359</v>
      </c>
      <c r="Q530" t="s">
        <v>3360</v>
      </c>
      <c r="R530" t="s">
        <v>2617</v>
      </c>
      <c r="S530" t="s">
        <v>2362</v>
      </c>
      <c r="T530" t="e">
        <f>VLOOKUP(Hoja1[[#This Row],[dsc_documento]],Registros[],2,FALSE)</f>
        <v>#N/A</v>
      </c>
    </row>
    <row r="531" spans="1:20" x14ac:dyDescent="0.25">
      <c r="A531" t="s">
        <v>175</v>
      </c>
      <c r="B531">
        <v>9</v>
      </c>
      <c r="C531">
        <v>9001738</v>
      </c>
      <c r="D531">
        <v>0</v>
      </c>
      <c r="E531" t="s">
        <v>4081</v>
      </c>
      <c r="F531" t="s">
        <v>2007</v>
      </c>
      <c r="G531" t="s">
        <v>2008</v>
      </c>
      <c r="H531" t="s">
        <v>1990</v>
      </c>
      <c r="I531" s="162">
        <v>45344.623361192127</v>
      </c>
      <c r="J531" s="162">
        <v>45345.812550810188</v>
      </c>
      <c r="K531" t="s">
        <v>1991</v>
      </c>
      <c r="L531">
        <v>32955153</v>
      </c>
      <c r="M531" t="s">
        <v>4082</v>
      </c>
      <c r="N531" t="s">
        <v>4083</v>
      </c>
      <c r="O531">
        <v>912266706</v>
      </c>
      <c r="P531" t="s">
        <v>4084</v>
      </c>
      <c r="Q531" t="s">
        <v>2155</v>
      </c>
      <c r="R531" t="s">
        <v>2156</v>
      </c>
      <c r="S531" t="s">
        <v>2157</v>
      </c>
      <c r="T531" t="e">
        <f>VLOOKUP(Hoja1[[#This Row],[dsc_documento]],Registros[],2,FALSE)</f>
        <v>#N/A</v>
      </c>
    </row>
    <row r="532" spans="1:20" x14ac:dyDescent="0.25">
      <c r="A532" t="s">
        <v>232</v>
      </c>
      <c r="B532">
        <v>4</v>
      </c>
      <c r="C532">
        <v>4001927</v>
      </c>
      <c r="D532">
        <v>0</v>
      </c>
      <c r="E532" t="s">
        <v>4085</v>
      </c>
      <c r="F532" t="s">
        <v>2007</v>
      </c>
      <c r="G532" t="s">
        <v>2008</v>
      </c>
      <c r="H532" t="s">
        <v>1990</v>
      </c>
      <c r="I532" s="162">
        <v>45344.734547685184</v>
      </c>
      <c r="J532" s="162">
        <v>45348.7500315625</v>
      </c>
      <c r="K532" t="s">
        <v>1991</v>
      </c>
      <c r="L532">
        <v>31007638</v>
      </c>
      <c r="M532" t="s">
        <v>4086</v>
      </c>
      <c r="N532" t="s">
        <v>4087</v>
      </c>
      <c r="O532">
        <v>947057183</v>
      </c>
      <c r="P532" t="s">
        <v>4088</v>
      </c>
      <c r="Q532" t="s">
        <v>4089</v>
      </c>
      <c r="R532" t="s">
        <v>2421</v>
      </c>
      <c r="S532" t="s">
        <v>2107</v>
      </c>
      <c r="T532" t="e">
        <f>VLOOKUP(Hoja1[[#This Row],[dsc_documento]],Registros[],2,FALSE)</f>
        <v>#N/A</v>
      </c>
    </row>
    <row r="533" spans="1:20" x14ac:dyDescent="0.25">
      <c r="A533" t="s">
        <v>197</v>
      </c>
      <c r="B533">
        <v>7</v>
      </c>
      <c r="C533">
        <v>7001342</v>
      </c>
      <c r="D533">
        <v>0</v>
      </c>
      <c r="E533" t="s">
        <v>4090</v>
      </c>
      <c r="F533" t="s">
        <v>2007</v>
      </c>
      <c r="G533" t="s">
        <v>2008</v>
      </c>
      <c r="H533" t="s">
        <v>1990</v>
      </c>
      <c r="I533" s="162">
        <v>45344.740433946761</v>
      </c>
      <c r="J533" s="162">
        <v>45344.791684872682</v>
      </c>
      <c r="K533" t="s">
        <v>1991</v>
      </c>
      <c r="L533">
        <v>73588023</v>
      </c>
      <c r="M533" t="s">
        <v>4091</v>
      </c>
      <c r="N533" t="s">
        <v>4092</v>
      </c>
      <c r="O533">
        <v>933100895</v>
      </c>
      <c r="P533" t="s">
        <v>4093</v>
      </c>
      <c r="Q533" t="s">
        <v>2113</v>
      </c>
      <c r="R533" t="s">
        <v>2114</v>
      </c>
      <c r="S533" t="s">
        <v>1994</v>
      </c>
      <c r="T533" t="e">
        <f>VLOOKUP(Hoja1[[#This Row],[dsc_documento]],Registros[],2,FALSE)</f>
        <v>#N/A</v>
      </c>
    </row>
    <row r="534" spans="1:20" x14ac:dyDescent="0.25">
      <c r="A534" t="s">
        <v>177</v>
      </c>
      <c r="B534">
        <v>6</v>
      </c>
      <c r="C534">
        <v>6001949</v>
      </c>
      <c r="D534">
        <v>0</v>
      </c>
      <c r="E534" t="s">
        <v>4094</v>
      </c>
      <c r="F534" t="s">
        <v>1988</v>
      </c>
      <c r="G534" t="s">
        <v>2008</v>
      </c>
      <c r="H534" t="s">
        <v>1990</v>
      </c>
      <c r="I534" s="162">
        <v>45345.367606168984</v>
      </c>
      <c r="J534" s="162">
        <v>45345.500017743056</v>
      </c>
      <c r="K534" t="s">
        <v>1991</v>
      </c>
      <c r="L534">
        <v>74713979</v>
      </c>
      <c r="M534" t="s">
        <v>4095</v>
      </c>
      <c r="N534" t="s">
        <v>2433</v>
      </c>
      <c r="O534">
        <v>999770763</v>
      </c>
      <c r="P534" t="s">
        <v>4096</v>
      </c>
      <c r="Q534" t="s">
        <v>2335</v>
      </c>
      <c r="R534" t="s">
        <v>2080</v>
      </c>
      <c r="S534" t="s">
        <v>2080</v>
      </c>
      <c r="T534" t="e">
        <f>VLOOKUP(Hoja1[[#This Row],[dsc_documento]],Registros[],2,FALSE)</f>
        <v>#N/A</v>
      </c>
    </row>
    <row r="535" spans="1:20" x14ac:dyDescent="0.25">
      <c r="A535" t="s">
        <v>231</v>
      </c>
      <c r="B535">
        <v>11</v>
      </c>
      <c r="C535">
        <v>11001134</v>
      </c>
      <c r="D535">
        <v>0</v>
      </c>
      <c r="E535" t="s">
        <v>4097</v>
      </c>
      <c r="F535" t="s">
        <v>2007</v>
      </c>
      <c r="G535" t="s">
        <v>2008</v>
      </c>
      <c r="H535" t="s">
        <v>1990</v>
      </c>
      <c r="I535" s="162">
        <v>45345.439973958331</v>
      </c>
      <c r="J535" s="162">
        <v>45345.666682326388</v>
      </c>
      <c r="K535" t="s">
        <v>1991</v>
      </c>
      <c r="L535">
        <v>30761681</v>
      </c>
      <c r="M535" t="s">
        <v>4098</v>
      </c>
      <c r="N535" t="s">
        <v>4099</v>
      </c>
      <c r="O535">
        <v>976346756</v>
      </c>
      <c r="P535" t="s">
        <v>2882</v>
      </c>
      <c r="Q535" t="s">
        <v>2621</v>
      </c>
      <c r="R535" t="s">
        <v>2138</v>
      </c>
      <c r="S535" t="s">
        <v>2049</v>
      </c>
      <c r="T535" t="e">
        <f>VLOOKUP(Hoja1[[#This Row],[dsc_documento]],Registros[],2,FALSE)</f>
        <v>#N/A</v>
      </c>
    </row>
    <row r="536" spans="1:20" x14ac:dyDescent="0.25">
      <c r="A536" t="s">
        <v>173</v>
      </c>
      <c r="B536">
        <v>5</v>
      </c>
      <c r="C536">
        <v>5050554</v>
      </c>
      <c r="D536">
        <v>0</v>
      </c>
      <c r="E536" t="s">
        <v>4100</v>
      </c>
      <c r="F536" t="s">
        <v>1988</v>
      </c>
      <c r="G536" t="s">
        <v>2008</v>
      </c>
      <c r="H536" t="s">
        <v>1990</v>
      </c>
      <c r="I536" s="162">
        <v>45345.51751982639</v>
      </c>
      <c r="J536" s="162">
        <v>45345.66667885417</v>
      </c>
      <c r="K536" t="s">
        <v>1991</v>
      </c>
      <c r="L536">
        <v>15357176</v>
      </c>
      <c r="M536" t="s">
        <v>4101</v>
      </c>
      <c r="N536" t="s">
        <v>4102</v>
      </c>
      <c r="O536">
        <v>960821220</v>
      </c>
      <c r="P536" t="s">
        <v>4103</v>
      </c>
      <c r="Q536" t="s">
        <v>2132</v>
      </c>
      <c r="R536" t="s">
        <v>2080</v>
      </c>
      <c r="S536" t="s">
        <v>2080</v>
      </c>
      <c r="T536" t="e">
        <f>VLOOKUP(Hoja1[[#This Row],[dsc_documento]],Registros[],2,FALSE)</f>
        <v>#N/A</v>
      </c>
    </row>
    <row r="537" spans="1:20" x14ac:dyDescent="0.25">
      <c r="A537" t="s">
        <v>177</v>
      </c>
      <c r="B537">
        <v>6</v>
      </c>
      <c r="C537">
        <v>6001950</v>
      </c>
      <c r="D537">
        <v>0</v>
      </c>
      <c r="E537" t="s">
        <v>4104</v>
      </c>
      <c r="F537" t="s">
        <v>2007</v>
      </c>
      <c r="G537" t="s">
        <v>2008</v>
      </c>
      <c r="H537" t="s">
        <v>1990</v>
      </c>
      <c r="I537" s="162">
        <v>45345.622948298609</v>
      </c>
      <c r="J537" s="162">
        <v>45348.708364814818</v>
      </c>
      <c r="K537" t="s">
        <v>1991</v>
      </c>
      <c r="L537">
        <v>16702626</v>
      </c>
      <c r="M537" t="s">
        <v>4105</v>
      </c>
      <c r="N537" t="s">
        <v>3554</v>
      </c>
      <c r="O537">
        <v>979051592</v>
      </c>
      <c r="P537" t="s">
        <v>4106</v>
      </c>
      <c r="Q537" t="s">
        <v>4107</v>
      </c>
      <c r="R537" t="s">
        <v>2361</v>
      </c>
      <c r="S537" t="s">
        <v>2362</v>
      </c>
      <c r="T537" t="e">
        <f>VLOOKUP(Hoja1[[#This Row],[dsc_documento]],Registros[],2,FALSE)</f>
        <v>#N/A</v>
      </c>
    </row>
    <row r="538" spans="1:20" x14ac:dyDescent="0.25">
      <c r="A538" t="s">
        <v>231</v>
      </c>
      <c r="B538">
        <v>11</v>
      </c>
      <c r="C538">
        <v>11001135</v>
      </c>
      <c r="D538">
        <v>0</v>
      </c>
      <c r="E538" t="s">
        <v>4108</v>
      </c>
      <c r="F538" t="s">
        <v>2007</v>
      </c>
      <c r="G538" t="s">
        <v>2008</v>
      </c>
      <c r="H538" t="s">
        <v>1990</v>
      </c>
      <c r="I538" s="162">
        <v>45345.636069293978</v>
      </c>
      <c r="J538" s="162">
        <v>45351</v>
      </c>
      <c r="K538" t="s">
        <v>1991</v>
      </c>
      <c r="L538">
        <v>71413908</v>
      </c>
      <c r="M538" t="s">
        <v>4109</v>
      </c>
      <c r="N538" t="s">
        <v>4110</v>
      </c>
      <c r="O538">
        <v>959716441</v>
      </c>
      <c r="P538" t="s">
        <v>4111</v>
      </c>
      <c r="Q538" t="s">
        <v>2688</v>
      </c>
      <c r="R538" t="s">
        <v>2138</v>
      </c>
      <c r="S538" t="s">
        <v>2049</v>
      </c>
      <c r="T538" t="e">
        <f>VLOOKUP(Hoja1[[#This Row],[dsc_documento]],Registros[],2,FALSE)</f>
        <v>#N/A</v>
      </c>
    </row>
    <row r="539" spans="1:20" x14ac:dyDescent="0.25">
      <c r="A539" t="s">
        <v>231</v>
      </c>
      <c r="B539">
        <v>11</v>
      </c>
      <c r="C539">
        <v>11001136</v>
      </c>
      <c r="D539">
        <v>0</v>
      </c>
      <c r="E539" t="s">
        <v>4112</v>
      </c>
      <c r="F539" t="s">
        <v>2007</v>
      </c>
      <c r="G539" t="s">
        <v>2008</v>
      </c>
      <c r="H539" t="s">
        <v>1990</v>
      </c>
      <c r="I539" s="162">
        <v>45345.644182951386</v>
      </c>
      <c r="J539" s="162">
        <v>45351</v>
      </c>
      <c r="K539" t="s">
        <v>1991</v>
      </c>
      <c r="L539">
        <v>29558670</v>
      </c>
      <c r="M539" t="s">
        <v>4113</v>
      </c>
      <c r="N539" t="s">
        <v>4114</v>
      </c>
      <c r="O539">
        <v>987403982</v>
      </c>
      <c r="P539" t="s">
        <v>4115</v>
      </c>
      <c r="Q539" t="s">
        <v>2193</v>
      </c>
      <c r="R539" t="s">
        <v>2048</v>
      </c>
      <c r="S539" t="s">
        <v>2049</v>
      </c>
      <c r="T539" t="e">
        <f>VLOOKUP(Hoja1[[#This Row],[dsc_documento]],Registros[],2,FALSE)</f>
        <v>#N/A</v>
      </c>
    </row>
    <row r="540" spans="1:20" x14ac:dyDescent="0.25">
      <c r="A540" t="s">
        <v>176</v>
      </c>
      <c r="B540">
        <v>1</v>
      </c>
      <c r="C540">
        <v>1002404</v>
      </c>
      <c r="D540">
        <v>0</v>
      </c>
      <c r="E540" t="s">
        <v>4116</v>
      </c>
      <c r="F540" t="s">
        <v>2007</v>
      </c>
      <c r="G540" t="s">
        <v>2008</v>
      </c>
      <c r="H540" t="s">
        <v>1990</v>
      </c>
      <c r="I540" s="162">
        <v>45345.655018368052</v>
      </c>
      <c r="J540" s="162">
        <v>45350.375010451389</v>
      </c>
      <c r="K540" t="s">
        <v>1991</v>
      </c>
      <c r="L540">
        <v>40417297</v>
      </c>
      <c r="M540" t="s">
        <v>4117</v>
      </c>
      <c r="N540" t="s">
        <v>4118</v>
      </c>
      <c r="O540">
        <v>954090979</v>
      </c>
      <c r="P540" t="s">
        <v>4119</v>
      </c>
      <c r="Q540" t="s">
        <v>4120</v>
      </c>
      <c r="R540" t="s">
        <v>2095</v>
      </c>
      <c r="S540" t="s">
        <v>2015</v>
      </c>
      <c r="T540" t="e">
        <f>VLOOKUP(Hoja1[[#This Row],[dsc_documento]],Registros[],2,FALSE)</f>
        <v>#N/A</v>
      </c>
    </row>
    <row r="541" spans="1:20" x14ac:dyDescent="0.25">
      <c r="A541" t="s">
        <v>201</v>
      </c>
      <c r="B541">
        <v>2</v>
      </c>
      <c r="C541">
        <v>2105573</v>
      </c>
      <c r="D541">
        <v>0</v>
      </c>
      <c r="E541" t="s">
        <v>4121</v>
      </c>
      <c r="F541" t="s">
        <v>2007</v>
      </c>
      <c r="G541" t="s">
        <v>2008</v>
      </c>
      <c r="H541" t="s">
        <v>1990</v>
      </c>
      <c r="I541" s="162">
        <v>45345.670733680556</v>
      </c>
      <c r="J541" s="162">
        <v>45345.875021793981</v>
      </c>
      <c r="K541" t="s">
        <v>1991</v>
      </c>
      <c r="L541">
        <v>19999266</v>
      </c>
      <c r="M541" t="s">
        <v>4122</v>
      </c>
      <c r="N541" t="s">
        <v>4123</v>
      </c>
      <c r="O541">
        <v>944241762</v>
      </c>
      <c r="P541" t="s">
        <v>4124</v>
      </c>
      <c r="Q541" t="s">
        <v>2566</v>
      </c>
      <c r="R541" t="s">
        <v>2022</v>
      </c>
      <c r="S541" t="s">
        <v>2022</v>
      </c>
      <c r="T541" t="e">
        <f>VLOOKUP(Hoja1[[#This Row],[dsc_documento]],Registros[],2,FALSE)</f>
        <v>#N/A</v>
      </c>
    </row>
    <row r="542" spans="1:20" x14ac:dyDescent="0.25">
      <c r="A542" t="s">
        <v>201</v>
      </c>
      <c r="B542">
        <v>2</v>
      </c>
      <c r="C542">
        <v>2105574</v>
      </c>
      <c r="D542">
        <v>0</v>
      </c>
      <c r="E542" t="s">
        <v>4125</v>
      </c>
      <c r="F542" t="s">
        <v>2007</v>
      </c>
      <c r="G542" t="s">
        <v>2008</v>
      </c>
      <c r="H542" t="s">
        <v>1990</v>
      </c>
      <c r="I542" s="162">
        <v>45345.679321724536</v>
      </c>
      <c r="J542" s="162">
        <v>45346.541672685184</v>
      </c>
      <c r="K542" t="s">
        <v>1991</v>
      </c>
      <c r="L542">
        <v>75193088</v>
      </c>
      <c r="M542" t="s">
        <v>4126</v>
      </c>
      <c r="N542" t="s">
        <v>4127</v>
      </c>
      <c r="O542">
        <v>985745354</v>
      </c>
      <c r="P542" t="s">
        <v>4128</v>
      </c>
      <c r="Q542" t="s">
        <v>2566</v>
      </c>
      <c r="R542" t="s">
        <v>2022</v>
      </c>
      <c r="S542" t="s">
        <v>2022</v>
      </c>
      <c r="T542" t="e">
        <f>VLOOKUP(Hoja1[[#This Row],[dsc_documento]],Registros[],2,FALSE)</f>
        <v>#N/A</v>
      </c>
    </row>
    <row r="543" spans="1:20" x14ac:dyDescent="0.25">
      <c r="A543" t="s">
        <v>176</v>
      </c>
      <c r="B543">
        <v>1</v>
      </c>
      <c r="C543">
        <v>1002405</v>
      </c>
      <c r="D543">
        <v>0</v>
      </c>
      <c r="E543" t="s">
        <v>4129</v>
      </c>
      <c r="F543" t="s">
        <v>2007</v>
      </c>
      <c r="G543" t="s">
        <v>2008</v>
      </c>
      <c r="H543" t="s">
        <v>1990</v>
      </c>
      <c r="I543" s="162">
        <v>45346.367837928243</v>
      </c>
      <c r="J543" s="162">
        <v>45346.416683530093</v>
      </c>
      <c r="K543" t="s">
        <v>1991</v>
      </c>
      <c r="L543">
        <v>44530969</v>
      </c>
      <c r="M543" t="s">
        <v>4130</v>
      </c>
      <c r="N543" t="s">
        <v>4131</v>
      </c>
      <c r="O543">
        <v>922276136</v>
      </c>
      <c r="P543" t="s">
        <v>4132</v>
      </c>
      <c r="Q543" t="s">
        <v>2168</v>
      </c>
      <c r="R543" t="s">
        <v>2000</v>
      </c>
      <c r="S543" t="s">
        <v>2000</v>
      </c>
      <c r="T543" t="e">
        <f>VLOOKUP(Hoja1[[#This Row],[dsc_documento]],Registros[],2,FALSE)</f>
        <v>#N/A</v>
      </c>
    </row>
    <row r="544" spans="1:20" x14ac:dyDescent="0.25">
      <c r="A544" t="s">
        <v>175</v>
      </c>
      <c r="B544">
        <v>9</v>
      </c>
      <c r="C544">
        <v>9001740</v>
      </c>
      <c r="D544">
        <v>0</v>
      </c>
      <c r="E544" t="s">
        <v>4133</v>
      </c>
      <c r="F544" t="s">
        <v>2007</v>
      </c>
      <c r="G544" t="s">
        <v>2008</v>
      </c>
      <c r="H544" t="s">
        <v>1990</v>
      </c>
      <c r="I544" s="162">
        <v>45346.393246493055</v>
      </c>
      <c r="J544" s="162">
        <v>45348.87502954861</v>
      </c>
      <c r="K544" t="s">
        <v>1991</v>
      </c>
      <c r="L544">
        <v>33262225</v>
      </c>
      <c r="M544" t="s">
        <v>4134</v>
      </c>
      <c r="N544" t="s">
        <v>2390</v>
      </c>
      <c r="O544">
        <v>981014867</v>
      </c>
      <c r="P544" t="s">
        <v>4135</v>
      </c>
      <c r="Q544" t="s">
        <v>3087</v>
      </c>
      <c r="R544" t="s">
        <v>2646</v>
      </c>
      <c r="S544" t="s">
        <v>2157</v>
      </c>
      <c r="T544" t="e">
        <f>VLOOKUP(Hoja1[[#This Row],[dsc_documento]],Registros[],2,FALSE)</f>
        <v>#N/A</v>
      </c>
    </row>
    <row r="545" spans="1:20" x14ac:dyDescent="0.25">
      <c r="A545" t="s">
        <v>176</v>
      </c>
      <c r="B545">
        <v>1</v>
      </c>
      <c r="C545">
        <v>1002406</v>
      </c>
      <c r="D545">
        <v>0</v>
      </c>
      <c r="E545" t="s">
        <v>4136</v>
      </c>
      <c r="F545" t="s">
        <v>1988</v>
      </c>
      <c r="G545" t="s">
        <v>2008</v>
      </c>
      <c r="H545" t="s">
        <v>1990</v>
      </c>
      <c r="I545" s="162">
        <v>45346.459252280096</v>
      </c>
      <c r="J545" s="162">
        <v>45351.779002777781</v>
      </c>
      <c r="K545" t="s">
        <v>1991</v>
      </c>
      <c r="L545">
        <v>20071220</v>
      </c>
      <c r="M545" t="s">
        <v>4137</v>
      </c>
      <c r="N545" t="s">
        <v>4138</v>
      </c>
      <c r="O545">
        <v>949655055</v>
      </c>
      <c r="P545" t="s">
        <v>4139</v>
      </c>
      <c r="Q545" t="s">
        <v>1993</v>
      </c>
      <c r="R545" t="s">
        <v>2080</v>
      </c>
      <c r="S545" t="s">
        <v>2080</v>
      </c>
      <c r="T545" t="e">
        <f>VLOOKUP(Hoja1[[#This Row],[dsc_documento]],Registros[],2,FALSE)</f>
        <v>#N/A</v>
      </c>
    </row>
    <row r="546" spans="1:20" x14ac:dyDescent="0.25">
      <c r="A546" t="s">
        <v>232</v>
      </c>
      <c r="B546">
        <v>4</v>
      </c>
      <c r="C546">
        <v>4001928</v>
      </c>
      <c r="D546">
        <v>0</v>
      </c>
      <c r="E546" t="s">
        <v>4140</v>
      </c>
      <c r="F546" t="s">
        <v>2007</v>
      </c>
      <c r="G546" t="s">
        <v>2008</v>
      </c>
      <c r="H546" t="s">
        <v>1990</v>
      </c>
      <c r="I546" s="162">
        <v>45346.525691932868</v>
      </c>
      <c r="J546" s="162">
        <v>45351</v>
      </c>
      <c r="K546" t="s">
        <v>1991</v>
      </c>
      <c r="L546">
        <v>23833850</v>
      </c>
      <c r="M546" t="s">
        <v>4141</v>
      </c>
      <c r="N546" t="s">
        <v>4142</v>
      </c>
      <c r="O546">
        <v>997877759</v>
      </c>
      <c r="P546" t="s">
        <v>4143</v>
      </c>
      <c r="Q546" t="s">
        <v>2633</v>
      </c>
      <c r="R546" t="s">
        <v>2106</v>
      </c>
      <c r="S546" t="s">
        <v>2107</v>
      </c>
      <c r="T546" t="e">
        <f>VLOOKUP(Hoja1[[#This Row],[dsc_documento]],Registros[],2,FALSE)</f>
        <v>#N/A</v>
      </c>
    </row>
    <row r="547" spans="1:20" x14ac:dyDescent="0.25">
      <c r="A547" t="s">
        <v>175</v>
      </c>
      <c r="B547">
        <v>9</v>
      </c>
      <c r="C547">
        <v>9001741</v>
      </c>
      <c r="D547">
        <v>0</v>
      </c>
      <c r="E547" t="s">
        <v>4144</v>
      </c>
      <c r="F547" t="s">
        <v>1988</v>
      </c>
      <c r="G547" t="s">
        <v>2008</v>
      </c>
      <c r="H547" t="s">
        <v>1990</v>
      </c>
      <c r="I547" s="162">
        <v>45346.545601157406</v>
      </c>
      <c r="J547" s="162">
        <v>45351.696544988423</v>
      </c>
      <c r="K547" t="s">
        <v>1991</v>
      </c>
      <c r="L547">
        <v>32736755</v>
      </c>
      <c r="M547" t="s">
        <v>4145</v>
      </c>
      <c r="N547" t="s">
        <v>4146</v>
      </c>
      <c r="O547">
        <v>936336396</v>
      </c>
      <c r="P547" t="s">
        <v>4147</v>
      </c>
      <c r="Q547" t="s">
        <v>2232</v>
      </c>
      <c r="R547" t="s">
        <v>2080</v>
      </c>
      <c r="S547" t="s">
        <v>2080</v>
      </c>
      <c r="T547" t="e">
        <f>VLOOKUP(Hoja1[[#This Row],[dsc_documento]],Registros[],2,FALSE)</f>
        <v>#N/A</v>
      </c>
    </row>
    <row r="548" spans="1:20" x14ac:dyDescent="0.25">
      <c r="A548" t="s">
        <v>201</v>
      </c>
      <c r="B548">
        <v>2</v>
      </c>
      <c r="C548">
        <v>2105575</v>
      </c>
      <c r="D548">
        <v>0</v>
      </c>
      <c r="E548" t="s">
        <v>4148</v>
      </c>
      <c r="F548" t="s">
        <v>2007</v>
      </c>
      <c r="G548" t="s">
        <v>2008</v>
      </c>
      <c r="H548" t="s">
        <v>1990</v>
      </c>
      <c r="I548" s="162">
        <v>45346.629886493058</v>
      </c>
      <c r="J548" s="162">
        <v>45347.479179942129</v>
      </c>
      <c r="K548" t="s">
        <v>1991</v>
      </c>
      <c r="L548">
        <v>45872924</v>
      </c>
      <c r="M548" t="s">
        <v>4149</v>
      </c>
      <c r="N548" t="s">
        <v>4150</v>
      </c>
      <c r="O548">
        <v>961864848</v>
      </c>
      <c r="P548" t="s">
        <v>4151</v>
      </c>
      <c r="Q548" t="s">
        <v>2472</v>
      </c>
      <c r="R548" t="s">
        <v>2060</v>
      </c>
      <c r="S548" t="s">
        <v>2022</v>
      </c>
      <c r="T548" t="e">
        <f>VLOOKUP(Hoja1[[#This Row],[dsc_documento]],Registros[],2,FALSE)</f>
        <v>#N/A</v>
      </c>
    </row>
    <row r="549" spans="1:20" x14ac:dyDescent="0.25">
      <c r="A549" t="s">
        <v>201</v>
      </c>
      <c r="B549">
        <v>2</v>
      </c>
      <c r="C549">
        <v>2105576</v>
      </c>
      <c r="D549">
        <v>0</v>
      </c>
      <c r="E549" t="s">
        <v>4152</v>
      </c>
      <c r="F549" t="s">
        <v>2007</v>
      </c>
      <c r="G549" t="s">
        <v>2008</v>
      </c>
      <c r="H549" t="s">
        <v>1990</v>
      </c>
      <c r="I549" s="162">
        <v>45346.664719247688</v>
      </c>
      <c r="J549" s="162">
        <v>45347.479179317132</v>
      </c>
      <c r="K549" t="s">
        <v>1991</v>
      </c>
      <c r="L549">
        <v>45872924</v>
      </c>
      <c r="M549" t="s">
        <v>4149</v>
      </c>
      <c r="N549" t="s">
        <v>4150</v>
      </c>
      <c r="O549">
        <v>961864848</v>
      </c>
      <c r="P549" t="s">
        <v>4151</v>
      </c>
      <c r="Q549" t="s">
        <v>2472</v>
      </c>
      <c r="R549" t="s">
        <v>2060</v>
      </c>
      <c r="S549" t="s">
        <v>2022</v>
      </c>
      <c r="T549" t="e">
        <f>VLOOKUP(Hoja1[[#This Row],[dsc_documento]],Registros[],2,FALSE)</f>
        <v>#N/A</v>
      </c>
    </row>
    <row r="550" spans="1:20" x14ac:dyDescent="0.25">
      <c r="A550" t="s">
        <v>231</v>
      </c>
      <c r="B550">
        <v>11</v>
      </c>
      <c r="C550">
        <v>11001137</v>
      </c>
      <c r="D550">
        <v>0</v>
      </c>
      <c r="E550" t="s">
        <v>4153</v>
      </c>
      <c r="F550" t="s">
        <v>2007</v>
      </c>
      <c r="G550" t="s">
        <v>2008</v>
      </c>
      <c r="H550" t="s">
        <v>1990</v>
      </c>
      <c r="I550" s="162">
        <v>45346.671916585648</v>
      </c>
      <c r="J550" s="162">
        <v>45348.437560381943</v>
      </c>
      <c r="K550" t="s">
        <v>1991</v>
      </c>
      <c r="L550">
        <v>29557682</v>
      </c>
      <c r="M550" t="s">
        <v>4154</v>
      </c>
      <c r="N550" t="s">
        <v>4155</v>
      </c>
      <c r="O550">
        <v>913938490</v>
      </c>
      <c r="P550" t="s">
        <v>4156</v>
      </c>
      <c r="Q550" t="s">
        <v>3198</v>
      </c>
      <c r="R550" t="s">
        <v>2138</v>
      </c>
      <c r="S550" t="s">
        <v>2049</v>
      </c>
      <c r="T550" t="e">
        <f>VLOOKUP(Hoja1[[#This Row],[dsc_documento]],Registros[],2,FALSE)</f>
        <v>#N/A</v>
      </c>
    </row>
    <row r="551" spans="1:20" x14ac:dyDescent="0.25">
      <c r="A551" t="s">
        <v>177</v>
      </c>
      <c r="B551">
        <v>6</v>
      </c>
      <c r="C551">
        <v>6001951</v>
      </c>
      <c r="D551">
        <v>0</v>
      </c>
      <c r="E551" t="s">
        <v>4157</v>
      </c>
      <c r="F551" t="s">
        <v>1988</v>
      </c>
      <c r="G551" t="s">
        <v>2008</v>
      </c>
      <c r="H551" t="s">
        <v>1990</v>
      </c>
      <c r="I551" s="162">
        <v>45347.476593749998</v>
      </c>
      <c r="J551" s="162">
        <v>45351.72455042824</v>
      </c>
      <c r="K551" t="s">
        <v>1991</v>
      </c>
      <c r="L551">
        <v>75395846</v>
      </c>
      <c r="M551" t="s">
        <v>4158</v>
      </c>
      <c r="N551" t="s">
        <v>4159</v>
      </c>
      <c r="O551">
        <v>916016294</v>
      </c>
      <c r="P551" t="s">
        <v>4160</v>
      </c>
      <c r="Q551" t="s">
        <v>2042</v>
      </c>
      <c r="R551" t="s">
        <v>2080</v>
      </c>
      <c r="S551" t="s">
        <v>2080</v>
      </c>
      <c r="T551" t="e">
        <f>VLOOKUP(Hoja1[[#This Row],[dsc_documento]],Registros[],2,FALSE)</f>
        <v>#N/A</v>
      </c>
    </row>
    <row r="552" spans="1:20" x14ac:dyDescent="0.25">
      <c r="A552" t="s">
        <v>231</v>
      </c>
      <c r="B552">
        <v>11</v>
      </c>
      <c r="C552">
        <v>11001138</v>
      </c>
      <c r="D552">
        <v>0</v>
      </c>
      <c r="E552" t="s">
        <v>4161</v>
      </c>
      <c r="F552" t="s">
        <v>2007</v>
      </c>
      <c r="G552" t="s">
        <v>2008</v>
      </c>
      <c r="H552" t="s">
        <v>1990</v>
      </c>
      <c r="I552" s="162">
        <v>45348.411995486109</v>
      </c>
      <c r="J552" s="162">
        <v>45351</v>
      </c>
      <c r="K552" t="s">
        <v>1991</v>
      </c>
      <c r="L552">
        <v>29526660</v>
      </c>
      <c r="M552" t="s">
        <v>4162</v>
      </c>
      <c r="N552" t="s">
        <v>4163</v>
      </c>
      <c r="O552">
        <v>982478986</v>
      </c>
      <c r="P552" t="s">
        <v>4164</v>
      </c>
      <c r="Q552" t="s">
        <v>2047</v>
      </c>
      <c r="R552" t="s">
        <v>2048</v>
      </c>
      <c r="S552" t="s">
        <v>2049</v>
      </c>
      <c r="T552" t="e">
        <f>VLOOKUP(Hoja1[[#This Row],[dsc_documento]],Registros[],2,FALSE)</f>
        <v>#N/A</v>
      </c>
    </row>
    <row r="553" spans="1:20" x14ac:dyDescent="0.25">
      <c r="A553" t="s">
        <v>231</v>
      </c>
      <c r="B553">
        <v>11</v>
      </c>
      <c r="C553">
        <v>11001139</v>
      </c>
      <c r="D553">
        <v>0</v>
      </c>
      <c r="E553" t="s">
        <v>4165</v>
      </c>
      <c r="F553" t="s">
        <v>2007</v>
      </c>
      <c r="G553" t="s">
        <v>2008</v>
      </c>
      <c r="H553" t="s">
        <v>1990</v>
      </c>
      <c r="I553" s="162">
        <v>45348.417350891206</v>
      </c>
      <c r="J553" s="162">
        <v>45348.500020868058</v>
      </c>
      <c r="K553" t="s">
        <v>1991</v>
      </c>
      <c r="L553">
        <v>43515638</v>
      </c>
      <c r="M553" t="s">
        <v>4166</v>
      </c>
      <c r="N553" t="s">
        <v>2383</v>
      </c>
      <c r="O553">
        <v>900687267</v>
      </c>
      <c r="P553" t="s">
        <v>4167</v>
      </c>
      <c r="Q553" t="s">
        <v>2137</v>
      </c>
      <c r="R553" t="s">
        <v>2138</v>
      </c>
      <c r="S553" t="s">
        <v>2049</v>
      </c>
      <c r="T553" t="e">
        <f>VLOOKUP(Hoja1[[#This Row],[dsc_documento]],Registros[],2,FALSE)</f>
        <v>#N/A</v>
      </c>
    </row>
    <row r="554" spans="1:20" x14ac:dyDescent="0.25">
      <c r="A554" t="s">
        <v>778</v>
      </c>
      <c r="B554">
        <v>10</v>
      </c>
      <c r="C554">
        <v>10030463</v>
      </c>
      <c r="D554">
        <v>0</v>
      </c>
      <c r="E554" t="s">
        <v>4168</v>
      </c>
      <c r="F554" t="s">
        <v>2007</v>
      </c>
      <c r="G554" t="s">
        <v>2008</v>
      </c>
      <c r="H554" t="s">
        <v>1990</v>
      </c>
      <c r="I554" s="162">
        <v>45348.426909837966</v>
      </c>
      <c r="J554" s="162">
        <v>45350.354218483793</v>
      </c>
      <c r="K554" t="s">
        <v>1991</v>
      </c>
      <c r="L554">
        <v>22297449</v>
      </c>
      <c r="M554" t="s">
        <v>1841</v>
      </c>
      <c r="N554" t="s">
        <v>4169</v>
      </c>
      <c r="O554">
        <v>956487944</v>
      </c>
      <c r="P554" t="s">
        <v>1842</v>
      </c>
      <c r="Q554" t="s">
        <v>4013</v>
      </c>
      <c r="R554" t="s">
        <v>2307</v>
      </c>
      <c r="S554" t="s">
        <v>2307</v>
      </c>
      <c r="T554" t="e">
        <f>VLOOKUP(Hoja1[[#This Row],[dsc_documento]],Registros[],2,FALSE)</f>
        <v>#N/A</v>
      </c>
    </row>
    <row r="555" spans="1:20" x14ac:dyDescent="0.25">
      <c r="A555" t="s">
        <v>232</v>
      </c>
      <c r="B555">
        <v>4</v>
      </c>
      <c r="C555">
        <v>4001929</v>
      </c>
      <c r="D555">
        <v>0</v>
      </c>
      <c r="E555" t="s">
        <v>4170</v>
      </c>
      <c r="F555" t="s">
        <v>2007</v>
      </c>
      <c r="G555" t="s">
        <v>2008</v>
      </c>
      <c r="H555" t="s">
        <v>1990</v>
      </c>
      <c r="I555" s="162">
        <v>45348.428835497682</v>
      </c>
      <c r="J555" s="162">
        <v>45351</v>
      </c>
      <c r="K555" t="s">
        <v>1991</v>
      </c>
      <c r="L555">
        <v>43116243</v>
      </c>
      <c r="M555" t="s">
        <v>4171</v>
      </c>
      <c r="N555" t="s">
        <v>4172</v>
      </c>
      <c r="O555">
        <v>984146155</v>
      </c>
      <c r="P555" t="s">
        <v>4173</v>
      </c>
      <c r="Q555" t="s">
        <v>2633</v>
      </c>
      <c r="R555" t="s">
        <v>2106</v>
      </c>
      <c r="S555" t="s">
        <v>2107</v>
      </c>
      <c r="T555" t="e">
        <f>VLOOKUP(Hoja1[[#This Row],[dsc_documento]],Registros[],2,FALSE)</f>
        <v>#N/A</v>
      </c>
    </row>
    <row r="556" spans="1:20" x14ac:dyDescent="0.25">
      <c r="A556" t="s">
        <v>176</v>
      </c>
      <c r="B556">
        <v>1</v>
      </c>
      <c r="C556">
        <v>1002407</v>
      </c>
      <c r="D556">
        <v>0</v>
      </c>
      <c r="E556" t="s">
        <v>4174</v>
      </c>
      <c r="F556" t="s">
        <v>2007</v>
      </c>
      <c r="G556" t="s">
        <v>2008</v>
      </c>
      <c r="H556" t="s">
        <v>2245</v>
      </c>
      <c r="I556" s="162">
        <v>45348.430801006944</v>
      </c>
      <c r="J556" s="162">
        <v>45349.479180983799</v>
      </c>
      <c r="K556" t="s">
        <v>1991</v>
      </c>
      <c r="L556">
        <v>21260931</v>
      </c>
      <c r="M556" t="s">
        <v>4175</v>
      </c>
      <c r="N556" t="s">
        <v>4176</v>
      </c>
      <c r="O556">
        <v>933126401</v>
      </c>
      <c r="P556" t="s">
        <v>4177</v>
      </c>
      <c r="Q556" t="s">
        <v>3700</v>
      </c>
      <c r="R556" t="s">
        <v>2014</v>
      </c>
      <c r="S556" t="s">
        <v>2015</v>
      </c>
      <c r="T556" t="e">
        <f>VLOOKUP(Hoja1[[#This Row],[dsc_documento]],Registros[],2,FALSE)</f>
        <v>#N/A</v>
      </c>
    </row>
    <row r="557" spans="1:20" x14ac:dyDescent="0.25">
      <c r="A557" t="s">
        <v>231</v>
      </c>
      <c r="B557">
        <v>11</v>
      </c>
      <c r="C557">
        <v>11001140</v>
      </c>
      <c r="D557">
        <v>0</v>
      </c>
      <c r="E557" t="s">
        <v>4178</v>
      </c>
      <c r="F557" t="s">
        <v>2007</v>
      </c>
      <c r="G557" t="s">
        <v>2008</v>
      </c>
      <c r="H557" t="s">
        <v>1990</v>
      </c>
      <c r="I557" s="162">
        <v>45348.466534953703</v>
      </c>
      <c r="J557" s="162">
        <v>45348.729197569446</v>
      </c>
      <c r="K557" t="s">
        <v>1991</v>
      </c>
      <c r="L557">
        <v>29285358</v>
      </c>
      <c r="M557" t="s">
        <v>4179</v>
      </c>
      <c r="N557" t="s">
        <v>4180</v>
      </c>
      <c r="O557">
        <v>948049298</v>
      </c>
      <c r="P557" t="s">
        <v>4181</v>
      </c>
      <c r="Q557" t="s">
        <v>2482</v>
      </c>
      <c r="R557" t="s">
        <v>2048</v>
      </c>
      <c r="S557" t="s">
        <v>2049</v>
      </c>
      <c r="T557" t="e">
        <f>VLOOKUP(Hoja1[[#This Row],[dsc_documento]],Registros[],2,FALSE)</f>
        <v>#N/A</v>
      </c>
    </row>
    <row r="558" spans="1:20" x14ac:dyDescent="0.25">
      <c r="A558" t="s">
        <v>201</v>
      </c>
      <c r="B558">
        <v>2</v>
      </c>
      <c r="C558">
        <v>2105577</v>
      </c>
      <c r="D558">
        <v>0</v>
      </c>
      <c r="E558" t="s">
        <v>4182</v>
      </c>
      <c r="F558" t="s">
        <v>2007</v>
      </c>
      <c r="G558" t="s">
        <v>2008</v>
      </c>
      <c r="H558" t="s">
        <v>1990</v>
      </c>
      <c r="I558" s="162">
        <v>45348.466734606482</v>
      </c>
      <c r="J558" s="162">
        <v>45348.500024386572</v>
      </c>
      <c r="K558" t="s">
        <v>1991</v>
      </c>
      <c r="L558">
        <v>76922054</v>
      </c>
      <c r="M558" t="s">
        <v>4183</v>
      </c>
      <c r="N558" t="s">
        <v>4184</v>
      </c>
      <c r="O558">
        <v>981513581</v>
      </c>
      <c r="P558" t="s">
        <v>4185</v>
      </c>
      <c r="Q558" t="s">
        <v>2450</v>
      </c>
      <c r="R558" t="s">
        <v>2095</v>
      </c>
      <c r="S558" t="s">
        <v>2015</v>
      </c>
      <c r="T558" t="e">
        <f>VLOOKUP(Hoja1[[#This Row],[dsc_documento]],Registros[],2,FALSE)</f>
        <v>#N/A</v>
      </c>
    </row>
    <row r="559" spans="1:20" x14ac:dyDescent="0.25">
      <c r="A559" t="s">
        <v>231</v>
      </c>
      <c r="B559">
        <v>11</v>
      </c>
      <c r="C559">
        <v>11001141</v>
      </c>
      <c r="D559">
        <v>0</v>
      </c>
      <c r="E559" t="s">
        <v>4186</v>
      </c>
      <c r="F559" t="s">
        <v>2007</v>
      </c>
      <c r="G559" t="s">
        <v>2008</v>
      </c>
      <c r="H559" t="s">
        <v>1990</v>
      </c>
      <c r="I559" s="162">
        <v>45348.471532372685</v>
      </c>
      <c r="J559" s="162">
        <v>45349.666688807869</v>
      </c>
      <c r="K559" t="s">
        <v>1991</v>
      </c>
      <c r="L559">
        <v>29408873</v>
      </c>
      <c r="M559" t="s">
        <v>4187</v>
      </c>
      <c r="N559" t="s">
        <v>3991</v>
      </c>
      <c r="O559">
        <v>992356579</v>
      </c>
      <c r="P559" t="s">
        <v>4188</v>
      </c>
      <c r="Q559" t="s">
        <v>2085</v>
      </c>
      <c r="R559" t="s">
        <v>2048</v>
      </c>
      <c r="S559" t="s">
        <v>2049</v>
      </c>
      <c r="T559" t="e">
        <f>VLOOKUP(Hoja1[[#This Row],[dsc_documento]],Registros[],2,FALSE)</f>
        <v>#N/A</v>
      </c>
    </row>
    <row r="560" spans="1:20" x14ac:dyDescent="0.25">
      <c r="A560" t="s">
        <v>231</v>
      </c>
      <c r="B560">
        <v>11</v>
      </c>
      <c r="C560">
        <v>11001142</v>
      </c>
      <c r="D560">
        <v>0</v>
      </c>
      <c r="E560" t="s">
        <v>4189</v>
      </c>
      <c r="F560" t="s">
        <v>2007</v>
      </c>
      <c r="G560" t="s">
        <v>2008</v>
      </c>
      <c r="H560" t="s">
        <v>1990</v>
      </c>
      <c r="I560" s="162">
        <v>45348.4752415162</v>
      </c>
      <c r="J560" s="162">
        <v>45348.562513460645</v>
      </c>
      <c r="K560" t="s">
        <v>1991</v>
      </c>
      <c r="L560">
        <v>29654567</v>
      </c>
      <c r="M560" t="s">
        <v>4190</v>
      </c>
      <c r="N560" t="s">
        <v>4191</v>
      </c>
      <c r="O560">
        <v>959560447</v>
      </c>
      <c r="P560" t="s">
        <v>4192</v>
      </c>
      <c r="Q560" t="s">
        <v>2137</v>
      </c>
      <c r="R560" t="s">
        <v>2138</v>
      </c>
      <c r="S560" t="s">
        <v>2049</v>
      </c>
      <c r="T560" t="e">
        <f>VLOOKUP(Hoja1[[#This Row],[dsc_documento]],Registros[],2,FALSE)</f>
        <v>#N/A</v>
      </c>
    </row>
    <row r="561" spans="1:20" x14ac:dyDescent="0.25">
      <c r="A561" t="s">
        <v>231</v>
      </c>
      <c r="B561">
        <v>11</v>
      </c>
      <c r="C561">
        <v>11001143</v>
      </c>
      <c r="D561">
        <v>0</v>
      </c>
      <c r="E561" t="s">
        <v>4193</v>
      </c>
      <c r="F561" t="s">
        <v>2007</v>
      </c>
      <c r="G561" t="s">
        <v>2008</v>
      </c>
      <c r="H561" t="s">
        <v>1990</v>
      </c>
      <c r="I561" s="162">
        <v>45348.475680474534</v>
      </c>
      <c r="J561" s="162">
        <v>45348.729191863429</v>
      </c>
      <c r="K561" t="s">
        <v>1991</v>
      </c>
      <c r="L561">
        <v>29285358</v>
      </c>
      <c r="M561" t="s">
        <v>4179</v>
      </c>
      <c r="N561" t="s">
        <v>4180</v>
      </c>
      <c r="O561">
        <v>948049298</v>
      </c>
      <c r="P561" t="s">
        <v>4181</v>
      </c>
      <c r="Q561" t="s">
        <v>2482</v>
      </c>
      <c r="R561" t="s">
        <v>2048</v>
      </c>
      <c r="S561" t="s">
        <v>2049</v>
      </c>
      <c r="T561" t="e">
        <f>VLOOKUP(Hoja1[[#This Row],[dsc_documento]],Registros[],2,FALSE)</f>
        <v>#N/A</v>
      </c>
    </row>
    <row r="562" spans="1:20" x14ac:dyDescent="0.25">
      <c r="A562" t="s">
        <v>231</v>
      </c>
      <c r="B562">
        <v>11</v>
      </c>
      <c r="C562">
        <v>11001144</v>
      </c>
      <c r="D562">
        <v>0</v>
      </c>
      <c r="E562" t="s">
        <v>4194</v>
      </c>
      <c r="F562" t="s">
        <v>2007</v>
      </c>
      <c r="G562" t="s">
        <v>2008</v>
      </c>
      <c r="H562" t="s">
        <v>1990</v>
      </c>
      <c r="I562" s="162">
        <v>45348.490722685186</v>
      </c>
      <c r="J562" s="162">
        <v>45348.833384293983</v>
      </c>
      <c r="K562" t="s">
        <v>1991</v>
      </c>
      <c r="L562">
        <v>45318949</v>
      </c>
      <c r="M562" t="s">
        <v>4195</v>
      </c>
      <c r="N562" t="s">
        <v>2429</v>
      </c>
      <c r="O562">
        <v>958090522</v>
      </c>
      <c r="P562" t="s">
        <v>4196</v>
      </c>
      <c r="Q562" t="s">
        <v>2643</v>
      </c>
      <c r="R562" t="s">
        <v>2238</v>
      </c>
      <c r="S562" t="s">
        <v>2049</v>
      </c>
      <c r="T562" t="e">
        <f>VLOOKUP(Hoja1[[#This Row],[dsc_documento]],Registros[],2,FALSE)</f>
        <v>#N/A</v>
      </c>
    </row>
    <row r="563" spans="1:20" x14ac:dyDescent="0.25">
      <c r="A563" t="s">
        <v>231</v>
      </c>
      <c r="B563">
        <v>11</v>
      </c>
      <c r="C563">
        <v>11001145</v>
      </c>
      <c r="D563">
        <v>0</v>
      </c>
      <c r="E563" t="s">
        <v>4197</v>
      </c>
      <c r="F563" t="s">
        <v>2007</v>
      </c>
      <c r="G563" t="s">
        <v>2008</v>
      </c>
      <c r="H563" t="s">
        <v>1990</v>
      </c>
      <c r="I563" s="162">
        <v>45348.504454861111</v>
      </c>
      <c r="J563" s="162">
        <v>45351</v>
      </c>
      <c r="K563" t="s">
        <v>1991</v>
      </c>
      <c r="L563">
        <v>29341845</v>
      </c>
      <c r="M563" t="s">
        <v>4198</v>
      </c>
      <c r="N563" t="s">
        <v>4199</v>
      </c>
      <c r="O563">
        <v>947486673</v>
      </c>
      <c r="P563" t="s">
        <v>4200</v>
      </c>
      <c r="Q563" t="s">
        <v>4201</v>
      </c>
      <c r="R563" t="s">
        <v>2048</v>
      </c>
      <c r="S563" t="s">
        <v>2049</v>
      </c>
      <c r="T563" t="e">
        <f>VLOOKUP(Hoja1[[#This Row],[dsc_documento]],Registros[],2,FALSE)</f>
        <v>#N/A</v>
      </c>
    </row>
    <row r="564" spans="1:20" x14ac:dyDescent="0.25">
      <c r="A564" t="s">
        <v>201</v>
      </c>
      <c r="B564">
        <v>2</v>
      </c>
      <c r="C564">
        <v>2105578</v>
      </c>
      <c r="D564">
        <v>0</v>
      </c>
      <c r="E564" t="s">
        <v>4202</v>
      </c>
      <c r="F564" t="s">
        <v>2007</v>
      </c>
      <c r="G564" t="s">
        <v>2008</v>
      </c>
      <c r="H564" t="s">
        <v>1990</v>
      </c>
      <c r="I564" s="162">
        <v>45348.531744594904</v>
      </c>
      <c r="J564" s="162">
        <v>45348.729211689817</v>
      </c>
      <c r="K564" t="s">
        <v>1991</v>
      </c>
      <c r="L564">
        <v>20077472</v>
      </c>
      <c r="M564" t="s">
        <v>4203</v>
      </c>
      <c r="N564" t="s">
        <v>4204</v>
      </c>
      <c r="O564">
        <v>982238305</v>
      </c>
      <c r="P564" t="s">
        <v>4205</v>
      </c>
      <c r="Q564" t="s">
        <v>2733</v>
      </c>
      <c r="R564" t="s">
        <v>2054</v>
      </c>
      <c r="S564" t="s">
        <v>2015</v>
      </c>
      <c r="T564" t="e">
        <f>VLOOKUP(Hoja1[[#This Row],[dsc_documento]],Registros[],2,FALSE)</f>
        <v>#N/A</v>
      </c>
    </row>
    <row r="565" spans="1:20" x14ac:dyDescent="0.25">
      <c r="A565" t="s">
        <v>778</v>
      </c>
      <c r="B565">
        <v>10</v>
      </c>
      <c r="C565">
        <v>10030464</v>
      </c>
      <c r="D565">
        <v>0</v>
      </c>
      <c r="E565" t="s">
        <v>4206</v>
      </c>
      <c r="F565" t="s">
        <v>2007</v>
      </c>
      <c r="G565" t="s">
        <v>2008</v>
      </c>
      <c r="H565" t="s">
        <v>1990</v>
      </c>
      <c r="I565" s="162">
        <v>45348.539864849539</v>
      </c>
      <c r="J565" s="162">
        <v>45348.666685335651</v>
      </c>
      <c r="K565" t="s">
        <v>1991</v>
      </c>
      <c r="L565">
        <v>22277869</v>
      </c>
      <c r="M565" t="s">
        <v>4207</v>
      </c>
      <c r="N565" t="s">
        <v>4208</v>
      </c>
      <c r="O565">
        <v>943801758</v>
      </c>
      <c r="P565" t="s">
        <v>4209</v>
      </c>
      <c r="Q565" t="s">
        <v>3153</v>
      </c>
      <c r="R565" t="s">
        <v>2307</v>
      </c>
      <c r="S565" t="s">
        <v>2307</v>
      </c>
      <c r="T565" t="e">
        <f>VLOOKUP(Hoja1[[#This Row],[dsc_documento]],Registros[],2,FALSE)</f>
        <v>#N/A</v>
      </c>
    </row>
    <row r="566" spans="1:20" x14ac:dyDescent="0.25">
      <c r="A566" t="s">
        <v>201</v>
      </c>
      <c r="B566">
        <v>2</v>
      </c>
      <c r="C566">
        <v>2105579</v>
      </c>
      <c r="D566">
        <v>0</v>
      </c>
      <c r="E566" t="s">
        <v>4210</v>
      </c>
      <c r="F566" t="s">
        <v>2007</v>
      </c>
      <c r="G566" t="s">
        <v>2008</v>
      </c>
      <c r="H566" t="s">
        <v>1990</v>
      </c>
      <c r="I566" s="162">
        <v>45348.540034224534</v>
      </c>
      <c r="J566" s="162">
        <v>45348.58334070602</v>
      </c>
      <c r="K566" t="s">
        <v>1991</v>
      </c>
      <c r="L566">
        <v>46824162</v>
      </c>
      <c r="M566" t="s">
        <v>4211</v>
      </c>
      <c r="N566" t="s">
        <v>4212</v>
      </c>
      <c r="O566">
        <v>986664097</v>
      </c>
      <c r="P566" t="s">
        <v>4213</v>
      </c>
      <c r="Q566" t="s">
        <v>2426</v>
      </c>
      <c r="R566" t="s">
        <v>2114</v>
      </c>
      <c r="S566" t="s">
        <v>1994</v>
      </c>
      <c r="T566" t="e">
        <f>VLOOKUP(Hoja1[[#This Row],[dsc_documento]],Registros[],2,FALSE)</f>
        <v>#N/A</v>
      </c>
    </row>
    <row r="567" spans="1:20" x14ac:dyDescent="0.25">
      <c r="A567" t="s">
        <v>201</v>
      </c>
      <c r="B567">
        <v>2</v>
      </c>
      <c r="C567">
        <v>2105580</v>
      </c>
      <c r="D567">
        <v>0</v>
      </c>
      <c r="E567" t="s">
        <v>4214</v>
      </c>
      <c r="F567" t="s">
        <v>2007</v>
      </c>
      <c r="G567" t="s">
        <v>2008</v>
      </c>
      <c r="H567" t="s">
        <v>1990</v>
      </c>
      <c r="I567" s="162">
        <v>45348.547451423612</v>
      </c>
      <c r="J567" s="162">
        <v>45349.479179050926</v>
      </c>
      <c r="K567" t="s">
        <v>1991</v>
      </c>
      <c r="L567">
        <v>40558780</v>
      </c>
      <c r="M567" t="s">
        <v>4215</v>
      </c>
      <c r="N567" t="s">
        <v>4216</v>
      </c>
      <c r="O567">
        <v>964030334</v>
      </c>
      <c r="P567" t="s">
        <v>4217</v>
      </c>
      <c r="Q567" t="s">
        <v>4120</v>
      </c>
      <c r="R567" t="s">
        <v>2095</v>
      </c>
      <c r="S567" t="s">
        <v>2015</v>
      </c>
      <c r="T567" t="e">
        <f>VLOOKUP(Hoja1[[#This Row],[dsc_documento]],Registros[],2,FALSE)</f>
        <v>#N/A</v>
      </c>
    </row>
    <row r="568" spans="1:20" x14ac:dyDescent="0.25">
      <c r="A568" t="s">
        <v>173</v>
      </c>
      <c r="B568">
        <v>5</v>
      </c>
      <c r="C568">
        <v>5050555</v>
      </c>
      <c r="D568">
        <v>0</v>
      </c>
      <c r="E568" t="s">
        <v>4218</v>
      </c>
      <c r="F568" t="s">
        <v>2007</v>
      </c>
      <c r="G568" t="s">
        <v>2008</v>
      </c>
      <c r="H568" t="s">
        <v>1990</v>
      </c>
      <c r="I568" s="162">
        <v>45348.56145335648</v>
      </c>
      <c r="J568" s="162">
        <v>45351</v>
      </c>
      <c r="K568" t="s">
        <v>1991</v>
      </c>
      <c r="L568">
        <v>15371949</v>
      </c>
      <c r="M568" t="s">
        <v>4219</v>
      </c>
      <c r="N568" t="s">
        <v>4220</v>
      </c>
      <c r="O568">
        <v>944524103</v>
      </c>
      <c r="P568" t="s">
        <v>4221</v>
      </c>
      <c r="Q568" t="s">
        <v>2217</v>
      </c>
      <c r="R568" t="s">
        <v>2163</v>
      </c>
      <c r="S568" t="s">
        <v>1994</v>
      </c>
      <c r="T568" t="e">
        <f>VLOOKUP(Hoja1[[#This Row],[dsc_documento]],Registros[],2,FALSE)</f>
        <v>#N/A</v>
      </c>
    </row>
    <row r="569" spans="1:20" x14ac:dyDescent="0.25">
      <c r="A569" t="s">
        <v>232</v>
      </c>
      <c r="B569">
        <v>4</v>
      </c>
      <c r="C569">
        <v>4001930</v>
      </c>
      <c r="D569">
        <v>0</v>
      </c>
      <c r="E569" t="s">
        <v>4222</v>
      </c>
      <c r="F569" t="s">
        <v>2007</v>
      </c>
      <c r="G569" t="s">
        <v>2008</v>
      </c>
      <c r="H569" t="s">
        <v>1990</v>
      </c>
      <c r="I569" s="162">
        <v>45348.592351157407</v>
      </c>
      <c r="J569" s="162">
        <v>45348.729185798613</v>
      </c>
      <c r="K569" t="s">
        <v>1991</v>
      </c>
      <c r="L569">
        <v>23940871</v>
      </c>
      <c r="M569" t="s">
        <v>4223</v>
      </c>
      <c r="N569" t="s">
        <v>4224</v>
      </c>
      <c r="O569">
        <v>925800661</v>
      </c>
      <c r="P569" t="s">
        <v>4225</v>
      </c>
      <c r="Q569" t="s">
        <v>2177</v>
      </c>
      <c r="R569" t="s">
        <v>2178</v>
      </c>
      <c r="S569" t="s">
        <v>2107</v>
      </c>
      <c r="T569" t="e">
        <f>VLOOKUP(Hoja1[[#This Row],[dsc_documento]],Registros[],2,FALSE)</f>
        <v>#N/A</v>
      </c>
    </row>
    <row r="570" spans="1:20" x14ac:dyDescent="0.25">
      <c r="A570" t="s">
        <v>177</v>
      </c>
      <c r="B570">
        <v>6</v>
      </c>
      <c r="C570">
        <v>6001952</v>
      </c>
      <c r="D570">
        <v>0</v>
      </c>
      <c r="E570" t="s">
        <v>4226</v>
      </c>
      <c r="F570" t="s">
        <v>2007</v>
      </c>
      <c r="G570" t="s">
        <v>2008</v>
      </c>
      <c r="H570" t="s">
        <v>1990</v>
      </c>
      <c r="I570" s="162">
        <v>45348.601814155096</v>
      </c>
      <c r="J570" s="162">
        <v>45350.833362418984</v>
      </c>
      <c r="K570" t="s">
        <v>1991</v>
      </c>
      <c r="L570">
        <v>73204955</v>
      </c>
      <c r="M570" t="s">
        <v>4227</v>
      </c>
      <c r="N570" t="s">
        <v>4228</v>
      </c>
      <c r="O570">
        <v>978998169</v>
      </c>
      <c r="P570" t="s">
        <v>4229</v>
      </c>
      <c r="Q570" t="s">
        <v>2898</v>
      </c>
      <c r="R570" t="s">
        <v>2361</v>
      </c>
      <c r="S570" t="s">
        <v>2362</v>
      </c>
      <c r="T570" t="e">
        <f>VLOOKUP(Hoja1[[#This Row],[dsc_documento]],Registros[],2,FALSE)</f>
        <v>#N/A</v>
      </c>
    </row>
    <row r="571" spans="1:20" x14ac:dyDescent="0.25">
      <c r="A571" t="s">
        <v>177</v>
      </c>
      <c r="B571">
        <v>6</v>
      </c>
      <c r="C571">
        <v>6001953</v>
      </c>
      <c r="D571">
        <v>0</v>
      </c>
      <c r="E571" t="s">
        <v>4230</v>
      </c>
      <c r="F571" t="s">
        <v>2007</v>
      </c>
      <c r="G571" t="s">
        <v>2008</v>
      </c>
      <c r="H571" t="s">
        <v>1990</v>
      </c>
      <c r="I571" s="162">
        <v>45348.609646180557</v>
      </c>
      <c r="J571" s="162">
        <v>45349.479184837961</v>
      </c>
      <c r="K571" t="s">
        <v>1991</v>
      </c>
      <c r="L571">
        <v>27269721</v>
      </c>
      <c r="M571" t="s">
        <v>4231</v>
      </c>
      <c r="N571" t="s">
        <v>4232</v>
      </c>
      <c r="O571">
        <v>968127797</v>
      </c>
      <c r="P571" t="s">
        <v>4233</v>
      </c>
      <c r="Q571" t="s">
        <v>2759</v>
      </c>
      <c r="R571" t="s">
        <v>2436</v>
      </c>
      <c r="S571" t="s">
        <v>2362</v>
      </c>
      <c r="T571" t="e">
        <f>VLOOKUP(Hoja1[[#This Row],[dsc_documento]],Registros[],2,FALSE)</f>
        <v>#N/A</v>
      </c>
    </row>
    <row r="572" spans="1:20" x14ac:dyDescent="0.25">
      <c r="A572" t="s">
        <v>231</v>
      </c>
      <c r="B572">
        <v>11</v>
      </c>
      <c r="C572">
        <v>11001146</v>
      </c>
      <c r="D572">
        <v>0</v>
      </c>
      <c r="E572" t="s">
        <v>4234</v>
      </c>
      <c r="F572" t="s">
        <v>2007</v>
      </c>
      <c r="G572" t="s">
        <v>2008</v>
      </c>
      <c r="H572" t="s">
        <v>1990</v>
      </c>
      <c r="I572" s="162">
        <v>45348.642226701391</v>
      </c>
      <c r="J572" s="162">
        <v>45349.666686574077</v>
      </c>
      <c r="K572" t="s">
        <v>1991</v>
      </c>
      <c r="L572">
        <v>71559491</v>
      </c>
      <c r="M572" t="s">
        <v>4235</v>
      </c>
      <c r="N572" t="s">
        <v>4236</v>
      </c>
      <c r="O572">
        <v>944243019</v>
      </c>
      <c r="P572" t="s">
        <v>4237</v>
      </c>
      <c r="Q572" t="s">
        <v>2085</v>
      </c>
      <c r="R572" t="s">
        <v>2048</v>
      </c>
      <c r="S572" t="s">
        <v>2049</v>
      </c>
      <c r="T572" t="e">
        <f>VLOOKUP(Hoja1[[#This Row],[dsc_documento]],Registros[],2,FALSE)</f>
        <v>#N/A</v>
      </c>
    </row>
    <row r="573" spans="1:20" x14ac:dyDescent="0.25">
      <c r="A573" t="s">
        <v>231</v>
      </c>
      <c r="B573">
        <v>11</v>
      </c>
      <c r="C573">
        <v>11001147</v>
      </c>
      <c r="D573">
        <v>0</v>
      </c>
      <c r="E573" t="s">
        <v>4238</v>
      </c>
      <c r="F573" t="s">
        <v>2007</v>
      </c>
      <c r="G573" t="s">
        <v>2008</v>
      </c>
      <c r="H573" t="s">
        <v>1990</v>
      </c>
      <c r="I573" s="162">
        <v>45348.650308715274</v>
      </c>
      <c r="J573" s="162">
        <v>45348.85418603009</v>
      </c>
      <c r="K573" t="s">
        <v>1991</v>
      </c>
      <c r="L573">
        <v>45318949</v>
      </c>
      <c r="M573" t="s">
        <v>4195</v>
      </c>
      <c r="N573" t="s">
        <v>2429</v>
      </c>
      <c r="O573">
        <v>958090522</v>
      </c>
      <c r="P573" t="s">
        <v>4196</v>
      </c>
      <c r="Q573" t="s">
        <v>2643</v>
      </c>
      <c r="R573" t="s">
        <v>2238</v>
      </c>
      <c r="S573" t="s">
        <v>2049</v>
      </c>
      <c r="T573" t="e">
        <f>VLOOKUP(Hoja1[[#This Row],[dsc_documento]],Registros[],2,FALSE)</f>
        <v>#N/A</v>
      </c>
    </row>
    <row r="574" spans="1:20" x14ac:dyDescent="0.25">
      <c r="A574" t="s">
        <v>231</v>
      </c>
      <c r="B574">
        <v>11</v>
      </c>
      <c r="C574">
        <v>11001148</v>
      </c>
      <c r="D574">
        <v>0</v>
      </c>
      <c r="E574" t="s">
        <v>4239</v>
      </c>
      <c r="F574" t="s">
        <v>2007</v>
      </c>
      <c r="G574" t="s">
        <v>2008</v>
      </c>
      <c r="H574" t="s">
        <v>1990</v>
      </c>
      <c r="I574" s="162">
        <v>45348.685541550927</v>
      </c>
      <c r="J574" s="162">
        <v>45351</v>
      </c>
      <c r="K574" t="s">
        <v>1991</v>
      </c>
      <c r="L574">
        <v>29699088</v>
      </c>
      <c r="M574" t="s">
        <v>4240</v>
      </c>
      <c r="N574" t="s">
        <v>4241</v>
      </c>
      <c r="O574">
        <v>991760591</v>
      </c>
      <c r="P574" t="s">
        <v>4242</v>
      </c>
      <c r="Q574" t="s">
        <v>4243</v>
      </c>
      <c r="R574" t="s">
        <v>2048</v>
      </c>
      <c r="S574" t="s">
        <v>2049</v>
      </c>
      <c r="T574" t="e">
        <f>VLOOKUP(Hoja1[[#This Row],[dsc_documento]],Registros[],2,FALSE)</f>
        <v>#N/A</v>
      </c>
    </row>
    <row r="575" spans="1:20" x14ac:dyDescent="0.25">
      <c r="A575" t="s">
        <v>177</v>
      </c>
      <c r="B575">
        <v>6</v>
      </c>
      <c r="C575">
        <v>6001954</v>
      </c>
      <c r="D575">
        <v>0</v>
      </c>
      <c r="E575" t="s">
        <v>4244</v>
      </c>
      <c r="F575" t="s">
        <v>2007</v>
      </c>
      <c r="G575" t="s">
        <v>2008</v>
      </c>
      <c r="H575" t="s">
        <v>1990</v>
      </c>
      <c r="I575" s="162">
        <v>45348.689520752312</v>
      </c>
      <c r="J575" s="162">
        <v>45349.458346562496</v>
      </c>
      <c r="K575" t="s">
        <v>1991</v>
      </c>
      <c r="L575">
        <v>71465603</v>
      </c>
      <c r="M575" t="s">
        <v>4245</v>
      </c>
      <c r="N575" t="s">
        <v>4246</v>
      </c>
      <c r="O575">
        <v>942438212</v>
      </c>
      <c r="P575" t="s">
        <v>4247</v>
      </c>
      <c r="Q575" t="s">
        <v>4107</v>
      </c>
      <c r="R575" t="s">
        <v>2361</v>
      </c>
      <c r="S575" t="s">
        <v>2362</v>
      </c>
      <c r="T575" t="e">
        <f>VLOOKUP(Hoja1[[#This Row],[dsc_documento]],Registros[],2,FALSE)</f>
        <v>#N/A</v>
      </c>
    </row>
    <row r="576" spans="1:20" x14ac:dyDescent="0.25">
      <c r="A576" t="s">
        <v>176</v>
      </c>
      <c r="B576">
        <v>1</v>
      </c>
      <c r="C576">
        <v>1002408</v>
      </c>
      <c r="D576">
        <v>0</v>
      </c>
      <c r="E576" t="s">
        <v>4248</v>
      </c>
      <c r="F576" t="s">
        <v>2007</v>
      </c>
      <c r="G576" t="s">
        <v>2008</v>
      </c>
      <c r="H576" t="s">
        <v>1990</v>
      </c>
      <c r="I576" s="162">
        <v>45348.734511921299</v>
      </c>
      <c r="J576" s="162">
        <v>45348.87502028935</v>
      </c>
      <c r="K576" t="s">
        <v>1991</v>
      </c>
      <c r="L576">
        <v>20071936</v>
      </c>
      <c r="M576" t="s">
        <v>4249</v>
      </c>
      <c r="N576" t="s">
        <v>4250</v>
      </c>
      <c r="O576">
        <v>964824516</v>
      </c>
      <c r="P576" t="s">
        <v>4251</v>
      </c>
      <c r="Q576" t="s">
        <v>2367</v>
      </c>
      <c r="R576" t="s">
        <v>2204</v>
      </c>
      <c r="S576" t="s">
        <v>2015</v>
      </c>
      <c r="T576" t="e">
        <f>VLOOKUP(Hoja1[[#This Row],[dsc_documento]],Registros[],2,FALSE)</f>
        <v>#N/A</v>
      </c>
    </row>
    <row r="577" spans="1:20" x14ac:dyDescent="0.25">
      <c r="A577" t="s">
        <v>201</v>
      </c>
      <c r="B577">
        <v>2</v>
      </c>
      <c r="C577">
        <v>2105581</v>
      </c>
      <c r="D577">
        <v>0</v>
      </c>
      <c r="E577" t="s">
        <v>4252</v>
      </c>
      <c r="F577" t="s">
        <v>2007</v>
      </c>
      <c r="G577" t="s">
        <v>2008</v>
      </c>
      <c r="H577" t="s">
        <v>1990</v>
      </c>
      <c r="I577" s="162">
        <v>45348.742251932868</v>
      </c>
      <c r="J577" s="162">
        <v>45349.770852430556</v>
      </c>
      <c r="K577" t="s">
        <v>1991</v>
      </c>
      <c r="L577">
        <v>42192808</v>
      </c>
      <c r="M577" t="s">
        <v>4253</v>
      </c>
      <c r="N577" t="s">
        <v>4254</v>
      </c>
      <c r="O577">
        <v>964938274</v>
      </c>
      <c r="P577" t="s">
        <v>4255</v>
      </c>
      <c r="Q577" t="s">
        <v>2372</v>
      </c>
      <c r="R577" t="s">
        <v>2223</v>
      </c>
      <c r="S577" t="s">
        <v>2022</v>
      </c>
      <c r="T577" t="e">
        <f>VLOOKUP(Hoja1[[#This Row],[dsc_documento]],Registros[],2,FALSE)</f>
        <v>#N/A</v>
      </c>
    </row>
    <row r="578" spans="1:20" x14ac:dyDescent="0.25">
      <c r="A578" t="s">
        <v>175</v>
      </c>
      <c r="B578">
        <v>9</v>
      </c>
      <c r="C578">
        <v>9001742</v>
      </c>
      <c r="D578">
        <v>0</v>
      </c>
      <c r="E578" t="s">
        <v>4256</v>
      </c>
      <c r="F578" t="s">
        <v>1988</v>
      </c>
      <c r="G578" t="s">
        <v>2008</v>
      </c>
      <c r="H578" t="s">
        <v>1990</v>
      </c>
      <c r="I578" s="162">
        <v>45348.75618449074</v>
      </c>
      <c r="J578" s="162">
        <v>45362.694135185186</v>
      </c>
      <c r="K578" t="s">
        <v>1991</v>
      </c>
      <c r="L578">
        <v>74807100</v>
      </c>
      <c r="M578" t="s">
        <v>4257</v>
      </c>
      <c r="N578" t="s">
        <v>4258</v>
      </c>
      <c r="O578">
        <v>989728770</v>
      </c>
      <c r="P578" t="s">
        <v>4259</v>
      </c>
      <c r="Q578" t="s">
        <v>2123</v>
      </c>
      <c r="R578" t="s">
        <v>2080</v>
      </c>
      <c r="S578" t="s">
        <v>2080</v>
      </c>
      <c r="T578" t="e">
        <f>VLOOKUP(Hoja1[[#This Row],[dsc_documento]],Registros[],2,FALSE)</f>
        <v>#N/A</v>
      </c>
    </row>
    <row r="579" spans="1:20" x14ac:dyDescent="0.25">
      <c r="A579" t="s">
        <v>176</v>
      </c>
      <c r="B579">
        <v>1</v>
      </c>
      <c r="C579">
        <v>1002409</v>
      </c>
      <c r="D579">
        <v>0</v>
      </c>
      <c r="E579" t="s">
        <v>4260</v>
      </c>
      <c r="F579" t="s">
        <v>2007</v>
      </c>
      <c r="G579" t="s">
        <v>2008</v>
      </c>
      <c r="H579" t="s">
        <v>1990</v>
      </c>
      <c r="I579" s="162">
        <v>45349.375029664348</v>
      </c>
      <c r="J579" s="162">
        <v>45349.541684606484</v>
      </c>
      <c r="K579" t="s">
        <v>1991</v>
      </c>
      <c r="L579">
        <v>70124816</v>
      </c>
      <c r="M579" t="s">
        <v>4261</v>
      </c>
      <c r="N579" t="s">
        <v>4262</v>
      </c>
      <c r="O579">
        <v>921996350</v>
      </c>
      <c r="P579" t="s">
        <v>4263</v>
      </c>
      <c r="Q579" t="s">
        <v>3518</v>
      </c>
      <c r="R579" t="s">
        <v>2014</v>
      </c>
      <c r="S579" t="s">
        <v>2015</v>
      </c>
      <c r="T579" t="e">
        <f>VLOOKUP(Hoja1[[#This Row],[dsc_documento]],Registros[],2,FALSE)</f>
        <v>#N/A</v>
      </c>
    </row>
    <row r="580" spans="1:20" x14ac:dyDescent="0.25">
      <c r="A580" t="s">
        <v>176</v>
      </c>
      <c r="B580">
        <v>1</v>
      </c>
      <c r="C580">
        <v>3856</v>
      </c>
      <c r="D580">
        <v>6</v>
      </c>
      <c r="E580" t="s">
        <v>4264</v>
      </c>
      <c r="F580" t="s">
        <v>2007</v>
      </c>
      <c r="G580" t="s">
        <v>2008</v>
      </c>
      <c r="H580" t="s">
        <v>1990</v>
      </c>
      <c r="I580" s="162">
        <v>45349.384743252318</v>
      </c>
      <c r="J580" s="162">
        <v>45349.479184953707</v>
      </c>
      <c r="K580" t="s">
        <v>1991</v>
      </c>
      <c r="L580">
        <v>20563522</v>
      </c>
      <c r="M580" t="s">
        <v>4265</v>
      </c>
      <c r="N580" t="s">
        <v>4266</v>
      </c>
      <c r="O580">
        <v>924852518</v>
      </c>
      <c r="P580" t="s">
        <v>4267</v>
      </c>
      <c r="Q580" t="s">
        <v>2560</v>
      </c>
      <c r="R580" t="s">
        <v>2095</v>
      </c>
      <c r="S580" t="s">
        <v>2015</v>
      </c>
      <c r="T580" t="e">
        <f>VLOOKUP(Hoja1[[#This Row],[dsc_documento]],Registros[],2,FALSE)</f>
        <v>#N/A</v>
      </c>
    </row>
    <row r="581" spans="1:20" x14ac:dyDescent="0.25">
      <c r="A581" t="s">
        <v>173</v>
      </c>
      <c r="B581">
        <v>5</v>
      </c>
      <c r="C581">
        <v>5050556</v>
      </c>
      <c r="D581">
        <v>0</v>
      </c>
      <c r="E581" t="s">
        <v>4268</v>
      </c>
      <c r="F581" t="s">
        <v>2007</v>
      </c>
      <c r="G581" t="s">
        <v>2008</v>
      </c>
      <c r="H581" t="s">
        <v>1990</v>
      </c>
      <c r="I581" s="162">
        <v>45349.391744988425</v>
      </c>
      <c r="J581" s="162">
        <v>45350.687515509257</v>
      </c>
      <c r="K581" t="s">
        <v>1991</v>
      </c>
      <c r="L581">
        <v>42342623</v>
      </c>
      <c r="M581" t="s">
        <v>4269</v>
      </c>
      <c r="N581" t="s">
        <v>4270</v>
      </c>
      <c r="O581">
        <v>956526784</v>
      </c>
      <c r="P581" t="s">
        <v>4271</v>
      </c>
      <c r="Q581" t="s">
        <v>3346</v>
      </c>
      <c r="R581" t="s">
        <v>2163</v>
      </c>
      <c r="S581" t="s">
        <v>1994</v>
      </c>
      <c r="T581" t="e">
        <f>VLOOKUP(Hoja1[[#This Row],[dsc_documento]],Registros[],2,FALSE)</f>
        <v>#N/A</v>
      </c>
    </row>
    <row r="582" spans="1:20" x14ac:dyDescent="0.25">
      <c r="A582" t="s">
        <v>176</v>
      </c>
      <c r="B582">
        <v>1</v>
      </c>
      <c r="C582">
        <v>1002410</v>
      </c>
      <c r="D582">
        <v>0</v>
      </c>
      <c r="E582" t="s">
        <v>4272</v>
      </c>
      <c r="F582" t="s">
        <v>2007</v>
      </c>
      <c r="G582" t="s">
        <v>2008</v>
      </c>
      <c r="H582" t="s">
        <v>2245</v>
      </c>
      <c r="I582" s="162">
        <v>45349.400293865743</v>
      </c>
      <c r="J582" s="162">
        <v>45350.458358483796</v>
      </c>
      <c r="K582" t="s">
        <v>1991</v>
      </c>
      <c r="L582">
        <v>19915648</v>
      </c>
      <c r="M582" t="s">
        <v>4273</v>
      </c>
      <c r="N582" t="s">
        <v>2299</v>
      </c>
      <c r="O582">
        <v>964777377</v>
      </c>
      <c r="P582" t="s">
        <v>4274</v>
      </c>
      <c r="Q582" t="s">
        <v>2677</v>
      </c>
      <c r="R582" t="s">
        <v>2014</v>
      </c>
      <c r="S582" t="s">
        <v>2015</v>
      </c>
      <c r="T582" t="e">
        <f>VLOOKUP(Hoja1[[#This Row],[dsc_documento]],Registros[],2,FALSE)</f>
        <v>#N/A</v>
      </c>
    </row>
    <row r="583" spans="1:20" x14ac:dyDescent="0.25">
      <c r="A583" t="s">
        <v>232</v>
      </c>
      <c r="B583">
        <v>4</v>
      </c>
      <c r="C583">
        <v>4001931</v>
      </c>
      <c r="D583">
        <v>0</v>
      </c>
      <c r="E583" t="s">
        <v>4275</v>
      </c>
      <c r="F583" t="s">
        <v>2007</v>
      </c>
      <c r="G583" t="s">
        <v>2008</v>
      </c>
      <c r="H583" t="s">
        <v>1990</v>
      </c>
      <c r="I583" s="162">
        <v>45349.401270567127</v>
      </c>
      <c r="J583" s="162">
        <v>45349.77085158565</v>
      </c>
      <c r="K583" t="s">
        <v>1991</v>
      </c>
      <c r="L583">
        <v>23992785</v>
      </c>
      <c r="M583" t="s">
        <v>4276</v>
      </c>
      <c r="N583" t="s">
        <v>4277</v>
      </c>
      <c r="O583">
        <v>999597830</v>
      </c>
      <c r="P583" t="s">
        <v>4278</v>
      </c>
      <c r="Q583" t="s">
        <v>2728</v>
      </c>
      <c r="R583" t="s">
        <v>2421</v>
      </c>
      <c r="S583" t="s">
        <v>2107</v>
      </c>
      <c r="T583" t="e">
        <f>VLOOKUP(Hoja1[[#This Row],[dsc_documento]],Registros[],2,FALSE)</f>
        <v>#N/A</v>
      </c>
    </row>
    <row r="584" spans="1:20" x14ac:dyDescent="0.25">
      <c r="A584" t="s">
        <v>176</v>
      </c>
      <c r="B584">
        <v>1</v>
      </c>
      <c r="C584">
        <v>1002411</v>
      </c>
      <c r="D584">
        <v>0</v>
      </c>
      <c r="E584" t="s">
        <v>4279</v>
      </c>
      <c r="F584" t="s">
        <v>2007</v>
      </c>
      <c r="G584" t="s">
        <v>2008</v>
      </c>
      <c r="H584" t="s">
        <v>2245</v>
      </c>
      <c r="I584" s="162">
        <v>45349.417495486108</v>
      </c>
      <c r="J584" s="162">
        <v>45350.791677893518</v>
      </c>
      <c r="K584" t="s">
        <v>1991</v>
      </c>
      <c r="L584">
        <v>19913351</v>
      </c>
      <c r="M584" t="s">
        <v>4280</v>
      </c>
      <c r="N584" t="s">
        <v>3241</v>
      </c>
      <c r="O584">
        <v>964821443</v>
      </c>
      <c r="P584" t="s">
        <v>4281</v>
      </c>
      <c r="Q584" t="s">
        <v>2677</v>
      </c>
      <c r="R584" t="s">
        <v>2014</v>
      </c>
      <c r="S584" t="s">
        <v>2015</v>
      </c>
      <c r="T584" t="e">
        <f>VLOOKUP(Hoja1[[#This Row],[dsc_documento]],Registros[],2,FALSE)</f>
        <v>#N/A</v>
      </c>
    </row>
    <row r="585" spans="1:20" x14ac:dyDescent="0.25">
      <c r="A585" t="s">
        <v>231</v>
      </c>
      <c r="B585">
        <v>11</v>
      </c>
      <c r="C585">
        <v>11001149</v>
      </c>
      <c r="D585">
        <v>0</v>
      </c>
      <c r="E585" t="s">
        <v>4282</v>
      </c>
      <c r="F585" t="s">
        <v>2007</v>
      </c>
      <c r="G585" t="s">
        <v>2008</v>
      </c>
      <c r="H585" t="s">
        <v>1990</v>
      </c>
      <c r="I585" s="162">
        <v>45349.421529942127</v>
      </c>
      <c r="J585" s="162">
        <v>45350.500025729169</v>
      </c>
      <c r="K585" t="s">
        <v>1991</v>
      </c>
      <c r="L585">
        <v>29343403</v>
      </c>
      <c r="M585" t="s">
        <v>4283</v>
      </c>
      <c r="N585" t="s">
        <v>2942</v>
      </c>
      <c r="O585">
        <v>934693664</v>
      </c>
      <c r="P585" t="s">
        <v>4284</v>
      </c>
      <c r="Q585" t="s">
        <v>2137</v>
      </c>
      <c r="R585" t="s">
        <v>2138</v>
      </c>
      <c r="S585" t="s">
        <v>2049</v>
      </c>
      <c r="T585" t="e">
        <f>VLOOKUP(Hoja1[[#This Row],[dsc_documento]],Registros[],2,FALSE)</f>
        <v>#N/A</v>
      </c>
    </row>
    <row r="586" spans="1:20" x14ac:dyDescent="0.25">
      <c r="A586" t="s">
        <v>231</v>
      </c>
      <c r="B586">
        <v>11</v>
      </c>
      <c r="C586">
        <v>11001150</v>
      </c>
      <c r="D586">
        <v>0</v>
      </c>
      <c r="E586" t="s">
        <v>4285</v>
      </c>
      <c r="F586" t="s">
        <v>2007</v>
      </c>
      <c r="G586" t="s">
        <v>2008</v>
      </c>
      <c r="H586" t="s">
        <v>1990</v>
      </c>
      <c r="I586" s="162">
        <v>45349.423591168983</v>
      </c>
      <c r="J586" s="162">
        <v>45349.875036608799</v>
      </c>
      <c r="K586" t="s">
        <v>1991</v>
      </c>
      <c r="L586">
        <v>71792838</v>
      </c>
      <c r="M586" t="s">
        <v>4286</v>
      </c>
      <c r="N586" t="s">
        <v>4287</v>
      </c>
      <c r="O586">
        <v>959958794</v>
      </c>
      <c r="P586" t="s">
        <v>4288</v>
      </c>
      <c r="Q586" t="s">
        <v>2621</v>
      </c>
      <c r="R586" t="s">
        <v>2138</v>
      </c>
      <c r="S586" t="s">
        <v>2049</v>
      </c>
      <c r="T586" t="e">
        <f>VLOOKUP(Hoja1[[#This Row],[dsc_documento]],Registros[],2,FALSE)</f>
        <v>#N/A</v>
      </c>
    </row>
    <row r="587" spans="1:20" x14ac:dyDescent="0.25">
      <c r="A587" t="s">
        <v>173</v>
      </c>
      <c r="B587">
        <v>5</v>
      </c>
      <c r="C587">
        <v>5050557</v>
      </c>
      <c r="D587">
        <v>0</v>
      </c>
      <c r="E587" t="s">
        <v>4289</v>
      </c>
      <c r="F587" t="s">
        <v>2007</v>
      </c>
      <c r="G587" t="s">
        <v>2008</v>
      </c>
      <c r="H587" t="s">
        <v>1990</v>
      </c>
      <c r="I587" s="162">
        <v>45349.432600578701</v>
      </c>
      <c r="J587" s="162">
        <v>45349.958350034722</v>
      </c>
      <c r="K587" t="s">
        <v>1991</v>
      </c>
      <c r="L587">
        <v>80071197</v>
      </c>
      <c r="M587" t="s">
        <v>4290</v>
      </c>
      <c r="N587" t="s">
        <v>4291</v>
      </c>
      <c r="O587">
        <v>992856043</v>
      </c>
      <c r="P587" t="s">
        <v>4292</v>
      </c>
      <c r="Q587" t="s">
        <v>2291</v>
      </c>
      <c r="R587" t="s">
        <v>2163</v>
      </c>
      <c r="S587" t="s">
        <v>1994</v>
      </c>
      <c r="T587" t="e">
        <f>VLOOKUP(Hoja1[[#This Row],[dsc_documento]],Registros[],2,FALSE)</f>
        <v>#N/A</v>
      </c>
    </row>
    <row r="588" spans="1:20" x14ac:dyDescent="0.25">
      <c r="A588" t="s">
        <v>176</v>
      </c>
      <c r="B588">
        <v>1</v>
      </c>
      <c r="C588">
        <v>1002412</v>
      </c>
      <c r="D588">
        <v>0</v>
      </c>
      <c r="E588" t="s">
        <v>4293</v>
      </c>
      <c r="F588" t="s">
        <v>2007</v>
      </c>
      <c r="G588" t="s">
        <v>2008</v>
      </c>
      <c r="H588" t="s">
        <v>1990</v>
      </c>
      <c r="I588" s="162">
        <v>45349.452336689814</v>
      </c>
      <c r="J588" s="162">
        <v>45349.687515081016</v>
      </c>
      <c r="K588" t="s">
        <v>1991</v>
      </c>
      <c r="L588">
        <v>70124816</v>
      </c>
      <c r="M588" t="s">
        <v>4261</v>
      </c>
      <c r="N588" t="s">
        <v>4262</v>
      </c>
      <c r="O588">
        <v>921996350</v>
      </c>
      <c r="P588" t="s">
        <v>4263</v>
      </c>
      <c r="Q588" t="s">
        <v>3518</v>
      </c>
      <c r="R588" t="s">
        <v>2014</v>
      </c>
      <c r="S588" t="s">
        <v>2015</v>
      </c>
      <c r="T588" t="e">
        <f>VLOOKUP(Hoja1[[#This Row],[dsc_documento]],Registros[],2,FALSE)</f>
        <v>#N/A</v>
      </c>
    </row>
    <row r="589" spans="1:20" x14ac:dyDescent="0.25">
      <c r="A589" t="s">
        <v>197</v>
      </c>
      <c r="B589">
        <v>7</v>
      </c>
      <c r="C589">
        <v>7001343</v>
      </c>
      <c r="D589">
        <v>0</v>
      </c>
      <c r="E589" t="s">
        <v>4294</v>
      </c>
      <c r="F589" t="s">
        <v>2007</v>
      </c>
      <c r="G589" t="s">
        <v>2008</v>
      </c>
      <c r="H589" t="s">
        <v>1990</v>
      </c>
      <c r="I589" s="162">
        <v>45349.492045104169</v>
      </c>
      <c r="J589" s="162">
        <v>45351</v>
      </c>
      <c r="K589" t="s">
        <v>1991</v>
      </c>
      <c r="L589">
        <v>41598537</v>
      </c>
      <c r="M589" t="s">
        <v>4295</v>
      </c>
      <c r="N589" t="s">
        <v>4296</v>
      </c>
      <c r="O589">
        <v>967178029</v>
      </c>
      <c r="P589" t="s">
        <v>4297</v>
      </c>
      <c r="Q589" t="s">
        <v>2243</v>
      </c>
      <c r="R589" t="s">
        <v>2071</v>
      </c>
      <c r="S589" t="s">
        <v>4298</v>
      </c>
      <c r="T589" t="e">
        <f>VLOOKUP(Hoja1[[#This Row],[dsc_documento]],Registros[],2,FALSE)</f>
        <v>#N/A</v>
      </c>
    </row>
    <row r="590" spans="1:20" x14ac:dyDescent="0.25">
      <c r="A590" t="s">
        <v>197</v>
      </c>
      <c r="B590">
        <v>7</v>
      </c>
      <c r="C590">
        <v>7001344</v>
      </c>
      <c r="D590">
        <v>0</v>
      </c>
      <c r="E590" t="s">
        <v>4299</v>
      </c>
      <c r="F590" t="s">
        <v>2007</v>
      </c>
      <c r="G590" t="s">
        <v>2008</v>
      </c>
      <c r="H590" t="s">
        <v>1990</v>
      </c>
      <c r="I590" s="162">
        <v>45349.501616666668</v>
      </c>
      <c r="J590" s="162">
        <v>45350.47918642361</v>
      </c>
      <c r="K590" t="s">
        <v>1991</v>
      </c>
      <c r="L590">
        <v>40378038</v>
      </c>
      <c r="M590" t="s">
        <v>4300</v>
      </c>
      <c r="N590" t="s">
        <v>4301</v>
      </c>
      <c r="O590">
        <v>948860328</v>
      </c>
      <c r="P590" t="s">
        <v>4302</v>
      </c>
      <c r="Q590" t="s">
        <v>2651</v>
      </c>
      <c r="R590" t="s">
        <v>2071</v>
      </c>
      <c r="S590" t="s">
        <v>4298</v>
      </c>
      <c r="T590" t="e">
        <f>VLOOKUP(Hoja1[[#This Row],[dsc_documento]],Registros[],2,FALSE)</f>
        <v>#N/A</v>
      </c>
    </row>
    <row r="591" spans="1:20" x14ac:dyDescent="0.25">
      <c r="A591" t="s">
        <v>197</v>
      </c>
      <c r="B591">
        <v>7</v>
      </c>
      <c r="C591">
        <v>7001345</v>
      </c>
      <c r="D591">
        <v>0</v>
      </c>
      <c r="E591" t="s">
        <v>4303</v>
      </c>
      <c r="F591" t="s">
        <v>2007</v>
      </c>
      <c r="G591" t="s">
        <v>2008</v>
      </c>
      <c r="H591" t="s">
        <v>1990</v>
      </c>
      <c r="I591" s="162">
        <v>45349.5018571412</v>
      </c>
      <c r="J591" s="162">
        <v>45349.93751265046</v>
      </c>
      <c r="K591" t="s">
        <v>1991</v>
      </c>
      <c r="L591">
        <v>16485487</v>
      </c>
      <c r="M591" t="s">
        <v>4304</v>
      </c>
      <c r="N591" t="s">
        <v>4305</v>
      </c>
      <c r="O591">
        <v>979985099</v>
      </c>
      <c r="P591" t="s">
        <v>4306</v>
      </c>
      <c r="Q591" t="s">
        <v>2791</v>
      </c>
      <c r="R591" t="s">
        <v>2071</v>
      </c>
      <c r="S591" t="s">
        <v>4298</v>
      </c>
      <c r="T591" t="e">
        <f>VLOOKUP(Hoja1[[#This Row],[dsc_documento]],Registros[],2,FALSE)</f>
        <v>#N/A</v>
      </c>
    </row>
    <row r="592" spans="1:20" x14ac:dyDescent="0.25">
      <c r="A592" t="s">
        <v>231</v>
      </c>
      <c r="B592">
        <v>11</v>
      </c>
      <c r="C592">
        <v>11001151</v>
      </c>
      <c r="D592">
        <v>0</v>
      </c>
      <c r="E592" t="s">
        <v>4307</v>
      </c>
      <c r="F592" t="s">
        <v>2007</v>
      </c>
      <c r="G592" t="s">
        <v>2008</v>
      </c>
      <c r="H592" t="s">
        <v>1990</v>
      </c>
      <c r="I592" s="162">
        <v>45349.594231597221</v>
      </c>
      <c r="J592" s="162">
        <v>45349.8125190625</v>
      </c>
      <c r="K592" t="s">
        <v>1991</v>
      </c>
      <c r="L592">
        <v>29557961</v>
      </c>
      <c r="M592" t="s">
        <v>4308</v>
      </c>
      <c r="N592" t="s">
        <v>4309</v>
      </c>
      <c r="O592">
        <v>947707470</v>
      </c>
      <c r="P592" t="s">
        <v>3804</v>
      </c>
      <c r="Q592" t="s">
        <v>3198</v>
      </c>
      <c r="R592" t="s">
        <v>2138</v>
      </c>
      <c r="S592" t="s">
        <v>2049</v>
      </c>
      <c r="T592" t="e">
        <f>VLOOKUP(Hoja1[[#This Row],[dsc_documento]],Registros[],2,FALSE)</f>
        <v>#N/A</v>
      </c>
    </row>
    <row r="593" spans="1:20" x14ac:dyDescent="0.25">
      <c r="A593" t="s">
        <v>231</v>
      </c>
      <c r="B593">
        <v>11</v>
      </c>
      <c r="C593">
        <v>11001152</v>
      </c>
      <c r="D593">
        <v>0</v>
      </c>
      <c r="E593" t="s">
        <v>4310</v>
      </c>
      <c r="F593" t="s">
        <v>2007</v>
      </c>
      <c r="G593" t="s">
        <v>2008</v>
      </c>
      <c r="H593" t="s">
        <v>1990</v>
      </c>
      <c r="I593" s="162">
        <v>45349.618643518515</v>
      </c>
      <c r="J593" s="162">
        <v>45351</v>
      </c>
      <c r="K593" t="s">
        <v>1991</v>
      </c>
      <c r="L593">
        <v>29679398</v>
      </c>
      <c r="M593" t="s">
        <v>4311</v>
      </c>
      <c r="N593" t="s">
        <v>4312</v>
      </c>
      <c r="O593">
        <v>958551182</v>
      </c>
      <c r="P593" t="s">
        <v>4313</v>
      </c>
      <c r="Q593" t="s">
        <v>2499</v>
      </c>
      <c r="R593" t="s">
        <v>2238</v>
      </c>
      <c r="S593" t="s">
        <v>2049</v>
      </c>
      <c r="T593" t="e">
        <f>VLOOKUP(Hoja1[[#This Row],[dsc_documento]],Registros[],2,FALSE)</f>
        <v>#N/A</v>
      </c>
    </row>
    <row r="594" spans="1:20" x14ac:dyDescent="0.25">
      <c r="A594" t="s">
        <v>232</v>
      </c>
      <c r="B594">
        <v>4</v>
      </c>
      <c r="C594">
        <v>4001932</v>
      </c>
      <c r="D594">
        <v>0</v>
      </c>
      <c r="E594" t="s">
        <v>4314</v>
      </c>
      <c r="F594" t="s">
        <v>2007</v>
      </c>
      <c r="G594" t="s">
        <v>2008</v>
      </c>
      <c r="H594" t="s">
        <v>1990</v>
      </c>
      <c r="I594" s="162">
        <v>45349.629790046296</v>
      </c>
      <c r="J594" s="162">
        <v>45351</v>
      </c>
      <c r="K594" t="s">
        <v>1991</v>
      </c>
      <c r="L594">
        <v>42000329</v>
      </c>
      <c r="M594" t="s">
        <v>4315</v>
      </c>
      <c r="N594" t="s">
        <v>4316</v>
      </c>
      <c r="O594">
        <v>938907164</v>
      </c>
      <c r="P594" t="s">
        <v>4317</v>
      </c>
      <c r="Q594" t="s">
        <v>4089</v>
      </c>
      <c r="R594" t="s">
        <v>2421</v>
      </c>
      <c r="S594" t="s">
        <v>2107</v>
      </c>
      <c r="T594" t="e">
        <f>VLOOKUP(Hoja1[[#This Row],[dsc_documento]],Registros[],2,FALSE)</f>
        <v>#N/A</v>
      </c>
    </row>
    <row r="595" spans="1:20" x14ac:dyDescent="0.25">
      <c r="A595" t="s">
        <v>231</v>
      </c>
      <c r="B595">
        <v>11</v>
      </c>
      <c r="C595">
        <v>11001153</v>
      </c>
      <c r="D595">
        <v>0</v>
      </c>
      <c r="E595" t="s">
        <v>4318</v>
      </c>
      <c r="F595" t="s">
        <v>2007</v>
      </c>
      <c r="G595" t="s">
        <v>2008</v>
      </c>
      <c r="H595" t="s">
        <v>1990</v>
      </c>
      <c r="I595" s="162">
        <v>45349.639764699074</v>
      </c>
      <c r="J595" s="162">
        <v>45349.875045833331</v>
      </c>
      <c r="K595" t="s">
        <v>1991</v>
      </c>
      <c r="L595">
        <v>71792838</v>
      </c>
      <c r="M595" t="s">
        <v>4286</v>
      </c>
      <c r="N595" t="s">
        <v>4287</v>
      </c>
      <c r="O595">
        <v>959958794</v>
      </c>
      <c r="P595" t="s">
        <v>4288</v>
      </c>
      <c r="Q595" t="s">
        <v>2621</v>
      </c>
      <c r="R595" t="s">
        <v>2138</v>
      </c>
      <c r="S595" t="s">
        <v>2049</v>
      </c>
      <c r="T595" t="e">
        <f>VLOOKUP(Hoja1[[#This Row],[dsc_documento]],Registros[],2,FALSE)</f>
        <v>#N/A</v>
      </c>
    </row>
    <row r="596" spans="1:20" x14ac:dyDescent="0.25">
      <c r="A596" t="s">
        <v>231</v>
      </c>
      <c r="B596">
        <v>11</v>
      </c>
      <c r="C596">
        <v>11001154</v>
      </c>
      <c r="D596">
        <v>0</v>
      </c>
      <c r="E596" t="s">
        <v>4319</v>
      </c>
      <c r="F596" t="s">
        <v>2007</v>
      </c>
      <c r="G596" t="s">
        <v>2008</v>
      </c>
      <c r="H596" t="s">
        <v>1990</v>
      </c>
      <c r="I596" s="162">
        <v>45349.640529282406</v>
      </c>
      <c r="J596" s="162">
        <v>45351</v>
      </c>
      <c r="K596" t="s">
        <v>1991</v>
      </c>
      <c r="L596">
        <v>75479895</v>
      </c>
      <c r="M596" t="s">
        <v>4320</v>
      </c>
      <c r="N596" t="s">
        <v>4321</v>
      </c>
      <c r="O596">
        <v>912625254</v>
      </c>
      <c r="P596" t="s">
        <v>4322</v>
      </c>
      <c r="Q596" t="s">
        <v>4243</v>
      </c>
      <c r="R596" t="s">
        <v>2048</v>
      </c>
      <c r="S596" t="s">
        <v>2049</v>
      </c>
      <c r="T596" t="e">
        <f>VLOOKUP(Hoja1[[#This Row],[dsc_documento]],Registros[],2,FALSE)</f>
        <v>#N/A</v>
      </c>
    </row>
    <row r="597" spans="1:20" x14ac:dyDescent="0.25">
      <c r="A597" t="s">
        <v>231</v>
      </c>
      <c r="B597">
        <v>11</v>
      </c>
      <c r="C597">
        <v>11001155</v>
      </c>
      <c r="D597">
        <v>0</v>
      </c>
      <c r="E597" t="s">
        <v>4323</v>
      </c>
      <c r="F597" t="s">
        <v>2007</v>
      </c>
      <c r="G597" t="s">
        <v>2008</v>
      </c>
      <c r="H597" t="s">
        <v>1990</v>
      </c>
      <c r="I597" s="162">
        <v>45349.663212847219</v>
      </c>
      <c r="J597" s="162">
        <v>45351</v>
      </c>
      <c r="K597" t="s">
        <v>1991</v>
      </c>
      <c r="L597">
        <v>42487026</v>
      </c>
      <c r="M597" t="s">
        <v>4324</v>
      </c>
      <c r="N597" t="s">
        <v>4325</v>
      </c>
      <c r="O597">
        <v>982533013</v>
      </c>
      <c r="P597" t="s">
        <v>4326</v>
      </c>
      <c r="Q597" t="s">
        <v>2621</v>
      </c>
      <c r="R597" t="s">
        <v>2138</v>
      </c>
      <c r="S597" t="s">
        <v>2049</v>
      </c>
      <c r="T597" t="e">
        <f>VLOOKUP(Hoja1[[#This Row],[dsc_documento]],Registros[],2,FALSE)</f>
        <v>#N/A</v>
      </c>
    </row>
    <row r="598" spans="1:20" x14ac:dyDescent="0.25">
      <c r="A598" t="s">
        <v>176</v>
      </c>
      <c r="B598">
        <v>1</v>
      </c>
      <c r="C598">
        <v>1002413</v>
      </c>
      <c r="D598">
        <v>0</v>
      </c>
      <c r="E598" t="s">
        <v>4327</v>
      </c>
      <c r="F598" t="s">
        <v>2007</v>
      </c>
      <c r="G598" t="s">
        <v>2008</v>
      </c>
      <c r="H598" t="s">
        <v>1990</v>
      </c>
      <c r="I598" s="162">
        <v>45349.681753935183</v>
      </c>
      <c r="J598" s="162">
        <v>45351.744222187503</v>
      </c>
      <c r="K598" t="s">
        <v>1991</v>
      </c>
      <c r="L598">
        <v>43844805</v>
      </c>
      <c r="M598" t="s">
        <v>4328</v>
      </c>
      <c r="N598" t="s">
        <v>4329</v>
      </c>
      <c r="O598">
        <v>963903399</v>
      </c>
      <c r="P598" t="s">
        <v>4330</v>
      </c>
      <c r="Q598" t="s">
        <v>2450</v>
      </c>
      <c r="R598" t="s">
        <v>2095</v>
      </c>
      <c r="S598" t="s">
        <v>2015</v>
      </c>
      <c r="T598" t="e">
        <f>VLOOKUP(Hoja1[[#This Row],[dsc_documento]],Registros[],2,FALSE)</f>
        <v>#N/A</v>
      </c>
    </row>
    <row r="599" spans="1:20" x14ac:dyDescent="0.25">
      <c r="A599" t="s">
        <v>231</v>
      </c>
      <c r="B599">
        <v>11</v>
      </c>
      <c r="C599">
        <v>11001156</v>
      </c>
      <c r="D599">
        <v>0</v>
      </c>
      <c r="E599" t="s">
        <v>4331</v>
      </c>
      <c r="F599" t="s">
        <v>2007</v>
      </c>
      <c r="G599" t="s">
        <v>2008</v>
      </c>
      <c r="H599" t="s">
        <v>1990</v>
      </c>
      <c r="I599" s="162">
        <v>45349.682173645837</v>
      </c>
      <c r="J599" s="162">
        <v>45351</v>
      </c>
      <c r="K599" t="s">
        <v>1991</v>
      </c>
      <c r="L599">
        <v>40511788</v>
      </c>
      <c r="M599" t="s">
        <v>4332</v>
      </c>
      <c r="N599" t="s">
        <v>4333</v>
      </c>
      <c r="O599">
        <v>938958843</v>
      </c>
      <c r="P599" t="s">
        <v>4334</v>
      </c>
      <c r="Q599" t="s">
        <v>2477</v>
      </c>
      <c r="R599" t="s">
        <v>2138</v>
      </c>
      <c r="S599" t="s">
        <v>2049</v>
      </c>
      <c r="T599" t="e">
        <f>VLOOKUP(Hoja1[[#This Row],[dsc_documento]],Registros[],2,FALSE)</f>
        <v>#N/A</v>
      </c>
    </row>
    <row r="600" spans="1:20" x14ac:dyDescent="0.25">
      <c r="A600" t="s">
        <v>231</v>
      </c>
      <c r="B600">
        <v>11</v>
      </c>
      <c r="C600">
        <v>11001157</v>
      </c>
      <c r="D600">
        <v>0</v>
      </c>
      <c r="E600" t="s">
        <v>4335</v>
      </c>
      <c r="F600" t="s">
        <v>2007</v>
      </c>
      <c r="G600" t="s">
        <v>2008</v>
      </c>
      <c r="H600" t="s">
        <v>1990</v>
      </c>
      <c r="I600" s="162">
        <v>45349.69021666667</v>
      </c>
      <c r="J600" s="162">
        <v>45349.854201585651</v>
      </c>
      <c r="K600" t="s">
        <v>1991</v>
      </c>
      <c r="L600">
        <v>29611734</v>
      </c>
      <c r="M600" t="s">
        <v>4336</v>
      </c>
      <c r="N600" t="s">
        <v>4337</v>
      </c>
      <c r="O600">
        <v>958800167</v>
      </c>
      <c r="P600" t="s">
        <v>4338</v>
      </c>
      <c r="Q600" t="s">
        <v>2688</v>
      </c>
      <c r="R600" t="s">
        <v>2138</v>
      </c>
      <c r="S600" t="s">
        <v>2049</v>
      </c>
      <c r="T600" t="e">
        <f>VLOOKUP(Hoja1[[#This Row],[dsc_documento]],Registros[],2,FALSE)</f>
        <v>#N/A</v>
      </c>
    </row>
    <row r="601" spans="1:20" x14ac:dyDescent="0.25">
      <c r="A601" t="s">
        <v>201</v>
      </c>
      <c r="B601">
        <v>2</v>
      </c>
      <c r="C601">
        <v>2105583</v>
      </c>
      <c r="D601">
        <v>0</v>
      </c>
      <c r="E601" t="s">
        <v>4339</v>
      </c>
      <c r="F601" t="s">
        <v>2007</v>
      </c>
      <c r="G601" t="s">
        <v>2008</v>
      </c>
      <c r="H601" t="s">
        <v>1990</v>
      </c>
      <c r="I601" s="162">
        <v>45349.703293634258</v>
      </c>
      <c r="J601" s="162">
        <v>45349.979182754629</v>
      </c>
      <c r="K601" t="s">
        <v>1991</v>
      </c>
      <c r="L601">
        <v>45590185</v>
      </c>
      <c r="M601" t="s">
        <v>4340</v>
      </c>
      <c r="N601" t="s">
        <v>4341</v>
      </c>
      <c r="O601">
        <v>945974275</v>
      </c>
      <c r="P601" t="s">
        <v>4342</v>
      </c>
      <c r="Q601" t="s">
        <v>4343</v>
      </c>
      <c r="R601" t="s">
        <v>2204</v>
      </c>
      <c r="S601" t="s">
        <v>2015</v>
      </c>
      <c r="T601" t="e">
        <f>VLOOKUP(Hoja1[[#This Row],[dsc_documento]],Registros[],2,FALSE)</f>
        <v>#N/A</v>
      </c>
    </row>
    <row r="602" spans="1:20" x14ac:dyDescent="0.25">
      <c r="A602" t="s">
        <v>778</v>
      </c>
      <c r="B602">
        <v>10</v>
      </c>
      <c r="C602">
        <v>10030465</v>
      </c>
      <c r="D602">
        <v>0</v>
      </c>
      <c r="E602" t="s">
        <v>4344</v>
      </c>
      <c r="F602" t="s">
        <v>2007</v>
      </c>
      <c r="G602" t="s">
        <v>2008</v>
      </c>
      <c r="H602" t="s">
        <v>1990</v>
      </c>
      <c r="I602" s="162">
        <v>45349.704060960648</v>
      </c>
      <c r="J602" s="162">
        <v>45351.74521577546</v>
      </c>
      <c r="K602" t="s">
        <v>1991</v>
      </c>
      <c r="L602">
        <v>22271982</v>
      </c>
      <c r="M602" t="s">
        <v>4345</v>
      </c>
      <c r="N602" t="s">
        <v>4346</v>
      </c>
      <c r="O602">
        <v>993723733</v>
      </c>
      <c r="P602" t="s">
        <v>4347</v>
      </c>
      <c r="Q602" t="s">
        <v>2306</v>
      </c>
      <c r="R602" t="s">
        <v>2307</v>
      </c>
      <c r="S602" t="s">
        <v>2307</v>
      </c>
      <c r="T602" t="e">
        <f>VLOOKUP(Hoja1[[#This Row],[dsc_documento]],Registros[],2,FALSE)</f>
        <v>#N/A</v>
      </c>
    </row>
    <row r="603" spans="1:20" x14ac:dyDescent="0.25">
      <c r="A603" t="s">
        <v>197</v>
      </c>
      <c r="B603">
        <v>7</v>
      </c>
      <c r="C603">
        <v>7001346</v>
      </c>
      <c r="D603">
        <v>0</v>
      </c>
      <c r="E603" t="s">
        <v>4348</v>
      </c>
      <c r="F603" t="s">
        <v>2007</v>
      </c>
      <c r="G603" t="s">
        <v>2008</v>
      </c>
      <c r="H603" t="s">
        <v>1990</v>
      </c>
      <c r="I603" s="162">
        <v>45349.711429432871</v>
      </c>
      <c r="J603" s="162">
        <v>45350.729193055558</v>
      </c>
      <c r="K603" t="s">
        <v>1991</v>
      </c>
      <c r="L603">
        <v>17596603</v>
      </c>
      <c r="M603" t="s">
        <v>4349</v>
      </c>
      <c r="N603" t="s">
        <v>4350</v>
      </c>
      <c r="O603">
        <v>970142736</v>
      </c>
      <c r="P603" t="s">
        <v>4351</v>
      </c>
      <c r="Q603" t="s">
        <v>2791</v>
      </c>
      <c r="R603" t="s">
        <v>2071</v>
      </c>
      <c r="S603" t="s">
        <v>4298</v>
      </c>
      <c r="T603" t="e">
        <f>VLOOKUP(Hoja1[[#This Row],[dsc_documento]],Registros[],2,FALSE)</f>
        <v>#N/A</v>
      </c>
    </row>
    <row r="604" spans="1:20" x14ac:dyDescent="0.25">
      <c r="A604" t="s">
        <v>231</v>
      </c>
      <c r="B604">
        <v>11</v>
      </c>
      <c r="C604">
        <v>11001158</v>
      </c>
      <c r="D604">
        <v>0</v>
      </c>
      <c r="E604" t="s">
        <v>4352</v>
      </c>
      <c r="F604" t="s">
        <v>2007</v>
      </c>
      <c r="G604" t="s">
        <v>2008</v>
      </c>
      <c r="H604" t="s">
        <v>1990</v>
      </c>
      <c r="I604" s="162">
        <v>45349.711921643517</v>
      </c>
      <c r="J604" s="162">
        <v>45351</v>
      </c>
      <c r="K604" t="s">
        <v>1991</v>
      </c>
      <c r="L604">
        <v>29708982</v>
      </c>
      <c r="M604" t="s">
        <v>4353</v>
      </c>
      <c r="N604" t="s">
        <v>4354</v>
      </c>
      <c r="O604">
        <v>952100423</v>
      </c>
      <c r="P604" t="s">
        <v>4355</v>
      </c>
      <c r="Q604" t="s">
        <v>2688</v>
      </c>
      <c r="R604" t="s">
        <v>2138</v>
      </c>
      <c r="S604" t="s">
        <v>2049</v>
      </c>
      <c r="T604" t="e">
        <f>VLOOKUP(Hoja1[[#This Row],[dsc_documento]],Registros[],2,FALSE)</f>
        <v>#N/A</v>
      </c>
    </row>
    <row r="605" spans="1:20" x14ac:dyDescent="0.25">
      <c r="A605" t="s">
        <v>231</v>
      </c>
      <c r="B605">
        <v>11</v>
      </c>
      <c r="C605">
        <v>11001159</v>
      </c>
      <c r="D605">
        <v>0</v>
      </c>
      <c r="E605" t="s">
        <v>4356</v>
      </c>
      <c r="F605" t="s">
        <v>2007</v>
      </c>
      <c r="G605" t="s">
        <v>2008</v>
      </c>
      <c r="H605" t="s">
        <v>1990</v>
      </c>
      <c r="I605" s="162">
        <v>45349.720974155091</v>
      </c>
      <c r="J605" s="162">
        <v>45351</v>
      </c>
      <c r="K605" t="s">
        <v>1991</v>
      </c>
      <c r="L605">
        <v>29706537</v>
      </c>
      <c r="M605" t="s">
        <v>3849</v>
      </c>
      <c r="N605" t="s">
        <v>3850</v>
      </c>
      <c r="O605">
        <v>977645638</v>
      </c>
      <c r="P605" t="s">
        <v>3851</v>
      </c>
      <c r="Q605" t="s">
        <v>3852</v>
      </c>
      <c r="R605" t="s">
        <v>2138</v>
      </c>
      <c r="S605" t="s">
        <v>2049</v>
      </c>
      <c r="T605" t="e">
        <f>VLOOKUP(Hoja1[[#This Row],[dsc_documento]],Registros[],2,FALSE)</f>
        <v>#N/A</v>
      </c>
    </row>
    <row r="606" spans="1:20" x14ac:dyDescent="0.25">
      <c r="A606" t="s">
        <v>231</v>
      </c>
      <c r="B606">
        <v>11</v>
      </c>
      <c r="C606">
        <v>11001160</v>
      </c>
      <c r="D606">
        <v>0</v>
      </c>
      <c r="E606" t="s">
        <v>4357</v>
      </c>
      <c r="F606" t="s">
        <v>2007</v>
      </c>
      <c r="G606" t="s">
        <v>2008</v>
      </c>
      <c r="H606" t="s">
        <v>1990</v>
      </c>
      <c r="I606" s="162">
        <v>45349.742954548608</v>
      </c>
      <c r="J606" s="162">
        <v>45351</v>
      </c>
      <c r="K606" t="s">
        <v>1991</v>
      </c>
      <c r="L606">
        <v>47093844</v>
      </c>
      <c r="M606" t="s">
        <v>4358</v>
      </c>
      <c r="N606" t="s">
        <v>4359</v>
      </c>
      <c r="O606">
        <v>923547759</v>
      </c>
      <c r="P606" t="s">
        <v>4360</v>
      </c>
      <c r="Q606" t="s">
        <v>4201</v>
      </c>
      <c r="R606" t="s">
        <v>2048</v>
      </c>
      <c r="S606" t="s">
        <v>2049</v>
      </c>
      <c r="T606" t="e">
        <f>VLOOKUP(Hoja1[[#This Row],[dsc_documento]],Registros[],2,FALSE)</f>
        <v>#N/A</v>
      </c>
    </row>
    <row r="607" spans="1:20" x14ac:dyDescent="0.25">
      <c r="A607" t="s">
        <v>231</v>
      </c>
      <c r="B607">
        <v>11</v>
      </c>
      <c r="C607">
        <v>11001161</v>
      </c>
      <c r="D607">
        <v>0</v>
      </c>
      <c r="E607" t="s">
        <v>4361</v>
      </c>
      <c r="F607" t="s">
        <v>2007</v>
      </c>
      <c r="G607" t="s">
        <v>2008</v>
      </c>
      <c r="H607" t="s">
        <v>1990</v>
      </c>
      <c r="I607" s="162">
        <v>45349.75314537037</v>
      </c>
      <c r="J607" s="162">
        <v>45351</v>
      </c>
      <c r="K607" t="s">
        <v>1991</v>
      </c>
      <c r="L607">
        <v>29342839</v>
      </c>
      <c r="M607" t="s">
        <v>4362</v>
      </c>
      <c r="N607" t="s">
        <v>4363</v>
      </c>
      <c r="O607">
        <v>906030428</v>
      </c>
      <c r="P607" t="s">
        <v>4364</v>
      </c>
      <c r="Q607" t="s">
        <v>2621</v>
      </c>
      <c r="R607" t="s">
        <v>2138</v>
      </c>
      <c r="S607" t="s">
        <v>2049</v>
      </c>
      <c r="T607" t="e">
        <f>VLOOKUP(Hoja1[[#This Row],[dsc_documento]],Registros[],2,FALSE)</f>
        <v>#N/A</v>
      </c>
    </row>
    <row r="608" spans="1:20" x14ac:dyDescent="0.25">
      <c r="A608" t="s">
        <v>177</v>
      </c>
      <c r="B608">
        <v>6</v>
      </c>
      <c r="C608">
        <v>6001955</v>
      </c>
      <c r="D608">
        <v>0</v>
      </c>
      <c r="E608" t="s">
        <v>4365</v>
      </c>
      <c r="F608" t="s">
        <v>1988</v>
      </c>
      <c r="G608" t="s">
        <v>2008</v>
      </c>
      <c r="H608" t="s">
        <v>1990</v>
      </c>
      <c r="I608" s="162">
        <v>45350.382908796295</v>
      </c>
      <c r="J608" s="162">
        <v>45350.437524502318</v>
      </c>
      <c r="K608" t="s">
        <v>1991</v>
      </c>
      <c r="L608">
        <v>75203304</v>
      </c>
      <c r="M608" t="s">
        <v>4366</v>
      </c>
      <c r="N608" t="s">
        <v>4367</v>
      </c>
      <c r="O608">
        <v>946855614</v>
      </c>
      <c r="P608" t="s">
        <v>4368</v>
      </c>
      <c r="Q608" t="s">
        <v>2335</v>
      </c>
      <c r="R608" t="s">
        <v>2080</v>
      </c>
      <c r="S608" t="s">
        <v>2080</v>
      </c>
      <c r="T608" t="e">
        <f>VLOOKUP(Hoja1[[#This Row],[dsc_documento]],Registros[],2,FALSE)</f>
        <v>#N/A</v>
      </c>
    </row>
    <row r="609" spans="1:20" x14ac:dyDescent="0.25">
      <c r="A609" t="s">
        <v>201</v>
      </c>
      <c r="B609">
        <v>2</v>
      </c>
      <c r="C609">
        <v>2105584</v>
      </c>
      <c r="D609">
        <v>0</v>
      </c>
      <c r="E609" t="s">
        <v>4369</v>
      </c>
      <c r="F609" t="s">
        <v>2007</v>
      </c>
      <c r="G609" t="s">
        <v>2008</v>
      </c>
      <c r="H609" t="s">
        <v>1990</v>
      </c>
      <c r="I609" s="162">
        <v>45350.40281550926</v>
      </c>
      <c r="J609" s="162">
        <v>45350.437517673614</v>
      </c>
      <c r="K609" t="s">
        <v>1991</v>
      </c>
      <c r="L609">
        <v>19840473</v>
      </c>
      <c r="M609" t="s">
        <v>4370</v>
      </c>
      <c r="N609" t="s">
        <v>4371</v>
      </c>
      <c r="O609">
        <v>901287225</v>
      </c>
      <c r="P609" t="s">
        <v>4372</v>
      </c>
      <c r="Q609" t="s">
        <v>2450</v>
      </c>
      <c r="R609" t="s">
        <v>2095</v>
      </c>
      <c r="S609" t="s">
        <v>2015</v>
      </c>
      <c r="T609" t="e">
        <f>VLOOKUP(Hoja1[[#This Row],[dsc_documento]],Registros[],2,FALSE)</f>
        <v>#N/A</v>
      </c>
    </row>
    <row r="610" spans="1:20" x14ac:dyDescent="0.25">
      <c r="A610" t="s">
        <v>231</v>
      </c>
      <c r="B610">
        <v>11</v>
      </c>
      <c r="C610">
        <v>11001162</v>
      </c>
      <c r="D610">
        <v>0</v>
      </c>
      <c r="E610" t="s">
        <v>4373</v>
      </c>
      <c r="F610" t="s">
        <v>2007</v>
      </c>
      <c r="G610" t="s">
        <v>2008</v>
      </c>
      <c r="H610" t="s">
        <v>1990</v>
      </c>
      <c r="I610" s="162">
        <v>45350.40283579861</v>
      </c>
      <c r="J610" s="162">
        <v>45351</v>
      </c>
      <c r="K610" t="s">
        <v>1991</v>
      </c>
      <c r="L610">
        <v>29594659</v>
      </c>
      <c r="M610" t="s">
        <v>4374</v>
      </c>
      <c r="N610" t="s">
        <v>4375</v>
      </c>
      <c r="O610">
        <v>953250931</v>
      </c>
      <c r="P610" t="s">
        <v>4376</v>
      </c>
      <c r="Q610" t="s">
        <v>3993</v>
      </c>
      <c r="R610" t="s">
        <v>2238</v>
      </c>
      <c r="S610" t="s">
        <v>2049</v>
      </c>
      <c r="T610" t="e">
        <f>VLOOKUP(Hoja1[[#This Row],[dsc_documento]],Registros[],2,FALSE)</f>
        <v>#N/A</v>
      </c>
    </row>
    <row r="611" spans="1:20" x14ac:dyDescent="0.25">
      <c r="A611" t="s">
        <v>176</v>
      </c>
      <c r="B611">
        <v>1</v>
      </c>
      <c r="C611">
        <v>1002414</v>
      </c>
      <c r="D611">
        <v>0</v>
      </c>
      <c r="E611" t="s">
        <v>4377</v>
      </c>
      <c r="F611" t="s">
        <v>2007</v>
      </c>
      <c r="G611" t="s">
        <v>2008</v>
      </c>
      <c r="H611" t="s">
        <v>2245</v>
      </c>
      <c r="I611" s="162">
        <v>45350.415381250001</v>
      </c>
      <c r="J611" s="162">
        <v>45350.458348263892</v>
      </c>
      <c r="K611" t="s">
        <v>1991</v>
      </c>
      <c r="L611">
        <v>21258760</v>
      </c>
      <c r="M611" t="s">
        <v>4378</v>
      </c>
      <c r="N611" t="s">
        <v>4379</v>
      </c>
      <c r="O611">
        <v>999996333</v>
      </c>
      <c r="P611" t="s">
        <v>4380</v>
      </c>
      <c r="Q611" t="s">
        <v>2367</v>
      </c>
      <c r="R611" t="s">
        <v>2204</v>
      </c>
      <c r="S611" t="s">
        <v>2015</v>
      </c>
      <c r="T611" t="e">
        <f>VLOOKUP(Hoja1[[#This Row],[dsc_documento]],Registros[],2,FALSE)</f>
        <v>#N/A</v>
      </c>
    </row>
    <row r="612" spans="1:20" x14ac:dyDescent="0.25">
      <c r="A612" t="s">
        <v>201</v>
      </c>
      <c r="B612">
        <v>2</v>
      </c>
      <c r="C612">
        <v>2105585</v>
      </c>
      <c r="D612">
        <v>0</v>
      </c>
      <c r="E612" t="s">
        <v>4381</v>
      </c>
      <c r="F612" t="s">
        <v>2007</v>
      </c>
      <c r="G612" t="s">
        <v>2008</v>
      </c>
      <c r="H612" t="s">
        <v>1990</v>
      </c>
      <c r="I612" s="162">
        <v>45350.43741111111</v>
      </c>
      <c r="J612" s="162">
        <v>45350.479178437497</v>
      </c>
      <c r="K612" t="s">
        <v>1991</v>
      </c>
      <c r="L612">
        <v>19996700</v>
      </c>
      <c r="M612" t="s">
        <v>4382</v>
      </c>
      <c r="N612" t="s">
        <v>4383</v>
      </c>
      <c r="O612">
        <v>967860270</v>
      </c>
      <c r="P612" t="s">
        <v>4384</v>
      </c>
      <c r="Q612" t="s">
        <v>4385</v>
      </c>
      <c r="R612" t="s">
        <v>2060</v>
      </c>
      <c r="S612" t="s">
        <v>2022</v>
      </c>
      <c r="T612" t="e">
        <f>VLOOKUP(Hoja1[[#This Row],[dsc_documento]],Registros[],2,FALSE)</f>
        <v>#N/A</v>
      </c>
    </row>
    <row r="613" spans="1:20" x14ac:dyDescent="0.25">
      <c r="A613" t="s">
        <v>231</v>
      </c>
      <c r="B613">
        <v>11</v>
      </c>
      <c r="C613">
        <v>11001163</v>
      </c>
      <c r="D613">
        <v>0</v>
      </c>
      <c r="E613" t="s">
        <v>4386</v>
      </c>
      <c r="F613" t="s">
        <v>2007</v>
      </c>
      <c r="G613" t="s">
        <v>2008</v>
      </c>
      <c r="H613" t="s">
        <v>1990</v>
      </c>
      <c r="I613" s="162">
        <v>45350.444203587962</v>
      </c>
      <c r="J613" s="162">
        <v>45351</v>
      </c>
      <c r="K613" t="s">
        <v>1991</v>
      </c>
      <c r="L613">
        <v>42079472</v>
      </c>
      <c r="M613" t="s">
        <v>4387</v>
      </c>
      <c r="N613" t="s">
        <v>4388</v>
      </c>
      <c r="O613">
        <v>955802088</v>
      </c>
      <c r="P613" t="s">
        <v>4389</v>
      </c>
      <c r="Q613" t="s">
        <v>4201</v>
      </c>
      <c r="R613" t="s">
        <v>2048</v>
      </c>
      <c r="S613" t="s">
        <v>2049</v>
      </c>
      <c r="T613" t="e">
        <f>VLOOKUP(Hoja1[[#This Row],[dsc_documento]],Registros[],2,FALSE)</f>
        <v>#N/A</v>
      </c>
    </row>
    <row r="614" spans="1:20" x14ac:dyDescent="0.25">
      <c r="A614" t="s">
        <v>177</v>
      </c>
      <c r="B614">
        <v>6</v>
      </c>
      <c r="C614">
        <v>6001956</v>
      </c>
      <c r="D614">
        <v>0</v>
      </c>
      <c r="E614" t="s">
        <v>4390</v>
      </c>
      <c r="F614" t="s">
        <v>2007</v>
      </c>
      <c r="G614" t="s">
        <v>2008</v>
      </c>
      <c r="H614" t="s">
        <v>1990</v>
      </c>
      <c r="I614" s="162">
        <v>45350.449451122688</v>
      </c>
      <c r="J614" s="162">
        <v>45351</v>
      </c>
      <c r="K614" t="s">
        <v>1991</v>
      </c>
      <c r="L614">
        <v>46551520</v>
      </c>
      <c r="M614" t="s">
        <v>4391</v>
      </c>
      <c r="N614" t="s">
        <v>4392</v>
      </c>
      <c r="O614">
        <v>929121999</v>
      </c>
      <c r="P614" t="s">
        <v>4393</v>
      </c>
      <c r="Q614" t="s">
        <v>4394</v>
      </c>
      <c r="R614" t="s">
        <v>2436</v>
      </c>
      <c r="S614" t="s">
        <v>2362</v>
      </c>
      <c r="T614" t="e">
        <f>VLOOKUP(Hoja1[[#This Row],[dsc_documento]],Registros[],2,FALSE)</f>
        <v>#N/A</v>
      </c>
    </row>
    <row r="615" spans="1:20" x14ac:dyDescent="0.25">
      <c r="A615" t="s">
        <v>173</v>
      </c>
      <c r="B615">
        <v>5</v>
      </c>
      <c r="C615">
        <v>5050558</v>
      </c>
      <c r="D615">
        <v>0</v>
      </c>
      <c r="E615" t="s">
        <v>4395</v>
      </c>
      <c r="F615" t="s">
        <v>1988</v>
      </c>
      <c r="G615" t="s">
        <v>2008</v>
      </c>
      <c r="H615" t="s">
        <v>1990</v>
      </c>
      <c r="I615" s="162">
        <v>45350.449662534724</v>
      </c>
      <c r="J615" s="162">
        <v>45350.604172418978</v>
      </c>
      <c r="K615" t="s">
        <v>2009</v>
      </c>
      <c r="L615">
        <v>15373511</v>
      </c>
      <c r="M615" t="s">
        <v>4396</v>
      </c>
      <c r="N615" t="s">
        <v>4397</v>
      </c>
      <c r="O615">
        <v>986113076</v>
      </c>
      <c r="P615" t="s">
        <v>4398</v>
      </c>
      <c r="Q615" t="s">
        <v>2132</v>
      </c>
      <c r="R615" t="s">
        <v>2080</v>
      </c>
      <c r="S615" t="s">
        <v>2080</v>
      </c>
      <c r="T615" t="e">
        <f>VLOOKUP(Hoja1[[#This Row],[dsc_documento]],Registros[],2,FALSE)</f>
        <v>#N/A</v>
      </c>
    </row>
    <row r="616" spans="1:20" x14ac:dyDescent="0.25">
      <c r="A616" t="s">
        <v>201</v>
      </c>
      <c r="B616">
        <v>2</v>
      </c>
      <c r="C616">
        <v>2105586</v>
      </c>
      <c r="D616">
        <v>0</v>
      </c>
      <c r="E616" t="s">
        <v>4399</v>
      </c>
      <c r="F616" t="s">
        <v>2007</v>
      </c>
      <c r="G616" t="s">
        <v>2008</v>
      </c>
      <c r="H616" t="s">
        <v>1990</v>
      </c>
      <c r="I616" s="162">
        <v>45350.456642395831</v>
      </c>
      <c r="J616" s="162">
        <v>45350.729189849539</v>
      </c>
      <c r="K616" t="s">
        <v>1991</v>
      </c>
      <c r="L616">
        <v>22488412</v>
      </c>
      <c r="M616" t="s">
        <v>4400</v>
      </c>
      <c r="N616" t="s">
        <v>4401</v>
      </c>
      <c r="O616">
        <v>942175663</v>
      </c>
      <c r="P616" t="s">
        <v>4402</v>
      </c>
      <c r="Q616" t="s">
        <v>4403</v>
      </c>
      <c r="R616" t="s">
        <v>2060</v>
      </c>
      <c r="S616" t="s">
        <v>2022</v>
      </c>
      <c r="T616" t="e">
        <f>VLOOKUP(Hoja1[[#This Row],[dsc_documento]],Registros[],2,FALSE)</f>
        <v>#N/A</v>
      </c>
    </row>
    <row r="617" spans="1:20" x14ac:dyDescent="0.25">
      <c r="A617" t="s">
        <v>177</v>
      </c>
      <c r="B617">
        <v>6</v>
      </c>
      <c r="C617">
        <v>6001957</v>
      </c>
      <c r="D617">
        <v>0</v>
      </c>
      <c r="E617" t="s">
        <v>4404</v>
      </c>
      <c r="F617" t="s">
        <v>2007</v>
      </c>
      <c r="G617" t="s">
        <v>2008</v>
      </c>
      <c r="H617" t="s">
        <v>1990</v>
      </c>
      <c r="I617" s="162">
        <v>45350.458003240739</v>
      </c>
      <c r="J617" s="162">
        <v>45351</v>
      </c>
      <c r="K617" t="s">
        <v>1991</v>
      </c>
      <c r="L617">
        <v>45056022</v>
      </c>
      <c r="M617" t="s">
        <v>4405</v>
      </c>
      <c r="N617" t="s">
        <v>4406</v>
      </c>
      <c r="O617">
        <v>956581568</v>
      </c>
      <c r="P617" t="s">
        <v>4407</v>
      </c>
      <c r="Q617" t="s">
        <v>4394</v>
      </c>
      <c r="R617" t="s">
        <v>2436</v>
      </c>
      <c r="S617" t="s">
        <v>2362</v>
      </c>
      <c r="T617" t="e">
        <f>VLOOKUP(Hoja1[[#This Row],[dsc_documento]],Registros[],2,FALSE)</f>
        <v>#N/A</v>
      </c>
    </row>
    <row r="618" spans="1:20" x14ac:dyDescent="0.25">
      <c r="A618" t="s">
        <v>176</v>
      </c>
      <c r="B618">
        <v>1</v>
      </c>
      <c r="C618">
        <v>1002415</v>
      </c>
      <c r="D618">
        <v>0</v>
      </c>
      <c r="E618" t="s">
        <v>4408</v>
      </c>
      <c r="F618" t="s">
        <v>2007</v>
      </c>
      <c r="G618" t="s">
        <v>2008</v>
      </c>
      <c r="H618" t="s">
        <v>1990</v>
      </c>
      <c r="I618" s="162">
        <v>45350.472158298609</v>
      </c>
      <c r="J618" s="162">
        <v>45350.520858101852</v>
      </c>
      <c r="K618" t="s">
        <v>1991</v>
      </c>
      <c r="L618">
        <v>23675877</v>
      </c>
      <c r="M618" t="s">
        <v>4409</v>
      </c>
      <c r="N618" t="s">
        <v>4410</v>
      </c>
      <c r="O618">
        <v>980570685</v>
      </c>
      <c r="P618" t="s">
        <v>4411</v>
      </c>
      <c r="Q618" t="s">
        <v>3145</v>
      </c>
      <c r="R618" t="s">
        <v>2204</v>
      </c>
      <c r="S618" t="s">
        <v>2015</v>
      </c>
      <c r="T618" t="e">
        <f>VLOOKUP(Hoja1[[#This Row],[dsc_documento]],Registros[],2,FALSE)</f>
        <v>#N/A</v>
      </c>
    </row>
    <row r="619" spans="1:20" x14ac:dyDescent="0.25">
      <c r="A619" t="s">
        <v>177</v>
      </c>
      <c r="B619">
        <v>6</v>
      </c>
      <c r="C619">
        <v>6001958</v>
      </c>
      <c r="D619">
        <v>0</v>
      </c>
      <c r="E619" t="s">
        <v>4412</v>
      </c>
      <c r="F619" t="s">
        <v>2007</v>
      </c>
      <c r="G619" t="s">
        <v>2008</v>
      </c>
      <c r="H619" t="s">
        <v>1990</v>
      </c>
      <c r="I619" s="162">
        <v>45350.474105983798</v>
      </c>
      <c r="J619" s="162">
        <v>45351</v>
      </c>
      <c r="K619" t="s">
        <v>1991</v>
      </c>
      <c r="L619">
        <v>16629180</v>
      </c>
      <c r="M619" t="s">
        <v>4413</v>
      </c>
      <c r="N619" t="s">
        <v>3510</v>
      </c>
      <c r="O619">
        <v>939535794</v>
      </c>
      <c r="P619" t="s">
        <v>4414</v>
      </c>
      <c r="Q619" t="s">
        <v>2435</v>
      </c>
      <c r="R619" t="s">
        <v>2436</v>
      </c>
      <c r="S619" t="s">
        <v>2362</v>
      </c>
      <c r="T619" t="e">
        <f>VLOOKUP(Hoja1[[#This Row],[dsc_documento]],Registros[],2,FALSE)</f>
        <v>#N/A</v>
      </c>
    </row>
    <row r="620" spans="1:20" x14ac:dyDescent="0.25">
      <c r="A620" t="s">
        <v>231</v>
      </c>
      <c r="B620">
        <v>11</v>
      </c>
      <c r="C620">
        <v>11001164</v>
      </c>
      <c r="D620">
        <v>0</v>
      </c>
      <c r="E620" t="s">
        <v>4415</v>
      </c>
      <c r="F620" t="s">
        <v>2007</v>
      </c>
      <c r="G620" t="s">
        <v>2008</v>
      </c>
      <c r="H620" t="s">
        <v>1990</v>
      </c>
      <c r="I620" s="162">
        <v>45350.487750266206</v>
      </c>
      <c r="J620" s="162">
        <v>45351</v>
      </c>
      <c r="K620" t="s">
        <v>1991</v>
      </c>
      <c r="L620">
        <v>45570999</v>
      </c>
      <c r="M620" t="s">
        <v>294</v>
      </c>
      <c r="N620" t="s">
        <v>2226</v>
      </c>
      <c r="O620">
        <v>921687540</v>
      </c>
      <c r="P620" t="s">
        <v>295</v>
      </c>
      <c r="Q620" t="s">
        <v>4416</v>
      </c>
      <c r="R620" t="s">
        <v>2238</v>
      </c>
      <c r="S620" t="s">
        <v>2049</v>
      </c>
      <c r="T620" t="e">
        <f>VLOOKUP(Hoja1[[#This Row],[dsc_documento]],Registros[],2,FALSE)</f>
        <v>#N/A</v>
      </c>
    </row>
    <row r="621" spans="1:20" x14ac:dyDescent="0.25">
      <c r="A621" t="s">
        <v>201</v>
      </c>
      <c r="B621">
        <v>2</v>
      </c>
      <c r="C621">
        <v>2105587</v>
      </c>
      <c r="D621">
        <v>0</v>
      </c>
      <c r="E621" t="s">
        <v>4417</v>
      </c>
      <c r="F621" t="s">
        <v>2007</v>
      </c>
      <c r="G621" t="s">
        <v>2008</v>
      </c>
      <c r="H621" t="s">
        <v>1990</v>
      </c>
      <c r="I621" s="162">
        <v>45350.488207060182</v>
      </c>
      <c r="J621" s="162">
        <v>45350.729192245373</v>
      </c>
      <c r="K621" t="s">
        <v>1991</v>
      </c>
      <c r="L621">
        <v>19814876</v>
      </c>
      <c r="M621" t="s">
        <v>4418</v>
      </c>
      <c r="N621" t="s">
        <v>4419</v>
      </c>
      <c r="O621">
        <v>917418395</v>
      </c>
      <c r="P621" t="s">
        <v>4420</v>
      </c>
      <c r="Q621" t="s">
        <v>2566</v>
      </c>
      <c r="R621" t="s">
        <v>2022</v>
      </c>
      <c r="S621" t="s">
        <v>2022</v>
      </c>
      <c r="T621" t="e">
        <f>VLOOKUP(Hoja1[[#This Row],[dsc_documento]],Registros[],2,FALSE)</f>
        <v>#N/A</v>
      </c>
    </row>
    <row r="622" spans="1:20" x14ac:dyDescent="0.25">
      <c r="A622" t="s">
        <v>778</v>
      </c>
      <c r="B622">
        <v>10</v>
      </c>
      <c r="C622">
        <v>10030466</v>
      </c>
      <c r="D622">
        <v>0</v>
      </c>
      <c r="E622" t="s">
        <v>4421</v>
      </c>
      <c r="F622" t="s">
        <v>2007</v>
      </c>
      <c r="G622" t="s">
        <v>2008</v>
      </c>
      <c r="H622" t="s">
        <v>1990</v>
      </c>
      <c r="I622" s="162">
        <v>45350.495693252313</v>
      </c>
      <c r="J622" s="162">
        <v>45350.708356516203</v>
      </c>
      <c r="K622" t="s">
        <v>1991</v>
      </c>
      <c r="L622">
        <v>41152757</v>
      </c>
      <c r="M622" t="s">
        <v>4422</v>
      </c>
      <c r="N622" t="s">
        <v>4423</v>
      </c>
      <c r="O622">
        <v>965346387</v>
      </c>
      <c r="P622" t="s">
        <v>4424</v>
      </c>
      <c r="Q622" t="s">
        <v>4425</v>
      </c>
      <c r="R622" t="s">
        <v>2307</v>
      </c>
      <c r="S622" t="s">
        <v>2307</v>
      </c>
      <c r="T622" t="e">
        <f>VLOOKUP(Hoja1[[#This Row],[dsc_documento]],Registros[],2,FALSE)</f>
        <v>#N/A</v>
      </c>
    </row>
    <row r="623" spans="1:20" x14ac:dyDescent="0.25">
      <c r="A623" t="s">
        <v>231</v>
      </c>
      <c r="B623">
        <v>11</v>
      </c>
      <c r="C623">
        <v>11001165</v>
      </c>
      <c r="D623">
        <v>0</v>
      </c>
      <c r="E623" t="s">
        <v>4426</v>
      </c>
      <c r="F623" t="s">
        <v>2007</v>
      </c>
      <c r="G623" t="s">
        <v>2008</v>
      </c>
      <c r="H623" t="s">
        <v>1990</v>
      </c>
      <c r="I623" s="162">
        <v>45350.49806435185</v>
      </c>
      <c r="J623" s="162">
        <v>45351</v>
      </c>
      <c r="K623" t="s">
        <v>1991</v>
      </c>
      <c r="L623">
        <v>29697275</v>
      </c>
      <c r="M623" t="s">
        <v>1610</v>
      </c>
      <c r="N623" t="s">
        <v>4427</v>
      </c>
      <c r="O623">
        <v>958359429</v>
      </c>
      <c r="P623" t="s">
        <v>4428</v>
      </c>
      <c r="Q623" t="s">
        <v>2113</v>
      </c>
      <c r="R623" t="s">
        <v>2114</v>
      </c>
      <c r="S623" t="s">
        <v>1994</v>
      </c>
      <c r="T623" t="e">
        <f>VLOOKUP(Hoja1[[#This Row],[dsc_documento]],Registros[],2,FALSE)</f>
        <v>#N/A</v>
      </c>
    </row>
    <row r="624" spans="1:20" x14ac:dyDescent="0.25">
      <c r="A624" t="s">
        <v>231</v>
      </c>
      <c r="B624">
        <v>11</v>
      </c>
      <c r="C624">
        <v>11001166</v>
      </c>
      <c r="D624">
        <v>0</v>
      </c>
      <c r="E624" t="s">
        <v>4429</v>
      </c>
      <c r="F624" t="s">
        <v>2007</v>
      </c>
      <c r="G624" t="s">
        <v>2008</v>
      </c>
      <c r="H624" t="s">
        <v>1990</v>
      </c>
      <c r="I624" s="162">
        <v>45350.50983440972</v>
      </c>
      <c r="J624" s="162">
        <v>45351</v>
      </c>
      <c r="K624" t="s">
        <v>1991</v>
      </c>
      <c r="L624">
        <v>72656414</v>
      </c>
      <c r="M624" t="s">
        <v>4430</v>
      </c>
      <c r="N624" t="s">
        <v>4431</v>
      </c>
      <c r="O624">
        <v>992356579</v>
      </c>
      <c r="P624" t="s">
        <v>4432</v>
      </c>
      <c r="Q624" t="s">
        <v>2085</v>
      </c>
      <c r="R624" t="s">
        <v>2048</v>
      </c>
      <c r="S624" t="s">
        <v>2049</v>
      </c>
      <c r="T624" t="e">
        <f>VLOOKUP(Hoja1[[#This Row],[dsc_documento]],Registros[],2,FALSE)</f>
        <v>#N/A</v>
      </c>
    </row>
    <row r="625" spans="1:20" x14ac:dyDescent="0.25">
      <c r="A625" t="s">
        <v>231</v>
      </c>
      <c r="B625">
        <v>11</v>
      </c>
      <c r="C625">
        <v>11001167</v>
      </c>
      <c r="D625">
        <v>0</v>
      </c>
      <c r="E625" t="s">
        <v>4433</v>
      </c>
      <c r="F625" t="s">
        <v>2007</v>
      </c>
      <c r="G625" t="s">
        <v>2008</v>
      </c>
      <c r="H625" t="s">
        <v>1990</v>
      </c>
      <c r="I625" s="162">
        <v>45350.52031388889</v>
      </c>
      <c r="J625" s="162">
        <v>45351</v>
      </c>
      <c r="K625" t="s">
        <v>1991</v>
      </c>
      <c r="L625">
        <v>41280767</v>
      </c>
      <c r="M625" t="s">
        <v>4434</v>
      </c>
      <c r="N625" t="s">
        <v>4435</v>
      </c>
      <c r="O625">
        <v>957510751</v>
      </c>
      <c r="P625" t="s">
        <v>4436</v>
      </c>
      <c r="Q625" t="s">
        <v>4437</v>
      </c>
      <c r="R625" t="s">
        <v>2138</v>
      </c>
      <c r="S625" t="s">
        <v>2049</v>
      </c>
      <c r="T625" t="e">
        <f>VLOOKUP(Hoja1[[#This Row],[dsc_documento]],Registros[],2,FALSE)</f>
        <v>#N/A</v>
      </c>
    </row>
    <row r="626" spans="1:20" x14ac:dyDescent="0.25">
      <c r="A626" t="s">
        <v>231</v>
      </c>
      <c r="B626">
        <v>11</v>
      </c>
      <c r="C626">
        <v>11001168</v>
      </c>
      <c r="D626">
        <v>0</v>
      </c>
      <c r="E626" t="s">
        <v>4438</v>
      </c>
      <c r="F626" t="s">
        <v>2007</v>
      </c>
      <c r="G626" t="s">
        <v>2008</v>
      </c>
      <c r="H626" t="s">
        <v>1990</v>
      </c>
      <c r="I626" s="162">
        <v>45350.524157673608</v>
      </c>
      <c r="J626" s="162">
        <v>45351</v>
      </c>
      <c r="K626" t="s">
        <v>1991</v>
      </c>
      <c r="L626">
        <v>73998946</v>
      </c>
      <c r="M626" t="s">
        <v>4439</v>
      </c>
      <c r="N626" t="s">
        <v>4440</v>
      </c>
      <c r="O626">
        <v>940417882</v>
      </c>
      <c r="P626" t="s">
        <v>4441</v>
      </c>
      <c r="Q626" t="s">
        <v>4437</v>
      </c>
      <c r="R626" t="s">
        <v>2138</v>
      </c>
      <c r="S626" t="s">
        <v>2049</v>
      </c>
      <c r="T626" t="e">
        <f>VLOOKUP(Hoja1[[#This Row],[dsc_documento]],Registros[],2,FALSE)</f>
        <v>#N/A</v>
      </c>
    </row>
    <row r="627" spans="1:20" x14ac:dyDescent="0.25">
      <c r="A627" t="s">
        <v>179</v>
      </c>
      <c r="B627">
        <v>3</v>
      </c>
      <c r="C627">
        <v>3001497</v>
      </c>
      <c r="D627">
        <v>0</v>
      </c>
      <c r="E627" t="s">
        <v>4442</v>
      </c>
      <c r="F627" t="s">
        <v>2007</v>
      </c>
      <c r="G627" t="s">
        <v>2008</v>
      </c>
      <c r="H627" t="s">
        <v>1990</v>
      </c>
      <c r="I627" s="162">
        <v>45350.538007442126</v>
      </c>
      <c r="J627" s="162">
        <v>45358.421200925928</v>
      </c>
      <c r="K627" t="s">
        <v>1991</v>
      </c>
      <c r="L627">
        <v>40312800</v>
      </c>
      <c r="M627" t="s">
        <v>4443</v>
      </c>
      <c r="N627" t="s">
        <v>2530</v>
      </c>
      <c r="O627">
        <v>984770890</v>
      </c>
      <c r="P627" t="s">
        <v>4444</v>
      </c>
      <c r="Q627" t="s">
        <v>2385</v>
      </c>
      <c r="R627" t="s">
        <v>2386</v>
      </c>
      <c r="S627" t="s">
        <v>2387</v>
      </c>
      <c r="T627" t="e">
        <f>VLOOKUP(Hoja1[[#This Row],[dsc_documento]],Registros[],2,FALSE)</f>
        <v>#N/A</v>
      </c>
    </row>
    <row r="628" spans="1:20" x14ac:dyDescent="0.25">
      <c r="A628" t="s">
        <v>778</v>
      </c>
      <c r="B628">
        <v>10</v>
      </c>
      <c r="C628">
        <v>10030467</v>
      </c>
      <c r="D628">
        <v>0</v>
      </c>
      <c r="E628" t="s">
        <v>4445</v>
      </c>
      <c r="F628" t="s">
        <v>2007</v>
      </c>
      <c r="G628" t="s">
        <v>2008</v>
      </c>
      <c r="H628" t="s">
        <v>1990</v>
      </c>
      <c r="I628" s="162">
        <v>45350.598621446756</v>
      </c>
      <c r="J628" s="162">
        <v>45350.729198958332</v>
      </c>
      <c r="K628" t="s">
        <v>1991</v>
      </c>
      <c r="L628">
        <v>71856874</v>
      </c>
      <c r="M628" t="s">
        <v>4446</v>
      </c>
      <c r="N628" t="s">
        <v>4447</v>
      </c>
      <c r="O628">
        <v>923998526</v>
      </c>
      <c r="P628" t="s">
        <v>4448</v>
      </c>
      <c r="Q628" t="s">
        <v>3893</v>
      </c>
      <c r="R628" t="s">
        <v>2307</v>
      </c>
      <c r="S628" t="s">
        <v>2307</v>
      </c>
      <c r="T628" t="e">
        <f>VLOOKUP(Hoja1[[#This Row],[dsc_documento]],Registros[],2,FALSE)</f>
        <v>#N/A</v>
      </c>
    </row>
    <row r="629" spans="1:20" x14ac:dyDescent="0.25">
      <c r="A629" t="s">
        <v>232</v>
      </c>
      <c r="B629">
        <v>4</v>
      </c>
      <c r="C629">
        <v>4001933</v>
      </c>
      <c r="D629">
        <v>0</v>
      </c>
      <c r="E629" t="s">
        <v>4449</v>
      </c>
      <c r="F629" t="s">
        <v>2007</v>
      </c>
      <c r="G629" t="s">
        <v>2008</v>
      </c>
      <c r="H629" t="s">
        <v>1990</v>
      </c>
      <c r="I629" s="162">
        <v>45350.603997222221</v>
      </c>
      <c r="J629" s="162">
        <v>45350.895895833331</v>
      </c>
      <c r="K629" t="s">
        <v>1991</v>
      </c>
      <c r="L629">
        <v>23977190</v>
      </c>
      <c r="M629" t="s">
        <v>249</v>
      </c>
      <c r="N629" t="s">
        <v>4450</v>
      </c>
      <c r="O629">
        <v>974213969</v>
      </c>
      <c r="P629" t="s">
        <v>4451</v>
      </c>
      <c r="Q629" t="s">
        <v>2177</v>
      </c>
      <c r="R629" t="s">
        <v>2178</v>
      </c>
      <c r="S629" t="s">
        <v>2107</v>
      </c>
      <c r="T629" t="e">
        <f>VLOOKUP(Hoja1[[#This Row],[dsc_documento]],Registros[],2,FALSE)</f>
        <v>#N/A</v>
      </c>
    </row>
    <row r="630" spans="1:20" x14ac:dyDescent="0.25">
      <c r="A630" t="s">
        <v>778</v>
      </c>
      <c r="B630">
        <v>10</v>
      </c>
      <c r="C630">
        <v>10030468</v>
      </c>
      <c r="D630">
        <v>0</v>
      </c>
      <c r="E630" t="s">
        <v>4452</v>
      </c>
      <c r="F630" t="s">
        <v>2007</v>
      </c>
      <c r="G630" t="s">
        <v>2008</v>
      </c>
      <c r="H630" t="s">
        <v>1990</v>
      </c>
      <c r="I630" s="162">
        <v>45350.614076076388</v>
      </c>
      <c r="J630" s="162">
        <v>45351</v>
      </c>
      <c r="K630" t="s">
        <v>1991</v>
      </c>
      <c r="L630">
        <v>22307551</v>
      </c>
      <c r="M630" t="s">
        <v>4453</v>
      </c>
      <c r="N630" t="s">
        <v>4454</v>
      </c>
      <c r="O630">
        <v>936303734</v>
      </c>
      <c r="P630" t="s">
        <v>4455</v>
      </c>
      <c r="Q630" t="s">
        <v>4013</v>
      </c>
      <c r="R630" t="s">
        <v>2307</v>
      </c>
      <c r="S630" t="s">
        <v>2307</v>
      </c>
      <c r="T630" t="e">
        <f>VLOOKUP(Hoja1[[#This Row],[dsc_documento]],Registros[],2,FALSE)</f>
        <v>#N/A</v>
      </c>
    </row>
    <row r="631" spans="1:20" x14ac:dyDescent="0.25">
      <c r="A631" t="s">
        <v>232</v>
      </c>
      <c r="B631">
        <v>4</v>
      </c>
      <c r="C631">
        <v>4001934</v>
      </c>
      <c r="D631">
        <v>0</v>
      </c>
      <c r="E631" t="s">
        <v>4456</v>
      </c>
      <c r="F631" t="s">
        <v>2007</v>
      </c>
      <c r="G631" t="s">
        <v>2008</v>
      </c>
      <c r="H631" t="s">
        <v>1990</v>
      </c>
      <c r="I631" s="162">
        <v>45350.614160532408</v>
      </c>
      <c r="J631" s="162">
        <v>45350.854186458331</v>
      </c>
      <c r="K631" t="s">
        <v>1991</v>
      </c>
      <c r="L631">
        <v>23979193</v>
      </c>
      <c r="M631" t="s">
        <v>4457</v>
      </c>
      <c r="N631" t="s">
        <v>4458</v>
      </c>
      <c r="O631">
        <v>984567617</v>
      </c>
      <c r="P631" t="s">
        <v>4459</v>
      </c>
      <c r="Q631" t="s">
        <v>2177</v>
      </c>
      <c r="R631" t="s">
        <v>2178</v>
      </c>
      <c r="S631" t="s">
        <v>2107</v>
      </c>
      <c r="T631" t="e">
        <f>VLOOKUP(Hoja1[[#This Row],[dsc_documento]],Registros[],2,FALSE)</f>
        <v>#N/A</v>
      </c>
    </row>
    <row r="632" spans="1:20" x14ac:dyDescent="0.25">
      <c r="A632" t="s">
        <v>201</v>
      </c>
      <c r="B632">
        <v>2</v>
      </c>
      <c r="C632">
        <v>2105588</v>
      </c>
      <c r="D632">
        <v>0</v>
      </c>
      <c r="E632" t="s">
        <v>4460</v>
      </c>
      <c r="F632" t="s">
        <v>2007</v>
      </c>
      <c r="G632" t="s">
        <v>2008</v>
      </c>
      <c r="H632" t="s">
        <v>1990</v>
      </c>
      <c r="I632" s="162">
        <v>45350.617119826391</v>
      </c>
      <c r="J632" s="162">
        <v>45350.750014467594</v>
      </c>
      <c r="K632" t="s">
        <v>1991</v>
      </c>
      <c r="L632">
        <v>76752850</v>
      </c>
      <c r="M632" t="s">
        <v>4461</v>
      </c>
      <c r="N632" t="s">
        <v>4462</v>
      </c>
      <c r="O632">
        <v>972190284</v>
      </c>
      <c r="P632" t="s">
        <v>4463</v>
      </c>
      <c r="Q632" t="s">
        <v>2472</v>
      </c>
      <c r="R632" t="s">
        <v>2060</v>
      </c>
      <c r="S632" t="s">
        <v>2022</v>
      </c>
      <c r="T632" t="e">
        <f>VLOOKUP(Hoja1[[#This Row],[dsc_documento]],Registros[],2,FALSE)</f>
        <v>#N/A</v>
      </c>
    </row>
    <row r="633" spans="1:20" x14ac:dyDescent="0.25">
      <c r="A633" t="s">
        <v>201</v>
      </c>
      <c r="B633">
        <v>2</v>
      </c>
      <c r="C633">
        <v>2105589</v>
      </c>
      <c r="D633">
        <v>0</v>
      </c>
      <c r="E633" t="s">
        <v>4464</v>
      </c>
      <c r="F633" t="s">
        <v>2007</v>
      </c>
      <c r="G633" t="s">
        <v>2008</v>
      </c>
      <c r="H633" t="s">
        <v>1990</v>
      </c>
      <c r="I633" s="162">
        <v>45350.621656331015</v>
      </c>
      <c r="J633" s="162">
        <v>45350.770845567131</v>
      </c>
      <c r="K633" t="s">
        <v>1991</v>
      </c>
      <c r="L633">
        <v>20035068</v>
      </c>
      <c r="M633" t="s">
        <v>4465</v>
      </c>
      <c r="N633" t="s">
        <v>4466</v>
      </c>
      <c r="O633">
        <v>977146592</v>
      </c>
      <c r="P633" t="s">
        <v>4467</v>
      </c>
      <c r="Q633" t="s">
        <v>2472</v>
      </c>
      <c r="R633" t="s">
        <v>2060</v>
      </c>
      <c r="S633" t="s">
        <v>2022</v>
      </c>
      <c r="T633" t="e">
        <f>VLOOKUP(Hoja1[[#This Row],[dsc_documento]],Registros[],2,FALSE)</f>
        <v>#N/A</v>
      </c>
    </row>
    <row r="634" spans="1:20" x14ac:dyDescent="0.25">
      <c r="A634" t="s">
        <v>231</v>
      </c>
      <c r="B634">
        <v>11</v>
      </c>
      <c r="C634">
        <v>11001169</v>
      </c>
      <c r="D634">
        <v>0</v>
      </c>
      <c r="E634" t="s">
        <v>4468</v>
      </c>
      <c r="F634" t="s">
        <v>2007</v>
      </c>
      <c r="G634" t="s">
        <v>2008</v>
      </c>
      <c r="H634" t="s">
        <v>1990</v>
      </c>
      <c r="I634" s="162">
        <v>45350.628977083332</v>
      </c>
      <c r="J634" s="162">
        <v>45351</v>
      </c>
      <c r="K634" t="s">
        <v>1991</v>
      </c>
      <c r="L634">
        <v>29579765</v>
      </c>
      <c r="M634" t="s">
        <v>4469</v>
      </c>
      <c r="N634" t="s">
        <v>4470</v>
      </c>
      <c r="O634">
        <v>935979718</v>
      </c>
      <c r="P634" t="s">
        <v>4471</v>
      </c>
      <c r="Q634" t="s">
        <v>2113</v>
      </c>
      <c r="R634" t="s">
        <v>2114</v>
      </c>
      <c r="S634" t="s">
        <v>1994</v>
      </c>
      <c r="T634" t="e">
        <f>VLOOKUP(Hoja1[[#This Row],[dsc_documento]],Registros[],2,FALSE)</f>
        <v>#N/A</v>
      </c>
    </row>
    <row r="635" spans="1:20" x14ac:dyDescent="0.25">
      <c r="A635" t="s">
        <v>176</v>
      </c>
      <c r="B635">
        <v>1</v>
      </c>
      <c r="C635">
        <v>1002416</v>
      </c>
      <c r="D635">
        <v>0</v>
      </c>
      <c r="E635" t="s">
        <v>4472</v>
      </c>
      <c r="F635" t="s">
        <v>2007</v>
      </c>
      <c r="G635" t="s">
        <v>2008</v>
      </c>
      <c r="H635" t="s">
        <v>1990</v>
      </c>
      <c r="I635" s="162">
        <v>45350.637453854164</v>
      </c>
      <c r="J635" s="162">
        <v>45378.777685104164</v>
      </c>
      <c r="K635" t="s">
        <v>1991</v>
      </c>
      <c r="L635">
        <v>19804883</v>
      </c>
      <c r="M635" t="s">
        <v>4473</v>
      </c>
      <c r="N635" t="s">
        <v>4474</v>
      </c>
      <c r="O635">
        <v>940349218</v>
      </c>
      <c r="P635" t="s">
        <v>4475</v>
      </c>
      <c r="Q635" t="s">
        <v>4476</v>
      </c>
      <c r="R635" t="s">
        <v>2095</v>
      </c>
      <c r="S635" t="s">
        <v>2015</v>
      </c>
      <c r="T635" t="e">
        <f>VLOOKUP(Hoja1[[#This Row],[dsc_documento]],Registros[],2,FALSE)</f>
        <v>#N/A</v>
      </c>
    </row>
    <row r="636" spans="1:20" x14ac:dyDescent="0.25">
      <c r="A636" t="s">
        <v>231</v>
      </c>
      <c r="B636">
        <v>11</v>
      </c>
      <c r="C636">
        <v>11001170</v>
      </c>
      <c r="D636">
        <v>0</v>
      </c>
      <c r="E636" t="s">
        <v>4477</v>
      </c>
      <c r="F636" t="s">
        <v>2007</v>
      </c>
      <c r="G636" t="s">
        <v>2008</v>
      </c>
      <c r="H636" t="s">
        <v>1990</v>
      </c>
      <c r="I636" s="162">
        <v>45350.639373611113</v>
      </c>
      <c r="J636" s="162">
        <v>45351</v>
      </c>
      <c r="K636" t="s">
        <v>1991</v>
      </c>
      <c r="L636">
        <v>44383957</v>
      </c>
      <c r="M636" t="s">
        <v>4478</v>
      </c>
      <c r="N636" t="s">
        <v>4479</v>
      </c>
      <c r="O636">
        <v>922732215</v>
      </c>
      <c r="P636" t="s">
        <v>4480</v>
      </c>
      <c r="Q636" t="s">
        <v>4437</v>
      </c>
      <c r="R636" t="s">
        <v>2138</v>
      </c>
      <c r="S636" t="s">
        <v>2049</v>
      </c>
      <c r="T636" t="e">
        <f>VLOOKUP(Hoja1[[#This Row],[dsc_documento]],Registros[],2,FALSE)</f>
        <v>#N/A</v>
      </c>
    </row>
    <row r="637" spans="1:20" x14ac:dyDescent="0.25">
      <c r="A637" t="s">
        <v>177</v>
      </c>
      <c r="B637">
        <v>6</v>
      </c>
      <c r="C637">
        <v>6001959</v>
      </c>
      <c r="D637">
        <v>0</v>
      </c>
      <c r="E637" t="s">
        <v>4481</v>
      </c>
      <c r="F637" t="s">
        <v>2007</v>
      </c>
      <c r="G637" t="s">
        <v>2008</v>
      </c>
      <c r="H637" t="s">
        <v>1990</v>
      </c>
      <c r="I637" s="162">
        <v>45350.641965358795</v>
      </c>
      <c r="J637" s="162">
        <v>45351</v>
      </c>
      <c r="K637" t="s">
        <v>1991</v>
      </c>
      <c r="L637">
        <v>16631609</v>
      </c>
      <c r="M637" t="s">
        <v>4482</v>
      </c>
      <c r="N637" t="s">
        <v>2207</v>
      </c>
      <c r="O637">
        <v>985770442</v>
      </c>
      <c r="P637" t="s">
        <v>4483</v>
      </c>
      <c r="Q637" t="s">
        <v>2435</v>
      </c>
      <c r="R637" t="s">
        <v>2436</v>
      </c>
      <c r="S637" t="s">
        <v>2362</v>
      </c>
      <c r="T637" t="e">
        <f>VLOOKUP(Hoja1[[#This Row],[dsc_documento]],Registros[],2,FALSE)</f>
        <v>#N/A</v>
      </c>
    </row>
    <row r="638" spans="1:20" x14ac:dyDescent="0.25">
      <c r="A638" t="s">
        <v>177</v>
      </c>
      <c r="B638">
        <v>6</v>
      </c>
      <c r="C638">
        <v>6001960</v>
      </c>
      <c r="D638">
        <v>0</v>
      </c>
      <c r="E638" t="s">
        <v>4484</v>
      </c>
      <c r="F638" t="s">
        <v>2007</v>
      </c>
      <c r="G638" t="s">
        <v>2008</v>
      </c>
      <c r="H638" t="s">
        <v>1990</v>
      </c>
      <c r="I638" s="162">
        <v>45350.648702777777</v>
      </c>
      <c r="J638" s="162">
        <v>45350.854181215276</v>
      </c>
      <c r="K638" t="s">
        <v>1991</v>
      </c>
      <c r="L638">
        <v>47818881</v>
      </c>
      <c r="M638" t="s">
        <v>4485</v>
      </c>
      <c r="N638" t="s">
        <v>4486</v>
      </c>
      <c r="O638">
        <v>944387583</v>
      </c>
      <c r="P638" t="s">
        <v>4487</v>
      </c>
      <c r="Q638" t="s">
        <v>2704</v>
      </c>
      <c r="R638" t="s">
        <v>2617</v>
      </c>
      <c r="S638" t="s">
        <v>2362</v>
      </c>
      <c r="T638" t="e">
        <f>VLOOKUP(Hoja1[[#This Row],[dsc_documento]],Registros[],2,FALSE)</f>
        <v>#N/A</v>
      </c>
    </row>
    <row r="639" spans="1:20" x14ac:dyDescent="0.25">
      <c r="A639" t="s">
        <v>231</v>
      </c>
      <c r="B639">
        <v>11</v>
      </c>
      <c r="C639">
        <v>11001171</v>
      </c>
      <c r="D639">
        <v>0</v>
      </c>
      <c r="E639" t="s">
        <v>4488</v>
      </c>
      <c r="F639" t="s">
        <v>2007</v>
      </c>
      <c r="G639" t="s">
        <v>2008</v>
      </c>
      <c r="H639" t="s">
        <v>1990</v>
      </c>
      <c r="I639" s="162">
        <v>45350.649813506941</v>
      </c>
      <c r="J639" s="162">
        <v>45351</v>
      </c>
      <c r="K639" t="s">
        <v>1991</v>
      </c>
      <c r="L639">
        <v>42431249</v>
      </c>
      <c r="M639" t="s">
        <v>4489</v>
      </c>
      <c r="N639" t="s">
        <v>4490</v>
      </c>
      <c r="O639">
        <v>993745334</v>
      </c>
      <c r="P639" t="s">
        <v>4491</v>
      </c>
      <c r="Q639" t="s">
        <v>2477</v>
      </c>
      <c r="R639" t="s">
        <v>2138</v>
      </c>
      <c r="S639" t="s">
        <v>2049</v>
      </c>
      <c r="T639" t="e">
        <f>VLOOKUP(Hoja1[[#This Row],[dsc_documento]],Registros[],2,FALSE)</f>
        <v>#N/A</v>
      </c>
    </row>
    <row r="640" spans="1:20" x14ac:dyDescent="0.25">
      <c r="A640" t="s">
        <v>177</v>
      </c>
      <c r="B640">
        <v>6</v>
      </c>
      <c r="C640">
        <v>6001961</v>
      </c>
      <c r="D640">
        <v>0</v>
      </c>
      <c r="E640" t="s">
        <v>4492</v>
      </c>
      <c r="F640" t="s">
        <v>2007</v>
      </c>
      <c r="G640" t="s">
        <v>2008</v>
      </c>
      <c r="H640" t="s">
        <v>1990</v>
      </c>
      <c r="I640" s="162">
        <v>45350.662846377316</v>
      </c>
      <c r="J640" s="162">
        <v>45350.833382986108</v>
      </c>
      <c r="K640" t="s">
        <v>1991</v>
      </c>
      <c r="L640">
        <v>41949845</v>
      </c>
      <c r="M640" t="s">
        <v>4493</v>
      </c>
      <c r="N640" t="s">
        <v>4494</v>
      </c>
      <c r="O640">
        <v>978239364</v>
      </c>
      <c r="P640" t="s">
        <v>4495</v>
      </c>
      <c r="Q640" t="s">
        <v>2704</v>
      </c>
      <c r="R640" t="s">
        <v>2617</v>
      </c>
      <c r="S640" t="s">
        <v>2362</v>
      </c>
      <c r="T640" t="e">
        <f>VLOOKUP(Hoja1[[#This Row],[dsc_documento]],Registros[],2,FALSE)</f>
        <v>#N/A</v>
      </c>
    </row>
    <row r="641" spans="1:20" x14ac:dyDescent="0.25">
      <c r="A641" t="s">
        <v>176</v>
      </c>
      <c r="B641">
        <v>1</v>
      </c>
      <c r="C641">
        <v>1002417</v>
      </c>
      <c r="D641">
        <v>0</v>
      </c>
      <c r="E641" t="s">
        <v>4496</v>
      </c>
      <c r="F641" t="s">
        <v>2007</v>
      </c>
      <c r="G641" t="s">
        <v>2008</v>
      </c>
      <c r="H641" t="s">
        <v>2024</v>
      </c>
      <c r="I641" s="162">
        <v>45350.669468136577</v>
      </c>
      <c r="J641" s="162">
        <v>45351</v>
      </c>
      <c r="K641" t="s">
        <v>1991</v>
      </c>
      <c r="L641">
        <v>19809841</v>
      </c>
      <c r="M641" t="s">
        <v>4497</v>
      </c>
      <c r="N641" t="s">
        <v>4498</v>
      </c>
      <c r="O641">
        <v>997722279</v>
      </c>
      <c r="P641" t="s">
        <v>4499</v>
      </c>
      <c r="Q641" t="s">
        <v>3623</v>
      </c>
      <c r="R641" t="s">
        <v>2204</v>
      </c>
      <c r="S641" t="s">
        <v>2015</v>
      </c>
      <c r="T641" t="e">
        <f>VLOOKUP(Hoja1[[#This Row],[dsc_documento]],Registros[],2,FALSE)</f>
        <v>#N/A</v>
      </c>
    </row>
    <row r="642" spans="1:20" x14ac:dyDescent="0.25">
      <c r="A642" t="s">
        <v>201</v>
      </c>
      <c r="B642">
        <v>2</v>
      </c>
      <c r="C642">
        <v>2105590</v>
      </c>
      <c r="D642">
        <v>0</v>
      </c>
      <c r="E642" t="s">
        <v>4500</v>
      </c>
      <c r="F642" t="s">
        <v>2007</v>
      </c>
      <c r="G642" t="s">
        <v>2008</v>
      </c>
      <c r="H642" t="s">
        <v>1990</v>
      </c>
      <c r="I642" s="162">
        <v>45350.675461377316</v>
      </c>
      <c r="J642" s="162">
        <v>45351.744616122684</v>
      </c>
      <c r="K642" t="s">
        <v>1991</v>
      </c>
      <c r="L642">
        <v>20038534</v>
      </c>
      <c r="M642" t="s">
        <v>4501</v>
      </c>
      <c r="N642" t="s">
        <v>3698</v>
      </c>
      <c r="O642">
        <v>964027290</v>
      </c>
      <c r="P642" t="s">
        <v>4502</v>
      </c>
      <c r="Q642" t="s">
        <v>2597</v>
      </c>
      <c r="R642" t="s">
        <v>2000</v>
      </c>
      <c r="S642" t="s">
        <v>2000</v>
      </c>
      <c r="T642" t="e">
        <f>VLOOKUP(Hoja1[[#This Row],[dsc_documento]],Registros[],2,FALSE)</f>
        <v>#N/A</v>
      </c>
    </row>
    <row r="643" spans="1:20" x14ac:dyDescent="0.25">
      <c r="A643" t="s">
        <v>177</v>
      </c>
      <c r="B643">
        <v>6</v>
      </c>
      <c r="C643">
        <v>6001962</v>
      </c>
      <c r="D643">
        <v>0</v>
      </c>
      <c r="E643" t="s">
        <v>4503</v>
      </c>
      <c r="F643" t="s">
        <v>2007</v>
      </c>
      <c r="G643" t="s">
        <v>2008</v>
      </c>
      <c r="H643" t="s">
        <v>1990</v>
      </c>
      <c r="I643" s="162">
        <v>45350.684702546299</v>
      </c>
      <c r="J643" s="162">
        <v>45351</v>
      </c>
      <c r="K643" t="s">
        <v>1991</v>
      </c>
      <c r="L643">
        <v>76099227</v>
      </c>
      <c r="M643" t="s">
        <v>4504</v>
      </c>
      <c r="N643" t="s">
        <v>4505</v>
      </c>
      <c r="O643">
        <v>906386094</v>
      </c>
      <c r="P643" t="s">
        <v>4506</v>
      </c>
      <c r="Q643" t="s">
        <v>4507</v>
      </c>
      <c r="R643" t="s">
        <v>2617</v>
      </c>
      <c r="S643" t="s">
        <v>2362</v>
      </c>
      <c r="T643" t="e">
        <f>VLOOKUP(Hoja1[[#This Row],[dsc_documento]],Registros[],2,FALSE)</f>
        <v>#N/A</v>
      </c>
    </row>
    <row r="644" spans="1:20" x14ac:dyDescent="0.25">
      <c r="A644" t="s">
        <v>176</v>
      </c>
      <c r="B644">
        <v>1</v>
      </c>
      <c r="C644">
        <v>2193</v>
      </c>
      <c r="D644">
        <v>7</v>
      </c>
      <c r="E644" t="s">
        <v>4508</v>
      </c>
      <c r="F644" t="s">
        <v>2007</v>
      </c>
      <c r="G644" t="s">
        <v>2008</v>
      </c>
      <c r="H644" t="s">
        <v>1990</v>
      </c>
      <c r="I644" s="162">
        <v>45350.688694212964</v>
      </c>
      <c r="J644" s="162">
        <v>45351</v>
      </c>
      <c r="K644" t="s">
        <v>1991</v>
      </c>
      <c r="L644">
        <v>20884189</v>
      </c>
      <c r="M644" t="s">
        <v>4509</v>
      </c>
      <c r="N644" t="s">
        <v>4510</v>
      </c>
      <c r="O644">
        <v>985077050</v>
      </c>
      <c r="P644" t="s">
        <v>4511</v>
      </c>
      <c r="Q644" t="s">
        <v>2317</v>
      </c>
      <c r="R644" t="s">
        <v>2204</v>
      </c>
      <c r="S644" t="s">
        <v>2015</v>
      </c>
      <c r="T644" t="e">
        <f>VLOOKUP(Hoja1[[#This Row],[dsc_documento]],Registros[],2,FALSE)</f>
        <v>#N/A</v>
      </c>
    </row>
    <row r="645" spans="1:20" x14ac:dyDescent="0.25">
      <c r="A645" t="s">
        <v>177</v>
      </c>
      <c r="B645">
        <v>6</v>
      </c>
      <c r="C645">
        <v>6001963</v>
      </c>
      <c r="D645">
        <v>0</v>
      </c>
      <c r="E645" t="s">
        <v>4512</v>
      </c>
      <c r="F645" t="s">
        <v>2007</v>
      </c>
      <c r="G645" t="s">
        <v>2008</v>
      </c>
      <c r="H645" t="s">
        <v>1990</v>
      </c>
      <c r="I645" s="162">
        <v>45350.689781168985</v>
      </c>
      <c r="J645" s="162">
        <v>45351</v>
      </c>
      <c r="K645" t="s">
        <v>1991</v>
      </c>
      <c r="L645">
        <v>76099227</v>
      </c>
      <c r="M645" t="s">
        <v>4504</v>
      </c>
      <c r="N645" t="s">
        <v>4505</v>
      </c>
      <c r="O645">
        <v>906386094</v>
      </c>
      <c r="P645" t="s">
        <v>4506</v>
      </c>
      <c r="Q645" t="s">
        <v>4507</v>
      </c>
      <c r="R645" t="s">
        <v>2617</v>
      </c>
      <c r="S645" t="s">
        <v>2362</v>
      </c>
      <c r="T645" t="e">
        <f>VLOOKUP(Hoja1[[#This Row],[dsc_documento]],Registros[],2,FALSE)</f>
        <v>#N/A</v>
      </c>
    </row>
    <row r="646" spans="1:20" x14ac:dyDescent="0.25">
      <c r="A646" t="s">
        <v>177</v>
      </c>
      <c r="B646">
        <v>6</v>
      </c>
      <c r="C646">
        <v>6001964</v>
      </c>
      <c r="D646">
        <v>0</v>
      </c>
      <c r="E646" t="s">
        <v>4513</v>
      </c>
      <c r="F646" t="s">
        <v>1988</v>
      </c>
      <c r="G646" t="s">
        <v>2008</v>
      </c>
      <c r="H646" t="s">
        <v>1990</v>
      </c>
      <c r="I646" s="162">
        <v>45350.689841585649</v>
      </c>
      <c r="J646" s="162">
        <v>45364.462899965278</v>
      </c>
      <c r="K646" t="s">
        <v>1991</v>
      </c>
      <c r="L646">
        <v>80405335</v>
      </c>
      <c r="M646" t="s">
        <v>4514</v>
      </c>
      <c r="N646" t="s">
        <v>4515</v>
      </c>
      <c r="O646">
        <v>949551990</v>
      </c>
      <c r="P646" t="s">
        <v>4516</v>
      </c>
      <c r="Q646" t="s">
        <v>2042</v>
      </c>
      <c r="R646" t="s">
        <v>2080</v>
      </c>
      <c r="S646" t="s">
        <v>2080</v>
      </c>
      <c r="T646" t="e">
        <f>VLOOKUP(Hoja1[[#This Row],[dsc_documento]],Registros[],2,FALSE)</f>
        <v>#N/A</v>
      </c>
    </row>
    <row r="647" spans="1:20" x14ac:dyDescent="0.25">
      <c r="A647" t="s">
        <v>177</v>
      </c>
      <c r="B647">
        <v>6</v>
      </c>
      <c r="C647">
        <v>6001965</v>
      </c>
      <c r="D647">
        <v>0</v>
      </c>
      <c r="E647" t="s">
        <v>4517</v>
      </c>
      <c r="F647" t="s">
        <v>2007</v>
      </c>
      <c r="G647" t="s">
        <v>2008</v>
      </c>
      <c r="H647" t="s">
        <v>1990</v>
      </c>
      <c r="I647" s="162">
        <v>45350.707938692132</v>
      </c>
      <c r="J647" s="162">
        <v>45351</v>
      </c>
      <c r="K647" t="s">
        <v>1991</v>
      </c>
      <c r="L647">
        <v>26722755</v>
      </c>
      <c r="M647" t="s">
        <v>4518</v>
      </c>
      <c r="N647" t="s">
        <v>4519</v>
      </c>
      <c r="O647">
        <v>964326667</v>
      </c>
      <c r="P647" t="s">
        <v>4520</v>
      </c>
      <c r="Q647" t="s">
        <v>2704</v>
      </c>
      <c r="R647" t="s">
        <v>2617</v>
      </c>
      <c r="S647" t="s">
        <v>2362</v>
      </c>
      <c r="T647" t="e">
        <f>VLOOKUP(Hoja1[[#This Row],[dsc_documento]],Registros[],2,FALSE)</f>
        <v>#N/A</v>
      </c>
    </row>
    <row r="648" spans="1:20" x14ac:dyDescent="0.25">
      <c r="A648" t="s">
        <v>231</v>
      </c>
      <c r="B648">
        <v>11</v>
      </c>
      <c r="C648">
        <v>11001172</v>
      </c>
      <c r="D648">
        <v>0</v>
      </c>
      <c r="E648" t="s">
        <v>4521</v>
      </c>
      <c r="F648" t="s">
        <v>2007</v>
      </c>
      <c r="G648" t="s">
        <v>2008</v>
      </c>
      <c r="H648" t="s">
        <v>1990</v>
      </c>
      <c r="I648" s="162">
        <v>45350.713433645833</v>
      </c>
      <c r="J648" s="162">
        <v>45351</v>
      </c>
      <c r="K648" t="s">
        <v>1991</v>
      </c>
      <c r="L648">
        <v>29660710</v>
      </c>
      <c r="M648" t="s">
        <v>4522</v>
      </c>
      <c r="N648" t="s">
        <v>4523</v>
      </c>
      <c r="O648">
        <v>981203781</v>
      </c>
      <c r="P648" t="s">
        <v>4524</v>
      </c>
      <c r="Q648" t="s">
        <v>2137</v>
      </c>
      <c r="R648" t="s">
        <v>2138</v>
      </c>
      <c r="S648" t="s">
        <v>2049</v>
      </c>
      <c r="T648" t="e">
        <f>VLOOKUP(Hoja1[[#This Row],[dsc_documento]],Registros[],2,FALSE)</f>
        <v>#N/A</v>
      </c>
    </row>
    <row r="649" spans="1:20" x14ac:dyDescent="0.25">
      <c r="A649" t="s">
        <v>176</v>
      </c>
      <c r="B649">
        <v>1</v>
      </c>
      <c r="C649">
        <v>1002418</v>
      </c>
      <c r="D649">
        <v>0</v>
      </c>
      <c r="E649" t="s">
        <v>4525</v>
      </c>
      <c r="F649" t="s">
        <v>2007</v>
      </c>
      <c r="G649" t="s">
        <v>2008</v>
      </c>
      <c r="H649" t="s">
        <v>2245</v>
      </c>
      <c r="I649" s="162">
        <v>45350.715124768518</v>
      </c>
      <c r="J649" s="162">
        <v>45351</v>
      </c>
      <c r="K649" t="s">
        <v>1991</v>
      </c>
      <c r="L649">
        <v>19809841</v>
      </c>
      <c r="M649" t="s">
        <v>4497</v>
      </c>
      <c r="N649" t="s">
        <v>4498</v>
      </c>
      <c r="O649">
        <v>997722279</v>
      </c>
      <c r="P649" t="s">
        <v>4499</v>
      </c>
      <c r="Q649" t="s">
        <v>3623</v>
      </c>
      <c r="R649" t="s">
        <v>2204</v>
      </c>
      <c r="S649" t="s">
        <v>2015</v>
      </c>
      <c r="T649" t="e">
        <f>VLOOKUP(Hoja1[[#This Row],[dsc_documento]],Registros[],2,FALSE)</f>
        <v>#N/A</v>
      </c>
    </row>
    <row r="650" spans="1:20" x14ac:dyDescent="0.25">
      <c r="A650" t="s">
        <v>177</v>
      </c>
      <c r="B650">
        <v>6</v>
      </c>
      <c r="C650">
        <v>6001966</v>
      </c>
      <c r="D650">
        <v>0</v>
      </c>
      <c r="E650" t="s">
        <v>4526</v>
      </c>
      <c r="F650" t="s">
        <v>2007</v>
      </c>
      <c r="G650" t="s">
        <v>2008</v>
      </c>
      <c r="H650" t="s">
        <v>1990</v>
      </c>
      <c r="I650" s="162">
        <v>45350.715520914353</v>
      </c>
      <c r="J650" s="162">
        <v>45351</v>
      </c>
      <c r="K650" t="s">
        <v>1991</v>
      </c>
      <c r="L650">
        <v>44869124</v>
      </c>
      <c r="M650" t="s">
        <v>4527</v>
      </c>
      <c r="N650" t="s">
        <v>4528</v>
      </c>
      <c r="O650">
        <v>920373221</v>
      </c>
      <c r="P650" t="s">
        <v>4529</v>
      </c>
      <c r="Q650" t="s">
        <v>4507</v>
      </c>
      <c r="R650" t="s">
        <v>2617</v>
      </c>
      <c r="S650" t="s">
        <v>2362</v>
      </c>
      <c r="T650" t="e">
        <f>VLOOKUP(Hoja1[[#This Row],[dsc_documento]],Registros[],2,FALSE)</f>
        <v>#N/A</v>
      </c>
    </row>
    <row r="651" spans="1:20" x14ac:dyDescent="0.25">
      <c r="A651" t="s">
        <v>231</v>
      </c>
      <c r="B651">
        <v>11</v>
      </c>
      <c r="C651">
        <v>11001173</v>
      </c>
      <c r="D651">
        <v>0</v>
      </c>
      <c r="E651" t="s">
        <v>4530</v>
      </c>
      <c r="F651" t="s">
        <v>2007</v>
      </c>
      <c r="G651" t="s">
        <v>2008</v>
      </c>
      <c r="H651" t="s">
        <v>1990</v>
      </c>
      <c r="I651" s="162">
        <v>45350.720377893522</v>
      </c>
      <c r="J651" s="162">
        <v>45351</v>
      </c>
      <c r="K651" t="s">
        <v>1991</v>
      </c>
      <c r="L651">
        <v>70553127</v>
      </c>
      <c r="M651" t="s">
        <v>4531</v>
      </c>
      <c r="N651" t="s">
        <v>4532</v>
      </c>
      <c r="O651">
        <v>916546131</v>
      </c>
      <c r="P651" t="s">
        <v>4533</v>
      </c>
      <c r="Q651" t="s">
        <v>2576</v>
      </c>
      <c r="R651" t="s">
        <v>2138</v>
      </c>
      <c r="S651" t="s">
        <v>2049</v>
      </c>
      <c r="T651" t="e">
        <f>VLOOKUP(Hoja1[[#This Row],[dsc_documento]],Registros[],2,FALSE)</f>
        <v>#N/A</v>
      </c>
    </row>
    <row r="652" spans="1:20" x14ac:dyDescent="0.25">
      <c r="A652" t="s">
        <v>175</v>
      </c>
      <c r="B652">
        <v>9</v>
      </c>
      <c r="C652">
        <v>9001743</v>
      </c>
      <c r="D652">
        <v>0</v>
      </c>
      <c r="E652" t="s">
        <v>4534</v>
      </c>
      <c r="F652" t="s">
        <v>2007</v>
      </c>
      <c r="G652" t="s">
        <v>2008</v>
      </c>
      <c r="H652" t="s">
        <v>1990</v>
      </c>
      <c r="I652" s="162">
        <v>45350.726560567127</v>
      </c>
      <c r="J652" s="162">
        <v>45351</v>
      </c>
      <c r="K652" t="s">
        <v>1991</v>
      </c>
      <c r="L652">
        <v>31666250</v>
      </c>
      <c r="M652" t="s">
        <v>4535</v>
      </c>
      <c r="N652" t="s">
        <v>4536</v>
      </c>
      <c r="O652">
        <v>921351509</v>
      </c>
      <c r="P652" t="s">
        <v>4537</v>
      </c>
      <c r="Q652" t="s">
        <v>3821</v>
      </c>
      <c r="R652" t="s">
        <v>2156</v>
      </c>
      <c r="S652" t="s">
        <v>2157</v>
      </c>
      <c r="T652" t="e">
        <f>VLOOKUP(Hoja1[[#This Row],[dsc_documento]],Registros[],2,FALSE)</f>
        <v>#N/A</v>
      </c>
    </row>
    <row r="653" spans="1:20" x14ac:dyDescent="0.25">
      <c r="A653" t="s">
        <v>201</v>
      </c>
      <c r="B653">
        <v>2</v>
      </c>
      <c r="C653">
        <v>2105591</v>
      </c>
      <c r="D653">
        <v>0</v>
      </c>
      <c r="E653" t="s">
        <v>4538</v>
      </c>
      <c r="F653" t="s">
        <v>2007</v>
      </c>
      <c r="G653" t="s">
        <v>2008</v>
      </c>
      <c r="H653" t="s">
        <v>1990</v>
      </c>
      <c r="I653" s="162">
        <v>45350.72702982639</v>
      </c>
      <c r="J653" s="162">
        <v>45351</v>
      </c>
      <c r="K653" t="s">
        <v>1991</v>
      </c>
      <c r="L653">
        <v>44820037</v>
      </c>
      <c r="M653" t="s">
        <v>4539</v>
      </c>
      <c r="N653" t="s">
        <v>4540</v>
      </c>
      <c r="O653">
        <v>901253204</v>
      </c>
      <c r="P653" t="s">
        <v>4541</v>
      </c>
      <c r="Q653" t="s">
        <v>3604</v>
      </c>
      <c r="R653" t="s">
        <v>2060</v>
      </c>
      <c r="S653" t="s">
        <v>2022</v>
      </c>
      <c r="T653" t="e">
        <f>VLOOKUP(Hoja1[[#This Row],[dsc_documento]],Registros[],2,FALSE)</f>
        <v>#N/A</v>
      </c>
    </row>
    <row r="654" spans="1:20" x14ac:dyDescent="0.25">
      <c r="A654" t="s">
        <v>231</v>
      </c>
      <c r="B654">
        <v>11</v>
      </c>
      <c r="C654">
        <v>11001174</v>
      </c>
      <c r="D654">
        <v>0</v>
      </c>
      <c r="E654" t="s">
        <v>4542</v>
      </c>
      <c r="F654" t="s">
        <v>2007</v>
      </c>
      <c r="G654" t="s">
        <v>2008</v>
      </c>
      <c r="H654" t="s">
        <v>1990</v>
      </c>
      <c r="I654" s="162">
        <v>45350.728106712966</v>
      </c>
      <c r="J654" s="162">
        <v>45351</v>
      </c>
      <c r="K654" t="s">
        <v>1991</v>
      </c>
      <c r="L654">
        <v>47058397</v>
      </c>
      <c r="M654" t="s">
        <v>4543</v>
      </c>
      <c r="N654" t="s">
        <v>4544</v>
      </c>
      <c r="O654">
        <v>990028948</v>
      </c>
      <c r="P654" t="s">
        <v>4545</v>
      </c>
      <c r="Q654" t="s">
        <v>2047</v>
      </c>
      <c r="R654" t="s">
        <v>2048</v>
      </c>
      <c r="S654" t="s">
        <v>2049</v>
      </c>
      <c r="T654" t="e">
        <f>VLOOKUP(Hoja1[[#This Row],[dsc_documento]],Registros[],2,FALSE)</f>
        <v>#N/A</v>
      </c>
    </row>
    <row r="655" spans="1:20" x14ac:dyDescent="0.25">
      <c r="A655" t="s">
        <v>175</v>
      </c>
      <c r="B655">
        <v>9</v>
      </c>
      <c r="C655">
        <v>9001744</v>
      </c>
      <c r="D655">
        <v>0</v>
      </c>
      <c r="E655" t="s">
        <v>4546</v>
      </c>
      <c r="F655" t="s">
        <v>2007</v>
      </c>
      <c r="G655" t="s">
        <v>2008</v>
      </c>
      <c r="H655" t="s">
        <v>1990</v>
      </c>
      <c r="I655" s="162">
        <v>45350.733741747688</v>
      </c>
      <c r="J655" s="162">
        <v>45351</v>
      </c>
      <c r="K655" t="s">
        <v>1991</v>
      </c>
      <c r="L655">
        <v>41399551</v>
      </c>
      <c r="M655" t="s">
        <v>4547</v>
      </c>
      <c r="N655" t="s">
        <v>4548</v>
      </c>
      <c r="O655">
        <v>947274174</v>
      </c>
      <c r="P655" t="s">
        <v>4549</v>
      </c>
      <c r="Q655" t="s">
        <v>3087</v>
      </c>
      <c r="R655" t="s">
        <v>2646</v>
      </c>
      <c r="S655" t="s">
        <v>2157</v>
      </c>
      <c r="T655" t="e">
        <f>VLOOKUP(Hoja1[[#This Row],[dsc_documento]],Registros[],2,FALSE)</f>
        <v>#N/A</v>
      </c>
    </row>
    <row r="656" spans="1:20" x14ac:dyDescent="0.25">
      <c r="A656" t="s">
        <v>201</v>
      </c>
      <c r="B656">
        <v>2</v>
      </c>
      <c r="C656">
        <v>2105592</v>
      </c>
      <c r="D656">
        <v>0</v>
      </c>
      <c r="E656" t="s">
        <v>4550</v>
      </c>
      <c r="F656" t="s">
        <v>2007</v>
      </c>
      <c r="G656" t="s">
        <v>2008</v>
      </c>
      <c r="H656" t="s">
        <v>1990</v>
      </c>
      <c r="I656" s="162">
        <v>45350.736867974534</v>
      </c>
      <c r="J656" s="162">
        <v>45351.744813344907</v>
      </c>
      <c r="K656" t="s">
        <v>1991</v>
      </c>
      <c r="L656">
        <v>40104715</v>
      </c>
      <c r="M656" t="s">
        <v>4551</v>
      </c>
      <c r="N656" t="s">
        <v>4552</v>
      </c>
      <c r="O656">
        <v>902096429</v>
      </c>
      <c r="P656" t="s">
        <v>4553</v>
      </c>
      <c r="Q656" t="s">
        <v>4554</v>
      </c>
      <c r="R656" t="s">
        <v>2223</v>
      </c>
      <c r="S656" t="s">
        <v>2022</v>
      </c>
      <c r="T656" t="e">
        <f>VLOOKUP(Hoja1[[#This Row],[dsc_documento]],Registros[],2,FALSE)</f>
        <v>#N/A</v>
      </c>
    </row>
    <row r="657" spans="1:20" x14ac:dyDescent="0.25">
      <c r="A657" t="s">
        <v>176</v>
      </c>
      <c r="B657">
        <v>1</v>
      </c>
      <c r="C657">
        <v>1002419</v>
      </c>
      <c r="D657">
        <v>0</v>
      </c>
      <c r="E657" t="s">
        <v>4555</v>
      </c>
      <c r="F657" t="s">
        <v>1988</v>
      </c>
      <c r="G657" t="s">
        <v>2008</v>
      </c>
      <c r="H657" t="s">
        <v>1990</v>
      </c>
      <c r="I657" s="162">
        <v>45350.74476184028</v>
      </c>
      <c r="J657" s="162">
        <v>45354.600211689816</v>
      </c>
      <c r="K657" t="s">
        <v>2009</v>
      </c>
      <c r="L657">
        <v>7478742</v>
      </c>
      <c r="M657" t="s">
        <v>4556</v>
      </c>
      <c r="N657" t="s">
        <v>4557</v>
      </c>
      <c r="O657">
        <v>997877071</v>
      </c>
      <c r="P657" t="s">
        <v>4558</v>
      </c>
      <c r="Q657" t="s">
        <v>1993</v>
      </c>
      <c r="R657" t="s">
        <v>2080</v>
      </c>
      <c r="S657" t="s">
        <v>2080</v>
      </c>
      <c r="T657" t="e">
        <f>VLOOKUP(Hoja1[[#This Row],[dsc_documento]],Registros[],2,FALSE)</f>
        <v>#N/A</v>
      </c>
    </row>
    <row r="658" spans="1:20" x14ac:dyDescent="0.25">
      <c r="A658" t="s">
        <v>197</v>
      </c>
      <c r="B658">
        <v>7</v>
      </c>
      <c r="C658">
        <v>7001347</v>
      </c>
      <c r="D658">
        <v>0</v>
      </c>
      <c r="E658" t="s">
        <v>4559</v>
      </c>
      <c r="F658" t="s">
        <v>2007</v>
      </c>
      <c r="G658" t="s">
        <v>2008</v>
      </c>
      <c r="H658" t="s">
        <v>1990</v>
      </c>
      <c r="I658" s="162">
        <v>45350.746592743053</v>
      </c>
      <c r="J658" s="162">
        <v>45351</v>
      </c>
      <c r="K658" t="s">
        <v>1991</v>
      </c>
      <c r="L658">
        <v>47345175</v>
      </c>
      <c r="M658" t="s">
        <v>4560</v>
      </c>
      <c r="N658" t="s">
        <v>4561</v>
      </c>
      <c r="O658">
        <v>975943495</v>
      </c>
      <c r="P658" t="s">
        <v>4562</v>
      </c>
      <c r="Q658" t="s">
        <v>2243</v>
      </c>
      <c r="R658" t="s">
        <v>2071</v>
      </c>
      <c r="S658" t="s">
        <v>4298</v>
      </c>
      <c r="T658" t="e">
        <f>VLOOKUP(Hoja1[[#This Row],[dsc_documento]],Registros[],2,FALSE)</f>
        <v>#N/A</v>
      </c>
    </row>
    <row r="659" spans="1:20" x14ac:dyDescent="0.25">
      <c r="A659" t="s">
        <v>231</v>
      </c>
      <c r="B659">
        <v>11</v>
      </c>
      <c r="C659">
        <v>11001175</v>
      </c>
      <c r="D659">
        <v>0</v>
      </c>
      <c r="E659" t="s">
        <v>4563</v>
      </c>
      <c r="F659" t="s">
        <v>2007</v>
      </c>
      <c r="G659" t="s">
        <v>2008</v>
      </c>
      <c r="H659" t="s">
        <v>1990</v>
      </c>
      <c r="I659" s="162">
        <v>45350.753792939817</v>
      </c>
      <c r="J659" s="162">
        <v>45351</v>
      </c>
      <c r="K659" t="s">
        <v>1991</v>
      </c>
      <c r="L659">
        <v>42079472</v>
      </c>
      <c r="M659" t="s">
        <v>4387</v>
      </c>
      <c r="N659" t="s">
        <v>4388</v>
      </c>
      <c r="O659">
        <v>955802088</v>
      </c>
      <c r="P659" t="s">
        <v>4389</v>
      </c>
      <c r="Q659" t="s">
        <v>4201</v>
      </c>
      <c r="R659" t="s">
        <v>2048</v>
      </c>
      <c r="S659" t="s">
        <v>2049</v>
      </c>
      <c r="T659" t="e">
        <f>VLOOKUP(Hoja1[[#This Row],[dsc_documento]],Registros[],2,FALSE)</f>
        <v>#N/A</v>
      </c>
    </row>
    <row r="660" spans="1:20" x14ac:dyDescent="0.25">
      <c r="A660" t="s">
        <v>197</v>
      </c>
      <c r="B660">
        <v>7</v>
      </c>
      <c r="C660">
        <v>7001348</v>
      </c>
      <c r="D660">
        <v>0</v>
      </c>
      <c r="E660" t="s">
        <v>4564</v>
      </c>
      <c r="F660" t="s">
        <v>2007</v>
      </c>
      <c r="G660" t="s">
        <v>2008</v>
      </c>
      <c r="H660" t="s">
        <v>1990</v>
      </c>
      <c r="I660" s="162">
        <v>45350.767060914353</v>
      </c>
      <c r="J660" s="162">
        <v>45351</v>
      </c>
      <c r="K660" t="s">
        <v>1991</v>
      </c>
      <c r="L660">
        <v>40925729</v>
      </c>
      <c r="M660" t="s">
        <v>4565</v>
      </c>
      <c r="N660" t="s">
        <v>4566</v>
      </c>
      <c r="O660">
        <v>921610938</v>
      </c>
      <c r="P660" t="s">
        <v>4567</v>
      </c>
      <c r="Q660" t="s">
        <v>2791</v>
      </c>
      <c r="R660" t="s">
        <v>2071</v>
      </c>
      <c r="S660" t="s">
        <v>4298</v>
      </c>
      <c r="T660" t="e">
        <f>VLOOKUP(Hoja1[[#This Row],[dsc_documento]],Registros[],2,FALSE)</f>
        <v>#N/A</v>
      </c>
    </row>
    <row r="661" spans="1:20" x14ac:dyDescent="0.25">
      <c r="A661" t="s">
        <v>231</v>
      </c>
      <c r="B661">
        <v>11</v>
      </c>
      <c r="C661">
        <v>11001176</v>
      </c>
      <c r="D661">
        <v>0</v>
      </c>
      <c r="E661" t="s">
        <v>4568</v>
      </c>
      <c r="F661" t="s">
        <v>2007</v>
      </c>
      <c r="G661" t="s">
        <v>2008</v>
      </c>
      <c r="H661" t="s">
        <v>1990</v>
      </c>
      <c r="I661" s="162">
        <v>45350.770582557867</v>
      </c>
      <c r="J661" s="162">
        <v>45351</v>
      </c>
      <c r="K661" t="s">
        <v>1991</v>
      </c>
      <c r="L661">
        <v>29632977</v>
      </c>
      <c r="M661" t="s">
        <v>4569</v>
      </c>
      <c r="N661" t="s">
        <v>4570</v>
      </c>
      <c r="O661">
        <v>976836232</v>
      </c>
      <c r="P661" t="s">
        <v>4571</v>
      </c>
      <c r="Q661" t="s">
        <v>2587</v>
      </c>
      <c r="R661" t="s">
        <v>2138</v>
      </c>
      <c r="S661" t="s">
        <v>2049</v>
      </c>
      <c r="T661" t="e">
        <f>VLOOKUP(Hoja1[[#This Row],[dsc_documento]],Registros[],2,FALSE)</f>
        <v>#N/A</v>
      </c>
    </row>
    <row r="662" spans="1:20" x14ac:dyDescent="0.25">
      <c r="A662" t="s">
        <v>197</v>
      </c>
      <c r="B662">
        <v>7</v>
      </c>
      <c r="C662">
        <v>7001349</v>
      </c>
      <c r="D662">
        <v>0</v>
      </c>
      <c r="E662" t="s">
        <v>4572</v>
      </c>
      <c r="F662" t="s">
        <v>2007</v>
      </c>
      <c r="G662" t="s">
        <v>2008</v>
      </c>
      <c r="H662" t="s">
        <v>1990</v>
      </c>
      <c r="I662" s="162">
        <v>45350.773163888887</v>
      </c>
      <c r="J662" s="162">
        <v>45351</v>
      </c>
      <c r="K662" t="s">
        <v>1991</v>
      </c>
      <c r="L662">
        <v>17521724</v>
      </c>
      <c r="M662" t="s">
        <v>4573</v>
      </c>
      <c r="N662" t="s">
        <v>4574</v>
      </c>
      <c r="O662">
        <v>979871306</v>
      </c>
      <c r="P662" t="s">
        <v>4575</v>
      </c>
      <c r="Q662" t="s">
        <v>2243</v>
      </c>
      <c r="R662" t="s">
        <v>2071</v>
      </c>
      <c r="S662" t="s">
        <v>4298</v>
      </c>
      <c r="T662" t="e">
        <f>VLOOKUP(Hoja1[[#This Row],[dsc_documento]],Registros[],2,FALSE)</f>
        <v>#N/A</v>
      </c>
    </row>
    <row r="663" spans="1:20" x14ac:dyDescent="0.25">
      <c r="A663" t="s">
        <v>197</v>
      </c>
      <c r="B663">
        <v>7</v>
      </c>
      <c r="C663">
        <v>7001350</v>
      </c>
      <c r="D663">
        <v>0</v>
      </c>
      <c r="E663" t="s">
        <v>4576</v>
      </c>
      <c r="F663" t="s">
        <v>2007</v>
      </c>
      <c r="G663" t="s">
        <v>2008</v>
      </c>
      <c r="H663" t="s">
        <v>1990</v>
      </c>
      <c r="I663" s="162">
        <v>45350.775770173612</v>
      </c>
      <c r="J663" s="162">
        <v>45351</v>
      </c>
      <c r="K663" t="s">
        <v>1991</v>
      </c>
      <c r="L663">
        <v>17521724</v>
      </c>
      <c r="M663" t="s">
        <v>4573</v>
      </c>
      <c r="N663" t="s">
        <v>4574</v>
      </c>
      <c r="O663">
        <v>979871306</v>
      </c>
      <c r="P663" t="s">
        <v>4575</v>
      </c>
      <c r="Q663" t="s">
        <v>2243</v>
      </c>
      <c r="R663" t="s">
        <v>2071</v>
      </c>
      <c r="S663" t="s">
        <v>4298</v>
      </c>
      <c r="T663" t="e">
        <f>VLOOKUP(Hoja1[[#This Row],[dsc_documento]],Registros[],2,FALSE)</f>
        <v>#N/A</v>
      </c>
    </row>
    <row r="664" spans="1:20" x14ac:dyDescent="0.25">
      <c r="A664" t="s">
        <v>231</v>
      </c>
      <c r="B664">
        <v>11</v>
      </c>
      <c r="C664">
        <v>11001177</v>
      </c>
      <c r="D664">
        <v>0</v>
      </c>
      <c r="E664" t="s">
        <v>4577</v>
      </c>
      <c r="F664" t="s">
        <v>2007</v>
      </c>
      <c r="G664" t="s">
        <v>2008</v>
      </c>
      <c r="H664" t="s">
        <v>1990</v>
      </c>
      <c r="I664" s="162">
        <v>45350.77712554398</v>
      </c>
      <c r="J664" s="162">
        <v>45351</v>
      </c>
      <c r="K664" t="s">
        <v>1991</v>
      </c>
      <c r="L664">
        <v>41799202</v>
      </c>
      <c r="M664" t="s">
        <v>4578</v>
      </c>
      <c r="N664" t="s">
        <v>4579</v>
      </c>
      <c r="O664">
        <v>934548841</v>
      </c>
      <c r="P664" t="s">
        <v>4580</v>
      </c>
      <c r="Q664" t="s">
        <v>2643</v>
      </c>
      <c r="R664" t="s">
        <v>2238</v>
      </c>
      <c r="S664" t="s">
        <v>2049</v>
      </c>
      <c r="T664" t="e">
        <f>VLOOKUP(Hoja1[[#This Row],[dsc_documento]],Registros[],2,FALSE)</f>
        <v>#N/A</v>
      </c>
    </row>
    <row r="665" spans="1:20" x14ac:dyDescent="0.25">
      <c r="A665" t="s">
        <v>231</v>
      </c>
      <c r="B665">
        <v>11</v>
      </c>
      <c r="C665">
        <v>11001178</v>
      </c>
      <c r="D665">
        <v>0</v>
      </c>
      <c r="E665" t="s">
        <v>4581</v>
      </c>
      <c r="F665" t="s">
        <v>2007</v>
      </c>
      <c r="G665" t="s">
        <v>2008</v>
      </c>
      <c r="H665" t="s">
        <v>1990</v>
      </c>
      <c r="I665" s="162">
        <v>45350.782389733795</v>
      </c>
      <c r="J665" s="162">
        <v>45363.259828321759</v>
      </c>
      <c r="K665" t="s">
        <v>1991</v>
      </c>
      <c r="L665">
        <v>1846892</v>
      </c>
      <c r="M665" t="s">
        <v>4582</v>
      </c>
      <c r="N665" t="s">
        <v>4583</v>
      </c>
      <c r="O665">
        <v>968685848</v>
      </c>
      <c r="P665" t="s">
        <v>4584</v>
      </c>
      <c r="Q665" t="s">
        <v>4585</v>
      </c>
      <c r="R665" t="s">
        <v>2238</v>
      </c>
      <c r="S665" t="s">
        <v>2049</v>
      </c>
      <c r="T665" t="e">
        <f>VLOOKUP(Hoja1[[#This Row],[dsc_documento]],Registros[],2,FALSE)</f>
        <v>#N/A</v>
      </c>
    </row>
    <row r="666" spans="1:20" x14ac:dyDescent="0.25">
      <c r="A666" t="s">
        <v>175</v>
      </c>
      <c r="B666">
        <v>9</v>
      </c>
      <c r="C666">
        <v>9001745</v>
      </c>
      <c r="D666">
        <v>0</v>
      </c>
      <c r="E666" t="s">
        <v>4586</v>
      </c>
      <c r="F666" t="s">
        <v>2007</v>
      </c>
      <c r="G666" t="s">
        <v>2008</v>
      </c>
      <c r="H666" t="s">
        <v>1990</v>
      </c>
      <c r="I666" s="162">
        <v>45350.788764895835</v>
      </c>
      <c r="J666" s="162">
        <v>45351</v>
      </c>
      <c r="K666" t="s">
        <v>1991</v>
      </c>
      <c r="L666">
        <v>43216522</v>
      </c>
      <c r="M666" t="s">
        <v>4587</v>
      </c>
      <c r="N666" t="s">
        <v>4588</v>
      </c>
      <c r="O666">
        <v>946930517</v>
      </c>
      <c r="P666" t="s">
        <v>4589</v>
      </c>
      <c r="Q666" t="s">
        <v>2312</v>
      </c>
      <c r="R666" t="s">
        <v>2156</v>
      </c>
      <c r="S666" t="s">
        <v>2157</v>
      </c>
      <c r="T666" t="e">
        <f>VLOOKUP(Hoja1[[#This Row],[dsc_documento]],Registros[],2,FALSE)</f>
        <v>#N/A</v>
      </c>
    </row>
    <row r="667" spans="1:20" x14ac:dyDescent="0.25">
      <c r="A667" t="s">
        <v>175</v>
      </c>
      <c r="B667">
        <v>9</v>
      </c>
      <c r="C667">
        <v>9001746</v>
      </c>
      <c r="D667">
        <v>0</v>
      </c>
      <c r="E667" t="s">
        <v>4590</v>
      </c>
      <c r="F667" t="s">
        <v>2007</v>
      </c>
      <c r="G667" t="s">
        <v>2008</v>
      </c>
      <c r="H667" t="s">
        <v>1990</v>
      </c>
      <c r="I667" s="162">
        <v>45350.794371412034</v>
      </c>
      <c r="J667" s="162">
        <v>45351</v>
      </c>
      <c r="K667" t="s">
        <v>1991</v>
      </c>
      <c r="L667">
        <v>32956375</v>
      </c>
      <c r="M667" t="s">
        <v>4591</v>
      </c>
      <c r="N667" t="s">
        <v>4592</v>
      </c>
      <c r="O667">
        <v>945997789</v>
      </c>
      <c r="P667" t="s">
        <v>4593</v>
      </c>
      <c r="Q667" t="s">
        <v>2312</v>
      </c>
      <c r="R667" t="s">
        <v>2156</v>
      </c>
      <c r="S667" t="s">
        <v>2157</v>
      </c>
      <c r="T667" t="e">
        <f>VLOOKUP(Hoja1[[#This Row],[dsc_documento]],Registros[],2,FALSE)</f>
        <v>#N/A</v>
      </c>
    </row>
    <row r="668" spans="1:20" x14ac:dyDescent="0.25">
      <c r="A668" t="s">
        <v>173</v>
      </c>
      <c r="B668">
        <v>5</v>
      </c>
      <c r="C668">
        <v>5050559</v>
      </c>
      <c r="D668">
        <v>0</v>
      </c>
      <c r="E668" t="s">
        <v>4594</v>
      </c>
      <c r="F668" t="s">
        <v>2007</v>
      </c>
      <c r="G668" t="s">
        <v>2008</v>
      </c>
      <c r="H668" t="s">
        <v>1990</v>
      </c>
      <c r="I668" s="162">
        <v>45350.802517129632</v>
      </c>
      <c r="J668" s="162">
        <v>45351</v>
      </c>
      <c r="K668" t="s">
        <v>1991</v>
      </c>
      <c r="L668">
        <v>15358508</v>
      </c>
      <c r="M668" t="s">
        <v>4595</v>
      </c>
      <c r="N668" t="s">
        <v>4596</v>
      </c>
      <c r="O668">
        <v>990372677</v>
      </c>
      <c r="P668" t="s">
        <v>4597</v>
      </c>
      <c r="Q668" t="s">
        <v>3173</v>
      </c>
      <c r="R668" t="s">
        <v>2163</v>
      </c>
      <c r="S668" t="s">
        <v>1994</v>
      </c>
      <c r="T668" t="e">
        <f>VLOOKUP(Hoja1[[#This Row],[dsc_documento]],Registros[],2,FALSE)</f>
        <v>#N/A</v>
      </c>
    </row>
    <row r="669" spans="1:20" x14ac:dyDescent="0.25">
      <c r="A669" t="s">
        <v>231</v>
      </c>
      <c r="B669">
        <v>11</v>
      </c>
      <c r="C669">
        <v>11001179</v>
      </c>
      <c r="D669">
        <v>0</v>
      </c>
      <c r="E669" t="s">
        <v>4598</v>
      </c>
      <c r="F669" t="s">
        <v>2007</v>
      </c>
      <c r="G669" t="s">
        <v>2008</v>
      </c>
      <c r="H669" t="s">
        <v>1990</v>
      </c>
      <c r="I669" s="162">
        <v>45350.812463854163</v>
      </c>
      <c r="J669" s="162">
        <v>45351</v>
      </c>
      <c r="K669" t="s">
        <v>1991</v>
      </c>
      <c r="L669">
        <v>29717304</v>
      </c>
      <c r="M669" t="s">
        <v>4599</v>
      </c>
      <c r="N669" t="s">
        <v>4600</v>
      </c>
      <c r="O669">
        <v>958133184</v>
      </c>
      <c r="P669" t="s">
        <v>4601</v>
      </c>
      <c r="Q669" t="s">
        <v>2983</v>
      </c>
      <c r="R669" t="s">
        <v>2048</v>
      </c>
      <c r="S669" t="s">
        <v>2049</v>
      </c>
      <c r="T669" t="e">
        <f>VLOOKUP(Hoja1[[#This Row],[dsc_documento]],Registros[],2,FALSE)</f>
        <v>#N/A</v>
      </c>
    </row>
    <row r="670" spans="1:20" x14ac:dyDescent="0.25">
      <c r="A670" t="s">
        <v>179</v>
      </c>
      <c r="B670">
        <v>3</v>
      </c>
      <c r="C670">
        <v>3001498</v>
      </c>
      <c r="D670">
        <v>0</v>
      </c>
      <c r="E670" t="s">
        <v>4602</v>
      </c>
      <c r="F670" t="s">
        <v>2007</v>
      </c>
      <c r="G670" t="s">
        <v>2008</v>
      </c>
      <c r="H670" t="s">
        <v>1990</v>
      </c>
      <c r="I670" s="162">
        <v>45350.813465937499</v>
      </c>
      <c r="J670" s="162">
        <v>45351</v>
      </c>
      <c r="K670" t="s">
        <v>1991</v>
      </c>
      <c r="L670">
        <v>23988241</v>
      </c>
      <c r="M670" t="s">
        <v>4603</v>
      </c>
      <c r="N670" t="s">
        <v>4604</v>
      </c>
      <c r="O670">
        <v>950730440</v>
      </c>
      <c r="P670" t="s">
        <v>4605</v>
      </c>
      <c r="Q670" t="s">
        <v>3001</v>
      </c>
      <c r="R670" t="s">
        <v>2386</v>
      </c>
      <c r="S670" t="s">
        <v>2387</v>
      </c>
      <c r="T670" t="e">
        <f>VLOOKUP(Hoja1[[#This Row],[dsc_documento]],Registros[],2,FALSE)</f>
        <v>#N/A</v>
      </c>
    </row>
    <row r="671" spans="1:20" x14ac:dyDescent="0.25">
      <c r="A671" t="s">
        <v>231</v>
      </c>
      <c r="B671">
        <v>11</v>
      </c>
      <c r="C671">
        <v>11001180</v>
      </c>
      <c r="D671">
        <v>0</v>
      </c>
      <c r="E671" t="s">
        <v>4606</v>
      </c>
      <c r="F671" t="s">
        <v>2007</v>
      </c>
      <c r="G671" t="s">
        <v>2008</v>
      </c>
      <c r="H671" t="s">
        <v>1990</v>
      </c>
      <c r="I671" s="162">
        <v>45350.819688113428</v>
      </c>
      <c r="J671" s="162">
        <v>45351</v>
      </c>
      <c r="K671" t="s">
        <v>1991</v>
      </c>
      <c r="L671">
        <v>29422962</v>
      </c>
      <c r="M671" t="s">
        <v>4607</v>
      </c>
      <c r="N671" t="s">
        <v>4608</v>
      </c>
      <c r="O671">
        <v>959404861</v>
      </c>
      <c r="P671" t="s">
        <v>4609</v>
      </c>
      <c r="Q671" t="s">
        <v>3993</v>
      </c>
      <c r="R671" t="s">
        <v>2238</v>
      </c>
      <c r="S671" t="s">
        <v>2049</v>
      </c>
      <c r="T671" t="e">
        <f>VLOOKUP(Hoja1[[#This Row],[dsc_documento]],Registros[],2,FALSE)</f>
        <v>#N/A</v>
      </c>
    </row>
    <row r="672" spans="1:20" x14ac:dyDescent="0.25">
      <c r="A672" t="s">
        <v>778</v>
      </c>
      <c r="B672">
        <v>10</v>
      </c>
      <c r="C672">
        <v>10030469</v>
      </c>
      <c r="D672">
        <v>0</v>
      </c>
      <c r="E672" t="s">
        <v>4610</v>
      </c>
      <c r="F672" t="s">
        <v>2007</v>
      </c>
      <c r="G672" t="s">
        <v>2008</v>
      </c>
      <c r="H672" t="s">
        <v>1990</v>
      </c>
      <c r="I672" s="162">
        <v>45350.822288923613</v>
      </c>
      <c r="J672" s="162">
        <v>45351.745448067129</v>
      </c>
      <c r="K672" t="s">
        <v>1991</v>
      </c>
      <c r="L672">
        <v>22259028</v>
      </c>
      <c r="M672" t="s">
        <v>4611</v>
      </c>
      <c r="N672" t="s">
        <v>4612</v>
      </c>
      <c r="O672">
        <v>955684945</v>
      </c>
      <c r="P672" t="s">
        <v>4613</v>
      </c>
      <c r="Q672" t="s">
        <v>4614</v>
      </c>
      <c r="R672" t="s">
        <v>2307</v>
      </c>
      <c r="S672" t="s">
        <v>2307</v>
      </c>
      <c r="T672" t="e">
        <f>VLOOKUP(Hoja1[[#This Row],[dsc_documento]],Registros[],2,FALSE)</f>
        <v>#N/A</v>
      </c>
    </row>
    <row r="673" spans="1:20" x14ac:dyDescent="0.25">
      <c r="A673" t="s">
        <v>177</v>
      </c>
      <c r="B673">
        <v>6</v>
      </c>
      <c r="C673">
        <v>6001967</v>
      </c>
      <c r="D673">
        <v>0</v>
      </c>
      <c r="E673" t="s">
        <v>4615</v>
      </c>
      <c r="F673" t="s">
        <v>2007</v>
      </c>
      <c r="G673" t="s">
        <v>2008</v>
      </c>
      <c r="H673" t="s">
        <v>1990</v>
      </c>
      <c r="I673" s="162">
        <v>45350.836159062499</v>
      </c>
      <c r="J673" s="162">
        <v>45351.745031365739</v>
      </c>
      <c r="K673" t="s">
        <v>1991</v>
      </c>
      <c r="L673">
        <v>41301737</v>
      </c>
      <c r="M673" t="s">
        <v>4616</v>
      </c>
      <c r="N673" t="s">
        <v>4617</v>
      </c>
      <c r="O673">
        <v>992618791</v>
      </c>
      <c r="P673" t="s">
        <v>4618</v>
      </c>
      <c r="Q673" t="s">
        <v>4507</v>
      </c>
      <c r="R673" t="s">
        <v>2617</v>
      </c>
      <c r="S673" t="s">
        <v>2362</v>
      </c>
      <c r="T673" t="e">
        <f>VLOOKUP(Hoja1[[#This Row],[dsc_documento]],Registros[],2,FALSE)</f>
        <v>#N/A</v>
      </c>
    </row>
    <row r="674" spans="1:20" x14ac:dyDescent="0.25">
      <c r="A674" t="s">
        <v>176</v>
      </c>
      <c r="B674">
        <v>1</v>
      </c>
      <c r="C674">
        <v>1002420</v>
      </c>
      <c r="D674">
        <v>0</v>
      </c>
      <c r="E674" t="s">
        <v>4619</v>
      </c>
      <c r="F674" t="s">
        <v>2007</v>
      </c>
      <c r="G674" t="s">
        <v>2008</v>
      </c>
      <c r="H674" t="s">
        <v>1990</v>
      </c>
      <c r="I674" s="162">
        <v>45350.838168831018</v>
      </c>
      <c r="J674" s="162">
        <v>45351</v>
      </c>
      <c r="K674" t="s">
        <v>1991</v>
      </c>
      <c r="L674">
        <v>4070546</v>
      </c>
      <c r="M674" t="s">
        <v>4620</v>
      </c>
      <c r="N674" t="s">
        <v>4621</v>
      </c>
      <c r="O674">
        <v>949366566</v>
      </c>
      <c r="P674" t="s">
        <v>4622</v>
      </c>
      <c r="Q674" t="s">
        <v>2053</v>
      </c>
      <c r="R674" t="s">
        <v>2054</v>
      </c>
      <c r="S674" t="s">
        <v>2015</v>
      </c>
      <c r="T674" t="e">
        <f>VLOOKUP(Hoja1[[#This Row],[dsc_documento]],Registros[],2,FALSE)</f>
        <v>#N/A</v>
      </c>
    </row>
    <row r="675" spans="1:20" x14ac:dyDescent="0.25">
      <c r="A675" t="s">
        <v>231</v>
      </c>
      <c r="B675">
        <v>11</v>
      </c>
      <c r="C675">
        <v>11001181</v>
      </c>
      <c r="D675">
        <v>0</v>
      </c>
      <c r="E675" t="s">
        <v>4623</v>
      </c>
      <c r="F675" t="s">
        <v>2007</v>
      </c>
      <c r="G675" t="s">
        <v>2008</v>
      </c>
      <c r="H675" t="s">
        <v>1990</v>
      </c>
      <c r="I675" s="162">
        <v>45351.398373807868</v>
      </c>
      <c r="J675" s="162">
        <v>45351</v>
      </c>
      <c r="K675" t="s">
        <v>1991</v>
      </c>
      <c r="L675">
        <v>29453051</v>
      </c>
      <c r="M675" t="s">
        <v>4624</v>
      </c>
      <c r="N675" t="s">
        <v>2429</v>
      </c>
      <c r="O675">
        <v>959815843</v>
      </c>
      <c r="P675" t="s">
        <v>4625</v>
      </c>
      <c r="Q675" t="s">
        <v>2983</v>
      </c>
      <c r="R675" t="s">
        <v>2048</v>
      </c>
      <c r="S675" t="s">
        <v>2049</v>
      </c>
      <c r="T675" t="e">
        <f>VLOOKUP(Hoja1[[#This Row],[dsc_documento]],Registros[],2,FALSE)</f>
        <v>#N/A</v>
      </c>
    </row>
    <row r="676" spans="1:20" x14ac:dyDescent="0.25">
      <c r="A676" t="s">
        <v>231</v>
      </c>
      <c r="B676">
        <v>11</v>
      </c>
      <c r="C676">
        <v>11001182</v>
      </c>
      <c r="D676">
        <v>0</v>
      </c>
      <c r="E676" t="s">
        <v>4626</v>
      </c>
      <c r="F676" t="s">
        <v>2007</v>
      </c>
      <c r="G676" t="s">
        <v>2008</v>
      </c>
      <c r="H676" t="s">
        <v>1990</v>
      </c>
      <c r="I676" s="162">
        <v>45351.439025428241</v>
      </c>
      <c r="J676" s="162">
        <v>45351</v>
      </c>
      <c r="K676" t="s">
        <v>1991</v>
      </c>
      <c r="L676">
        <v>40903923</v>
      </c>
      <c r="M676" t="s">
        <v>4627</v>
      </c>
      <c r="N676" t="s">
        <v>4628</v>
      </c>
      <c r="O676">
        <v>962222066</v>
      </c>
      <c r="P676" t="s">
        <v>4629</v>
      </c>
      <c r="Q676" t="s">
        <v>3247</v>
      </c>
      <c r="R676" t="s">
        <v>2048</v>
      </c>
      <c r="S676" t="s">
        <v>2049</v>
      </c>
      <c r="T676" t="e">
        <f>VLOOKUP(Hoja1[[#This Row],[dsc_documento]],Registros[],2,FALSE)</f>
        <v>#N/A</v>
      </c>
    </row>
    <row r="677" spans="1:20" x14ac:dyDescent="0.25">
      <c r="A677" t="s">
        <v>778</v>
      </c>
      <c r="B677">
        <v>10</v>
      </c>
      <c r="C677">
        <v>10030470</v>
      </c>
      <c r="D677">
        <v>0</v>
      </c>
      <c r="E677" t="s">
        <v>4630</v>
      </c>
      <c r="F677" t="s">
        <v>2007</v>
      </c>
      <c r="G677" t="s">
        <v>2008</v>
      </c>
      <c r="H677" t="s">
        <v>1990</v>
      </c>
      <c r="I677" s="162">
        <v>45351.471899652781</v>
      </c>
      <c r="J677" s="162">
        <v>45351.745814201386</v>
      </c>
      <c r="K677" t="s">
        <v>1991</v>
      </c>
      <c r="L677">
        <v>80584548</v>
      </c>
      <c r="M677" t="s">
        <v>4631</v>
      </c>
      <c r="N677" t="s">
        <v>4632</v>
      </c>
      <c r="O677">
        <v>988235716</v>
      </c>
      <c r="P677" t="s">
        <v>4633</v>
      </c>
      <c r="Q677" t="s">
        <v>3893</v>
      </c>
      <c r="R677" t="s">
        <v>2307</v>
      </c>
      <c r="S677" t="s">
        <v>2307</v>
      </c>
      <c r="T677" t="e">
        <f>VLOOKUP(Hoja1[[#This Row],[dsc_documento]],Registros[],2,FALSE)</f>
        <v>#N/A</v>
      </c>
    </row>
    <row r="678" spans="1:20" x14ac:dyDescent="0.25">
      <c r="A678" t="s">
        <v>177</v>
      </c>
      <c r="B678">
        <v>6</v>
      </c>
      <c r="C678">
        <v>6001968</v>
      </c>
      <c r="D678">
        <v>0</v>
      </c>
      <c r="E678" t="s">
        <v>4634</v>
      </c>
      <c r="F678" t="s">
        <v>2007</v>
      </c>
      <c r="G678" t="s">
        <v>2008</v>
      </c>
      <c r="H678" t="s">
        <v>1990</v>
      </c>
      <c r="I678" s="162">
        <v>45351.474913194441</v>
      </c>
      <c r="J678" s="162">
        <v>45351</v>
      </c>
      <c r="K678" t="s">
        <v>1991</v>
      </c>
      <c r="L678">
        <v>42662474</v>
      </c>
      <c r="M678" t="s">
        <v>4635</v>
      </c>
      <c r="N678" t="s">
        <v>4636</v>
      </c>
      <c r="O678">
        <v>943389840</v>
      </c>
      <c r="P678" t="s">
        <v>4637</v>
      </c>
      <c r="Q678" t="s">
        <v>4507</v>
      </c>
      <c r="R678" t="s">
        <v>2617</v>
      </c>
      <c r="S678" t="s">
        <v>2362</v>
      </c>
      <c r="T678" t="e">
        <f>VLOOKUP(Hoja1[[#This Row],[dsc_documento]],Registros[],2,FALSE)</f>
        <v>#N/A</v>
      </c>
    </row>
    <row r="679" spans="1:20" x14ac:dyDescent="0.25">
      <c r="A679" t="s">
        <v>176</v>
      </c>
      <c r="B679">
        <v>1</v>
      </c>
      <c r="C679">
        <v>1002421</v>
      </c>
      <c r="D679">
        <v>0</v>
      </c>
      <c r="E679" t="s">
        <v>4638</v>
      </c>
      <c r="F679" t="s">
        <v>2007</v>
      </c>
      <c r="G679" t="s">
        <v>2008</v>
      </c>
      <c r="H679" t="s">
        <v>1990</v>
      </c>
      <c r="I679" s="162">
        <v>45351.478452581017</v>
      </c>
      <c r="J679" s="162">
        <v>45351</v>
      </c>
      <c r="K679" t="s">
        <v>1991</v>
      </c>
      <c r="L679">
        <v>45900587</v>
      </c>
      <c r="M679" t="s">
        <v>1331</v>
      </c>
      <c r="N679" t="s">
        <v>4639</v>
      </c>
      <c r="O679">
        <v>904513032</v>
      </c>
      <c r="P679" t="s">
        <v>1332</v>
      </c>
      <c r="Q679" t="s">
        <v>4343</v>
      </c>
      <c r="R679" t="s">
        <v>2204</v>
      </c>
      <c r="S679" t="s">
        <v>2015</v>
      </c>
      <c r="T679" t="e">
        <f>VLOOKUP(Hoja1[[#This Row],[dsc_documento]],Registros[],2,FALSE)</f>
        <v>#N/A</v>
      </c>
    </row>
    <row r="680" spans="1:20" x14ac:dyDescent="0.25">
      <c r="A680" t="s">
        <v>201</v>
      </c>
      <c r="B680">
        <v>2</v>
      </c>
      <c r="C680">
        <v>2105593</v>
      </c>
      <c r="D680">
        <v>0</v>
      </c>
      <c r="E680" t="s">
        <v>4640</v>
      </c>
      <c r="F680" t="s">
        <v>2007</v>
      </c>
      <c r="G680" t="s">
        <v>2008</v>
      </c>
      <c r="H680" t="s">
        <v>1990</v>
      </c>
      <c r="I680" s="162">
        <v>45351.482984988426</v>
      </c>
      <c r="J680" s="162">
        <v>45351</v>
      </c>
      <c r="K680" t="s">
        <v>1991</v>
      </c>
      <c r="L680">
        <v>76796791</v>
      </c>
      <c r="M680" t="s">
        <v>1607</v>
      </c>
      <c r="N680" t="s">
        <v>4641</v>
      </c>
      <c r="O680">
        <v>963796845</v>
      </c>
      <c r="P680" t="s">
        <v>1766</v>
      </c>
      <c r="Q680" t="s">
        <v>3193</v>
      </c>
      <c r="R680" t="s">
        <v>2060</v>
      </c>
      <c r="S680" t="s">
        <v>2022</v>
      </c>
      <c r="T680" t="e">
        <f>VLOOKUP(Hoja1[[#This Row],[dsc_documento]],Registros[],2,FALSE)</f>
        <v>#N/A</v>
      </c>
    </row>
    <row r="681" spans="1:20" x14ac:dyDescent="0.25">
      <c r="A681" t="s">
        <v>231</v>
      </c>
      <c r="B681">
        <v>11</v>
      </c>
      <c r="C681">
        <v>11001183</v>
      </c>
      <c r="D681">
        <v>0</v>
      </c>
      <c r="E681" t="s">
        <v>4642</v>
      </c>
      <c r="F681" t="s">
        <v>2007</v>
      </c>
      <c r="G681" t="s">
        <v>2008</v>
      </c>
      <c r="H681" t="s">
        <v>1990</v>
      </c>
      <c r="I681" s="162">
        <v>45351.485027002316</v>
      </c>
      <c r="J681" s="162">
        <v>45351</v>
      </c>
      <c r="K681" t="s">
        <v>1991</v>
      </c>
      <c r="L681">
        <v>43996468</v>
      </c>
      <c r="M681" t="s">
        <v>4643</v>
      </c>
      <c r="N681" t="s">
        <v>4644</v>
      </c>
      <c r="O681">
        <v>999262762</v>
      </c>
      <c r="P681" t="s">
        <v>4645</v>
      </c>
      <c r="Q681" t="s">
        <v>2426</v>
      </c>
      <c r="R681" t="s">
        <v>2114</v>
      </c>
      <c r="S681" t="s">
        <v>1994</v>
      </c>
      <c r="T681" t="e">
        <f>VLOOKUP(Hoja1[[#This Row],[dsc_documento]],Registros[],2,FALSE)</f>
        <v>#N/A</v>
      </c>
    </row>
    <row r="682" spans="1:20" x14ac:dyDescent="0.25">
      <c r="A682" t="s">
        <v>201</v>
      </c>
      <c r="B682">
        <v>2</v>
      </c>
      <c r="C682">
        <v>2105594</v>
      </c>
      <c r="D682">
        <v>0</v>
      </c>
      <c r="E682" t="s">
        <v>4646</v>
      </c>
      <c r="F682" t="s">
        <v>2007</v>
      </c>
      <c r="G682" t="s">
        <v>2008</v>
      </c>
      <c r="H682" t="s">
        <v>1990</v>
      </c>
      <c r="I682" s="162">
        <v>45351.487786076388</v>
      </c>
      <c r="J682" s="162">
        <v>45351</v>
      </c>
      <c r="K682" t="s">
        <v>1991</v>
      </c>
      <c r="L682">
        <v>21255818</v>
      </c>
      <c r="M682" t="s">
        <v>4647</v>
      </c>
      <c r="N682" t="s">
        <v>4648</v>
      </c>
      <c r="O682">
        <v>930292239</v>
      </c>
      <c r="P682" t="s">
        <v>4649</v>
      </c>
      <c r="Q682" t="s">
        <v>3183</v>
      </c>
      <c r="R682" t="s">
        <v>2060</v>
      </c>
      <c r="S682" t="s">
        <v>2022</v>
      </c>
      <c r="T682" t="e">
        <f>VLOOKUP(Hoja1[[#This Row],[dsc_documento]],Registros[],2,FALSE)</f>
        <v>#N/A</v>
      </c>
    </row>
    <row r="683" spans="1:20" x14ac:dyDescent="0.25">
      <c r="A683" t="s">
        <v>173</v>
      </c>
      <c r="B683">
        <v>5</v>
      </c>
      <c r="C683">
        <v>5050560</v>
      </c>
      <c r="D683">
        <v>0</v>
      </c>
      <c r="E683" t="s">
        <v>4650</v>
      </c>
      <c r="F683" t="s">
        <v>2007</v>
      </c>
      <c r="G683" t="s">
        <v>2008</v>
      </c>
      <c r="H683" t="s">
        <v>1990</v>
      </c>
      <c r="I683" s="162">
        <v>45351.491466666666</v>
      </c>
      <c r="J683" s="162">
        <v>45351</v>
      </c>
      <c r="K683" t="s">
        <v>1991</v>
      </c>
      <c r="L683">
        <v>44498388</v>
      </c>
      <c r="M683" t="s">
        <v>4651</v>
      </c>
      <c r="N683" t="s">
        <v>4652</v>
      </c>
      <c r="O683">
        <v>910411728</v>
      </c>
      <c r="P683" t="s">
        <v>4653</v>
      </c>
      <c r="Q683" t="s">
        <v>2217</v>
      </c>
      <c r="R683" t="s">
        <v>2163</v>
      </c>
      <c r="S683" t="s">
        <v>1994</v>
      </c>
      <c r="T683" t="e">
        <f>VLOOKUP(Hoja1[[#This Row],[dsc_documento]],Registros[],2,FALSE)</f>
        <v>#N/A</v>
      </c>
    </row>
    <row r="684" spans="1:20" x14ac:dyDescent="0.25">
      <c r="A684" t="s">
        <v>201</v>
      </c>
      <c r="B684">
        <v>2</v>
      </c>
      <c r="C684">
        <v>2105595</v>
      </c>
      <c r="D684">
        <v>0</v>
      </c>
      <c r="E684" t="s">
        <v>4654</v>
      </c>
      <c r="F684" t="s">
        <v>2007</v>
      </c>
      <c r="G684" t="s">
        <v>2008</v>
      </c>
      <c r="H684" t="s">
        <v>1990</v>
      </c>
      <c r="I684" s="162">
        <v>45351.493979317129</v>
      </c>
      <c r="J684" s="162">
        <v>45351</v>
      </c>
      <c r="K684" t="s">
        <v>1991</v>
      </c>
      <c r="L684">
        <v>40630216</v>
      </c>
      <c r="M684" t="s">
        <v>4655</v>
      </c>
      <c r="N684" t="s">
        <v>4656</v>
      </c>
      <c r="O684">
        <v>954410282</v>
      </c>
      <c r="P684" t="s">
        <v>4657</v>
      </c>
      <c r="Q684" t="s">
        <v>4343</v>
      </c>
      <c r="R684" t="s">
        <v>2204</v>
      </c>
      <c r="S684" t="s">
        <v>2015</v>
      </c>
      <c r="T684" t="e">
        <f>VLOOKUP(Hoja1[[#This Row],[dsc_documento]],Registros[],2,FALSE)</f>
        <v>#N/A</v>
      </c>
    </row>
    <row r="685" spans="1:20" x14ac:dyDescent="0.25">
      <c r="A685" t="s">
        <v>201</v>
      </c>
      <c r="B685">
        <v>2</v>
      </c>
      <c r="C685">
        <v>2105596</v>
      </c>
      <c r="D685">
        <v>0</v>
      </c>
      <c r="E685" t="s">
        <v>4658</v>
      </c>
      <c r="F685" t="s">
        <v>2007</v>
      </c>
      <c r="G685" t="s">
        <v>2008</v>
      </c>
      <c r="H685" t="s">
        <v>1990</v>
      </c>
      <c r="I685" s="162">
        <v>45351.503328553241</v>
      </c>
      <c r="J685" s="162">
        <v>45357.684062731481</v>
      </c>
      <c r="K685" t="s">
        <v>1991</v>
      </c>
      <c r="L685">
        <v>47661853</v>
      </c>
      <c r="M685" t="s">
        <v>4659</v>
      </c>
      <c r="N685" t="s">
        <v>4660</v>
      </c>
      <c r="O685">
        <v>949456592</v>
      </c>
      <c r="P685" t="s">
        <v>4661</v>
      </c>
      <c r="Q685" t="s">
        <v>2032</v>
      </c>
      <c r="R685" t="s">
        <v>2022</v>
      </c>
      <c r="S685" t="s">
        <v>2022</v>
      </c>
      <c r="T685" t="e">
        <f>VLOOKUP(Hoja1[[#This Row],[dsc_documento]],Registros[],2,FALSE)</f>
        <v>#N/A</v>
      </c>
    </row>
    <row r="686" spans="1:20" x14ac:dyDescent="0.25">
      <c r="A686" t="s">
        <v>231</v>
      </c>
      <c r="B686">
        <v>11</v>
      </c>
      <c r="C686">
        <v>11001184</v>
      </c>
      <c r="D686">
        <v>0</v>
      </c>
      <c r="E686" t="s">
        <v>4662</v>
      </c>
      <c r="F686" t="s">
        <v>2007</v>
      </c>
      <c r="G686" t="s">
        <v>2008</v>
      </c>
      <c r="H686" t="s">
        <v>1990</v>
      </c>
      <c r="I686" s="162">
        <v>45351.508904363429</v>
      </c>
      <c r="J686" s="162">
        <v>45351</v>
      </c>
      <c r="K686" t="s">
        <v>1991</v>
      </c>
      <c r="L686">
        <v>43170577</v>
      </c>
      <c r="M686" t="s">
        <v>4663</v>
      </c>
      <c r="N686" t="s">
        <v>4664</v>
      </c>
      <c r="O686">
        <v>932263492</v>
      </c>
      <c r="P686" t="s">
        <v>4665</v>
      </c>
      <c r="Q686" t="s">
        <v>2047</v>
      </c>
      <c r="R686" t="s">
        <v>2048</v>
      </c>
      <c r="S686" t="s">
        <v>2049</v>
      </c>
      <c r="T686" t="e">
        <f>VLOOKUP(Hoja1[[#This Row],[dsc_documento]],Registros[],2,FALSE)</f>
        <v>#N/A</v>
      </c>
    </row>
    <row r="687" spans="1:20" x14ac:dyDescent="0.25">
      <c r="A687" t="s">
        <v>197</v>
      </c>
      <c r="B687">
        <v>7</v>
      </c>
      <c r="C687">
        <v>7001351</v>
      </c>
      <c r="D687">
        <v>0</v>
      </c>
      <c r="E687" t="s">
        <v>4666</v>
      </c>
      <c r="F687" t="s">
        <v>2007</v>
      </c>
      <c r="G687" t="s">
        <v>2008</v>
      </c>
      <c r="H687" t="s">
        <v>2245</v>
      </c>
      <c r="I687" s="162">
        <v>45351.5209565162</v>
      </c>
      <c r="J687" s="162">
        <v>45351</v>
      </c>
      <c r="K687" t="s">
        <v>1991</v>
      </c>
      <c r="L687">
        <v>17543329</v>
      </c>
      <c r="M687" t="s">
        <v>4667</v>
      </c>
      <c r="N687" t="s">
        <v>4668</v>
      </c>
      <c r="O687">
        <v>979585706</v>
      </c>
      <c r="P687" t="s">
        <v>4669</v>
      </c>
      <c r="Q687" t="s">
        <v>2113</v>
      </c>
      <c r="R687" t="s">
        <v>2114</v>
      </c>
      <c r="S687" t="s">
        <v>1994</v>
      </c>
      <c r="T687" t="e">
        <f>VLOOKUP(Hoja1[[#This Row],[dsc_documento]],Registros[],2,FALSE)</f>
        <v>#N/A</v>
      </c>
    </row>
    <row r="688" spans="1:20" x14ac:dyDescent="0.25">
      <c r="A688" t="s">
        <v>231</v>
      </c>
      <c r="B688">
        <v>11</v>
      </c>
      <c r="C688">
        <v>11001185</v>
      </c>
      <c r="D688">
        <v>0</v>
      </c>
      <c r="E688" t="s">
        <v>4670</v>
      </c>
      <c r="F688" t="s">
        <v>2007</v>
      </c>
      <c r="G688" t="s">
        <v>2008</v>
      </c>
      <c r="H688" t="s">
        <v>1990</v>
      </c>
      <c r="I688" s="162">
        <v>45351.522158136577</v>
      </c>
      <c r="J688" s="162">
        <v>45351</v>
      </c>
      <c r="K688" t="s">
        <v>1991</v>
      </c>
      <c r="L688">
        <v>29593845</v>
      </c>
      <c r="M688" t="s">
        <v>4671</v>
      </c>
      <c r="N688" t="s">
        <v>4672</v>
      </c>
      <c r="O688">
        <v>959744803</v>
      </c>
      <c r="P688" t="s">
        <v>4673</v>
      </c>
      <c r="Q688" t="s">
        <v>2137</v>
      </c>
      <c r="R688" t="s">
        <v>2138</v>
      </c>
      <c r="S688" t="s">
        <v>2049</v>
      </c>
      <c r="T688" t="e">
        <f>VLOOKUP(Hoja1[[#This Row],[dsc_documento]],Registros[],2,FALSE)</f>
        <v>#N/A</v>
      </c>
    </row>
    <row r="689" spans="1:20" x14ac:dyDescent="0.25">
      <c r="A689" t="s">
        <v>176</v>
      </c>
      <c r="B689">
        <v>1</v>
      </c>
      <c r="C689">
        <v>1002422</v>
      </c>
      <c r="D689">
        <v>0</v>
      </c>
      <c r="E689" t="s">
        <v>4674</v>
      </c>
      <c r="F689" t="s">
        <v>2007</v>
      </c>
      <c r="G689" t="s">
        <v>2008</v>
      </c>
      <c r="H689" t="s">
        <v>1990</v>
      </c>
      <c r="I689" s="162">
        <v>45351.524159143519</v>
      </c>
      <c r="J689" s="162">
        <v>45351</v>
      </c>
      <c r="K689" t="s">
        <v>1991</v>
      </c>
      <c r="L689">
        <v>45662641</v>
      </c>
      <c r="M689" t="s">
        <v>4675</v>
      </c>
      <c r="N689" t="s">
        <v>4676</v>
      </c>
      <c r="O689">
        <v>947651216</v>
      </c>
      <c r="P689" t="s">
        <v>4677</v>
      </c>
      <c r="Q689" t="s">
        <v>3700</v>
      </c>
      <c r="R689" t="s">
        <v>2014</v>
      </c>
      <c r="S689" t="s">
        <v>2015</v>
      </c>
      <c r="T689" t="e">
        <f>VLOOKUP(Hoja1[[#This Row],[dsc_documento]],Registros[],2,FALSE)</f>
        <v>#N/A</v>
      </c>
    </row>
    <row r="690" spans="1:20" x14ac:dyDescent="0.25">
      <c r="A690" t="s">
        <v>176</v>
      </c>
      <c r="B690">
        <v>1</v>
      </c>
      <c r="C690">
        <v>1002423</v>
      </c>
      <c r="D690">
        <v>0</v>
      </c>
      <c r="E690" t="s">
        <v>4678</v>
      </c>
      <c r="F690" t="s">
        <v>2007</v>
      </c>
      <c r="G690" t="s">
        <v>2008</v>
      </c>
      <c r="H690" t="s">
        <v>1990</v>
      </c>
      <c r="I690" s="162">
        <v>45351.531832488428</v>
      </c>
      <c r="J690" s="162">
        <v>45351</v>
      </c>
      <c r="K690" t="s">
        <v>1991</v>
      </c>
      <c r="L690">
        <v>70041810</v>
      </c>
      <c r="M690" t="s">
        <v>4679</v>
      </c>
      <c r="N690" t="s">
        <v>4680</v>
      </c>
      <c r="O690">
        <v>970883638</v>
      </c>
      <c r="P690" t="s">
        <v>4681</v>
      </c>
      <c r="Q690" t="s">
        <v>2450</v>
      </c>
      <c r="R690" t="s">
        <v>2095</v>
      </c>
      <c r="S690" t="s">
        <v>2015</v>
      </c>
      <c r="T690" t="e">
        <f>VLOOKUP(Hoja1[[#This Row],[dsc_documento]],Registros[],2,FALSE)</f>
        <v>#N/A</v>
      </c>
    </row>
    <row r="691" spans="1:20" x14ac:dyDescent="0.25">
      <c r="A691" t="s">
        <v>173</v>
      </c>
      <c r="B691">
        <v>5</v>
      </c>
      <c r="C691">
        <v>5050561</v>
      </c>
      <c r="D691">
        <v>0</v>
      </c>
      <c r="E691" t="s">
        <v>4682</v>
      </c>
      <c r="F691" t="s">
        <v>2007</v>
      </c>
      <c r="G691" t="s">
        <v>2008</v>
      </c>
      <c r="H691" t="s">
        <v>1990</v>
      </c>
      <c r="I691" s="162">
        <v>45351.537484259257</v>
      </c>
      <c r="J691" s="162">
        <v>45351</v>
      </c>
      <c r="K691" t="s">
        <v>1991</v>
      </c>
      <c r="L691">
        <v>15451266</v>
      </c>
      <c r="M691" t="s">
        <v>1799</v>
      </c>
      <c r="N691" t="s">
        <v>4683</v>
      </c>
      <c r="O691">
        <v>928082284</v>
      </c>
      <c r="P691" t="s">
        <v>1800</v>
      </c>
      <c r="Q691" t="s">
        <v>3173</v>
      </c>
      <c r="R691" t="s">
        <v>2163</v>
      </c>
      <c r="S691" t="s">
        <v>1994</v>
      </c>
      <c r="T691" t="e">
        <f>VLOOKUP(Hoja1[[#This Row],[dsc_documento]],Registros[],2,FALSE)</f>
        <v>#N/A</v>
      </c>
    </row>
    <row r="692" spans="1:20" x14ac:dyDescent="0.25">
      <c r="A692" t="s">
        <v>197</v>
      </c>
      <c r="B692">
        <v>7</v>
      </c>
      <c r="C692">
        <v>7001352</v>
      </c>
      <c r="D692">
        <v>0</v>
      </c>
      <c r="E692" t="s">
        <v>4684</v>
      </c>
      <c r="F692" t="s">
        <v>1988</v>
      </c>
      <c r="G692" t="s">
        <v>2008</v>
      </c>
      <c r="H692" t="s">
        <v>1990</v>
      </c>
      <c r="I692" s="162">
        <v>45351.579060879631</v>
      </c>
      <c r="J692" s="162">
        <v>45364.46546832176</v>
      </c>
      <c r="K692" t="s">
        <v>1991</v>
      </c>
      <c r="L692">
        <v>47736216</v>
      </c>
      <c r="M692" t="s">
        <v>4685</v>
      </c>
      <c r="N692" t="s">
        <v>2260</v>
      </c>
      <c r="O692">
        <v>927225558</v>
      </c>
      <c r="P692" t="s">
        <v>4686</v>
      </c>
      <c r="Q692" t="s">
        <v>2042</v>
      </c>
      <c r="R692" t="s">
        <v>2080</v>
      </c>
      <c r="S692" t="s">
        <v>2080</v>
      </c>
      <c r="T692" t="e">
        <f>VLOOKUP(Hoja1[[#This Row],[dsc_documento]],Registros[],2,FALSE)</f>
        <v>#N/A</v>
      </c>
    </row>
    <row r="693" spans="1:20" x14ac:dyDescent="0.25">
      <c r="A693" t="s">
        <v>176</v>
      </c>
      <c r="B693">
        <v>1</v>
      </c>
      <c r="C693">
        <v>1002424</v>
      </c>
      <c r="D693">
        <v>0</v>
      </c>
      <c r="E693" t="s">
        <v>4687</v>
      </c>
      <c r="F693" t="s">
        <v>2007</v>
      </c>
      <c r="G693" t="s">
        <v>2008</v>
      </c>
      <c r="H693" t="s">
        <v>1990</v>
      </c>
      <c r="I693" s="162">
        <v>45351.622313854168</v>
      </c>
      <c r="J693" s="162">
        <v>45351</v>
      </c>
      <c r="K693" t="s">
        <v>1991</v>
      </c>
      <c r="L693">
        <v>19829629</v>
      </c>
      <c r="M693" t="s">
        <v>4688</v>
      </c>
      <c r="N693" t="s">
        <v>2346</v>
      </c>
      <c r="O693">
        <v>950888187</v>
      </c>
      <c r="P693" t="s">
        <v>4689</v>
      </c>
      <c r="Q693" t="s">
        <v>2317</v>
      </c>
      <c r="R693" t="s">
        <v>2204</v>
      </c>
      <c r="S693" t="s">
        <v>2015</v>
      </c>
      <c r="T693" t="e">
        <f>VLOOKUP(Hoja1[[#This Row],[dsc_documento]],Registros[],2,FALSE)</f>
        <v>#N/A</v>
      </c>
    </row>
    <row r="694" spans="1:20" x14ac:dyDescent="0.25">
      <c r="A694" t="s">
        <v>231</v>
      </c>
      <c r="B694">
        <v>11</v>
      </c>
      <c r="C694">
        <v>11001186</v>
      </c>
      <c r="D694">
        <v>0</v>
      </c>
      <c r="E694" t="s">
        <v>4690</v>
      </c>
      <c r="F694" t="s">
        <v>2007</v>
      </c>
      <c r="G694" t="s">
        <v>2008</v>
      </c>
      <c r="H694" t="s">
        <v>1990</v>
      </c>
      <c r="I694" s="162">
        <v>45351.623206365737</v>
      </c>
      <c r="J694" s="162">
        <v>45351</v>
      </c>
      <c r="K694" t="s">
        <v>1991</v>
      </c>
      <c r="L694">
        <v>40238474</v>
      </c>
      <c r="M694" t="s">
        <v>4691</v>
      </c>
      <c r="N694" t="s">
        <v>4692</v>
      </c>
      <c r="O694">
        <v>958555140</v>
      </c>
      <c r="P694" t="s">
        <v>4693</v>
      </c>
      <c r="Q694" t="s">
        <v>2911</v>
      </c>
      <c r="R694" t="s">
        <v>2138</v>
      </c>
      <c r="S694" t="s">
        <v>2049</v>
      </c>
      <c r="T694" t="e">
        <f>VLOOKUP(Hoja1[[#This Row],[dsc_documento]],Registros[],2,FALSE)</f>
        <v>#N/A</v>
      </c>
    </row>
    <row r="695" spans="1:20" x14ac:dyDescent="0.25">
      <c r="A695" t="s">
        <v>201</v>
      </c>
      <c r="B695">
        <v>2</v>
      </c>
      <c r="C695">
        <v>2105597</v>
      </c>
      <c r="D695">
        <v>0</v>
      </c>
      <c r="E695" t="s">
        <v>4694</v>
      </c>
      <c r="F695" t="s">
        <v>2007</v>
      </c>
      <c r="G695" t="s">
        <v>2008</v>
      </c>
      <c r="H695" t="s">
        <v>1990</v>
      </c>
      <c r="I695" s="162">
        <v>45351.627911261574</v>
      </c>
      <c r="J695" s="162">
        <v>45351</v>
      </c>
      <c r="K695" t="s">
        <v>1991</v>
      </c>
      <c r="L695">
        <v>70496738</v>
      </c>
      <c r="M695" t="s">
        <v>4695</v>
      </c>
      <c r="N695" t="s">
        <v>4696</v>
      </c>
      <c r="O695">
        <v>950688004</v>
      </c>
      <c r="P695" t="s">
        <v>4697</v>
      </c>
      <c r="Q695" t="s">
        <v>3183</v>
      </c>
      <c r="R695" t="s">
        <v>2060</v>
      </c>
      <c r="S695" t="s">
        <v>2022</v>
      </c>
      <c r="T695" t="e">
        <f>VLOOKUP(Hoja1[[#This Row],[dsc_documento]],Registros[],2,FALSE)</f>
        <v>#N/A</v>
      </c>
    </row>
    <row r="696" spans="1:20" x14ac:dyDescent="0.25">
      <c r="A696" t="s">
        <v>231</v>
      </c>
      <c r="B696">
        <v>11</v>
      </c>
      <c r="C696">
        <v>11001187</v>
      </c>
      <c r="D696">
        <v>0</v>
      </c>
      <c r="E696" t="s">
        <v>4698</v>
      </c>
      <c r="F696" t="s">
        <v>2007</v>
      </c>
      <c r="G696" t="s">
        <v>2008</v>
      </c>
      <c r="H696" t="s">
        <v>1990</v>
      </c>
      <c r="I696" s="162">
        <v>45351.629293668979</v>
      </c>
      <c r="J696" s="162">
        <v>45351</v>
      </c>
      <c r="K696" t="s">
        <v>1991</v>
      </c>
      <c r="L696">
        <v>43170577</v>
      </c>
      <c r="M696" t="s">
        <v>4663</v>
      </c>
      <c r="N696" t="s">
        <v>4664</v>
      </c>
      <c r="O696">
        <v>932263492</v>
      </c>
      <c r="P696" t="s">
        <v>4665</v>
      </c>
      <c r="Q696" t="s">
        <v>2047</v>
      </c>
      <c r="R696" t="s">
        <v>2048</v>
      </c>
      <c r="S696" t="s">
        <v>2049</v>
      </c>
      <c r="T696" t="e">
        <f>VLOOKUP(Hoja1[[#This Row],[dsc_documento]],Registros[],2,FALSE)</f>
        <v>#N/A</v>
      </c>
    </row>
    <row r="697" spans="1:20" x14ac:dyDescent="0.25">
      <c r="A697" t="s">
        <v>177</v>
      </c>
      <c r="B697">
        <v>6</v>
      </c>
      <c r="C697">
        <v>6001969</v>
      </c>
      <c r="D697">
        <v>0</v>
      </c>
      <c r="E697" t="s">
        <v>4699</v>
      </c>
      <c r="F697" t="s">
        <v>2007</v>
      </c>
      <c r="G697" t="s">
        <v>2008</v>
      </c>
      <c r="H697" t="s">
        <v>1990</v>
      </c>
      <c r="I697" s="162">
        <v>45351.629705173611</v>
      </c>
      <c r="J697" s="162">
        <v>45351</v>
      </c>
      <c r="K697" t="s">
        <v>1991</v>
      </c>
      <c r="L697">
        <v>17422179</v>
      </c>
      <c r="M697" t="s">
        <v>4700</v>
      </c>
      <c r="N697" t="s">
        <v>4701</v>
      </c>
      <c r="O697">
        <v>939781209</v>
      </c>
      <c r="P697" t="s">
        <v>4702</v>
      </c>
      <c r="Q697" t="s">
        <v>2898</v>
      </c>
      <c r="R697" t="s">
        <v>2361</v>
      </c>
      <c r="S697" t="s">
        <v>2362</v>
      </c>
      <c r="T697" t="e">
        <f>VLOOKUP(Hoja1[[#This Row],[dsc_documento]],Registros[],2,FALSE)</f>
        <v>#N/A</v>
      </c>
    </row>
    <row r="698" spans="1:20" x14ac:dyDescent="0.25">
      <c r="A698" t="s">
        <v>176</v>
      </c>
      <c r="B698">
        <v>1</v>
      </c>
      <c r="C698">
        <v>7421</v>
      </c>
      <c r="D698">
        <v>6</v>
      </c>
      <c r="E698" t="s">
        <v>4703</v>
      </c>
      <c r="F698" t="s">
        <v>2007</v>
      </c>
      <c r="G698" t="s">
        <v>2008</v>
      </c>
      <c r="H698" t="s">
        <v>1990</v>
      </c>
      <c r="I698" s="162">
        <v>45351.631497881943</v>
      </c>
      <c r="J698" s="162">
        <v>45351</v>
      </c>
      <c r="K698" t="s">
        <v>1991</v>
      </c>
      <c r="L698">
        <v>40104156</v>
      </c>
      <c r="M698" t="s">
        <v>4704</v>
      </c>
      <c r="N698" t="s">
        <v>4705</v>
      </c>
      <c r="O698">
        <v>975428887</v>
      </c>
      <c r="P698" t="s">
        <v>4706</v>
      </c>
      <c r="Q698" t="s">
        <v>2168</v>
      </c>
      <c r="R698" t="s">
        <v>2000</v>
      </c>
      <c r="S698" t="s">
        <v>2000</v>
      </c>
      <c r="T698" t="e">
        <f>VLOOKUP(Hoja1[[#This Row],[dsc_documento]],Registros[],2,FALSE)</f>
        <v>#N/A</v>
      </c>
    </row>
    <row r="699" spans="1:20" x14ac:dyDescent="0.25">
      <c r="A699" t="s">
        <v>173</v>
      </c>
      <c r="B699">
        <v>5</v>
      </c>
      <c r="C699">
        <v>5050562</v>
      </c>
      <c r="D699">
        <v>0</v>
      </c>
      <c r="E699" t="s">
        <v>4707</v>
      </c>
      <c r="F699" t="s">
        <v>2007</v>
      </c>
      <c r="G699" t="s">
        <v>2008</v>
      </c>
      <c r="H699" t="s">
        <v>1990</v>
      </c>
      <c r="I699" s="162">
        <v>45351.635466400461</v>
      </c>
      <c r="J699" s="162">
        <v>45351</v>
      </c>
      <c r="K699" t="s">
        <v>1991</v>
      </c>
      <c r="L699">
        <v>9323572</v>
      </c>
      <c r="M699" t="s">
        <v>4708</v>
      </c>
      <c r="N699" t="s">
        <v>4709</v>
      </c>
      <c r="O699">
        <v>980612734</v>
      </c>
      <c r="P699" t="s">
        <v>4710</v>
      </c>
      <c r="Q699" t="s">
        <v>2065</v>
      </c>
      <c r="R699" t="s">
        <v>2000</v>
      </c>
      <c r="S699" t="s">
        <v>2000</v>
      </c>
      <c r="T699" t="e">
        <f>VLOOKUP(Hoja1[[#This Row],[dsc_documento]],Registros[],2,FALSE)</f>
        <v>#N/A</v>
      </c>
    </row>
    <row r="700" spans="1:20" x14ac:dyDescent="0.25">
      <c r="A700" t="s">
        <v>231</v>
      </c>
      <c r="B700">
        <v>11</v>
      </c>
      <c r="C700">
        <v>11001188</v>
      </c>
      <c r="D700">
        <v>0</v>
      </c>
      <c r="E700" t="s">
        <v>4711</v>
      </c>
      <c r="F700" t="s">
        <v>2007</v>
      </c>
      <c r="G700" t="s">
        <v>2008</v>
      </c>
      <c r="H700" t="s">
        <v>1990</v>
      </c>
      <c r="I700" s="162">
        <v>45351.635630127312</v>
      </c>
      <c r="J700" s="162">
        <v>45351</v>
      </c>
      <c r="K700" t="s">
        <v>1991</v>
      </c>
      <c r="L700">
        <v>29337970</v>
      </c>
      <c r="M700" t="s">
        <v>4712</v>
      </c>
      <c r="N700" t="s">
        <v>4713</v>
      </c>
      <c r="O700">
        <v>958950956</v>
      </c>
      <c r="P700" t="s">
        <v>4714</v>
      </c>
      <c r="Q700" t="s">
        <v>2113</v>
      </c>
      <c r="R700" t="s">
        <v>2114</v>
      </c>
      <c r="S700" t="s">
        <v>1994</v>
      </c>
      <c r="T700" t="e">
        <f>VLOOKUP(Hoja1[[#This Row],[dsc_documento]],Registros[],2,FALSE)</f>
        <v>#N/A</v>
      </c>
    </row>
    <row r="701" spans="1:20" x14ac:dyDescent="0.25">
      <c r="A701" t="s">
        <v>179</v>
      </c>
      <c r="B701">
        <v>3</v>
      </c>
      <c r="C701">
        <v>3001499</v>
      </c>
      <c r="D701">
        <v>0</v>
      </c>
      <c r="E701" t="s">
        <v>4715</v>
      </c>
      <c r="F701" t="s">
        <v>1988</v>
      </c>
      <c r="G701" t="s">
        <v>2008</v>
      </c>
      <c r="H701" t="s">
        <v>1990</v>
      </c>
      <c r="I701" s="162">
        <v>45351.642175694447</v>
      </c>
      <c r="J701" s="162">
        <v>45357.653512303237</v>
      </c>
      <c r="K701" t="s">
        <v>2009</v>
      </c>
      <c r="L701">
        <v>23926934</v>
      </c>
      <c r="M701" t="s">
        <v>4716</v>
      </c>
      <c r="N701" t="s">
        <v>4717</v>
      </c>
      <c r="O701">
        <v>945444960</v>
      </c>
      <c r="P701" t="s">
        <v>4718</v>
      </c>
      <c r="Q701" t="s">
        <v>2257</v>
      </c>
      <c r="R701" t="s">
        <v>2080</v>
      </c>
      <c r="S701" t="s">
        <v>2080</v>
      </c>
      <c r="T701" t="e">
        <f>VLOOKUP(Hoja1[[#This Row],[dsc_documento]],Registros[],2,FALSE)</f>
        <v>#N/A</v>
      </c>
    </row>
    <row r="702" spans="1:20" x14ac:dyDescent="0.25">
      <c r="A702" t="s">
        <v>173</v>
      </c>
      <c r="B702">
        <v>5</v>
      </c>
      <c r="C702">
        <v>5050563</v>
      </c>
      <c r="D702">
        <v>0</v>
      </c>
      <c r="E702" t="s">
        <v>4719</v>
      </c>
      <c r="F702" t="s">
        <v>2007</v>
      </c>
      <c r="G702" t="s">
        <v>2008</v>
      </c>
      <c r="H702" t="s">
        <v>1990</v>
      </c>
      <c r="I702" s="162">
        <v>45351.65508271991</v>
      </c>
      <c r="J702" s="162">
        <v>45351</v>
      </c>
      <c r="K702" t="s">
        <v>2009</v>
      </c>
      <c r="L702">
        <v>6245170</v>
      </c>
      <c r="M702" t="s">
        <v>4720</v>
      </c>
      <c r="N702" t="s">
        <v>4721</v>
      </c>
      <c r="O702">
        <v>941462305</v>
      </c>
      <c r="P702" t="s">
        <v>4722</v>
      </c>
      <c r="Q702" t="s">
        <v>3346</v>
      </c>
      <c r="R702" t="s">
        <v>2163</v>
      </c>
      <c r="S702" t="s">
        <v>1994</v>
      </c>
      <c r="T702" t="e">
        <f>VLOOKUP(Hoja1[[#This Row],[dsc_documento]],Registros[],2,FALSE)</f>
        <v>#N/A</v>
      </c>
    </row>
    <row r="703" spans="1:20" x14ac:dyDescent="0.25">
      <c r="A703" t="s">
        <v>175</v>
      </c>
      <c r="B703">
        <v>9</v>
      </c>
      <c r="C703">
        <v>9001747</v>
      </c>
      <c r="D703">
        <v>0</v>
      </c>
      <c r="E703" t="s">
        <v>4723</v>
      </c>
      <c r="F703" t="s">
        <v>1988</v>
      </c>
      <c r="G703" t="s">
        <v>2008</v>
      </c>
      <c r="H703" t="s">
        <v>1990</v>
      </c>
      <c r="I703" s="162">
        <v>45351.656460416663</v>
      </c>
      <c r="J703" s="162">
        <v>45362.696913391206</v>
      </c>
      <c r="K703" t="s">
        <v>1991</v>
      </c>
      <c r="L703">
        <v>32835856</v>
      </c>
      <c r="M703" t="s">
        <v>4724</v>
      </c>
      <c r="N703" t="s">
        <v>4725</v>
      </c>
      <c r="O703">
        <v>920617551</v>
      </c>
      <c r="P703" t="s">
        <v>4726</v>
      </c>
      <c r="Q703" t="s">
        <v>2123</v>
      </c>
      <c r="R703" t="s">
        <v>2080</v>
      </c>
      <c r="S703" t="s">
        <v>2080</v>
      </c>
      <c r="T703" t="e">
        <f>VLOOKUP(Hoja1[[#This Row],[dsc_documento]],Registros[],2,FALSE)</f>
        <v>#N/A</v>
      </c>
    </row>
    <row r="704" spans="1:20" x14ac:dyDescent="0.25">
      <c r="A704" t="s">
        <v>201</v>
      </c>
      <c r="B704">
        <v>2</v>
      </c>
      <c r="C704">
        <v>2105598</v>
      </c>
      <c r="D704">
        <v>0</v>
      </c>
      <c r="E704" t="s">
        <v>4727</v>
      </c>
      <c r="F704" t="s">
        <v>2007</v>
      </c>
      <c r="G704" t="s">
        <v>2008</v>
      </c>
      <c r="H704" t="s">
        <v>1990</v>
      </c>
      <c r="I704" s="162">
        <v>45351.662507835645</v>
      </c>
      <c r="J704" s="162">
        <v>45351</v>
      </c>
      <c r="K704" t="s">
        <v>1991</v>
      </c>
      <c r="L704">
        <v>20019037</v>
      </c>
      <c r="M704" t="s">
        <v>4728</v>
      </c>
      <c r="N704" t="s">
        <v>4729</v>
      </c>
      <c r="O704">
        <v>989606599</v>
      </c>
      <c r="P704" t="s">
        <v>4730</v>
      </c>
      <c r="Q704" t="s">
        <v>3145</v>
      </c>
      <c r="R704" t="s">
        <v>2204</v>
      </c>
      <c r="S704" t="s">
        <v>2015</v>
      </c>
      <c r="T704" t="e">
        <f>VLOOKUP(Hoja1[[#This Row],[dsc_documento]],Registros[],2,FALSE)</f>
        <v>#N/A</v>
      </c>
    </row>
    <row r="705" spans="1:20" x14ac:dyDescent="0.25">
      <c r="A705" t="s">
        <v>201</v>
      </c>
      <c r="B705">
        <v>2</v>
      </c>
      <c r="C705">
        <v>2105599</v>
      </c>
      <c r="D705">
        <v>0</v>
      </c>
      <c r="E705" t="s">
        <v>4731</v>
      </c>
      <c r="F705" t="s">
        <v>2007</v>
      </c>
      <c r="G705" t="s">
        <v>2008</v>
      </c>
      <c r="H705" t="s">
        <v>1990</v>
      </c>
      <c r="I705" s="162">
        <v>45351.672652858797</v>
      </c>
      <c r="J705" s="162">
        <v>45382.49491079861</v>
      </c>
      <c r="K705" t="s">
        <v>1991</v>
      </c>
      <c r="L705">
        <v>19838018</v>
      </c>
      <c r="M705" t="s">
        <v>4732</v>
      </c>
      <c r="N705" t="s">
        <v>4733</v>
      </c>
      <c r="O705">
        <v>942203257</v>
      </c>
      <c r="P705" t="s">
        <v>4734</v>
      </c>
      <c r="Q705" t="s">
        <v>3038</v>
      </c>
      <c r="R705" t="s">
        <v>2054</v>
      </c>
      <c r="S705" t="s">
        <v>2015</v>
      </c>
      <c r="T705" t="e">
        <f>VLOOKUP(Hoja1[[#This Row],[dsc_documento]],Registros[],2,FALSE)</f>
        <v>#N/A</v>
      </c>
    </row>
    <row r="706" spans="1:20" x14ac:dyDescent="0.25">
      <c r="A706" t="s">
        <v>231</v>
      </c>
      <c r="B706">
        <v>11</v>
      </c>
      <c r="C706">
        <v>11001189</v>
      </c>
      <c r="D706">
        <v>0</v>
      </c>
      <c r="E706" t="s">
        <v>4735</v>
      </c>
      <c r="F706" t="s">
        <v>2007</v>
      </c>
      <c r="G706" t="s">
        <v>2008</v>
      </c>
      <c r="H706" t="s">
        <v>1990</v>
      </c>
      <c r="I706" s="162">
        <v>45351.673842094904</v>
      </c>
      <c r="J706" s="162">
        <v>45351</v>
      </c>
      <c r="K706" t="s">
        <v>1991</v>
      </c>
      <c r="L706">
        <v>61293277</v>
      </c>
      <c r="M706" t="s">
        <v>219</v>
      </c>
      <c r="N706" t="s">
        <v>4736</v>
      </c>
      <c r="O706">
        <v>946480989</v>
      </c>
      <c r="P706" t="s">
        <v>4737</v>
      </c>
      <c r="Q706" t="s">
        <v>4201</v>
      </c>
      <c r="R706" t="s">
        <v>2048</v>
      </c>
      <c r="S706" t="s">
        <v>2049</v>
      </c>
      <c r="T706" t="e">
        <f>VLOOKUP(Hoja1[[#This Row],[dsc_documento]],Registros[],2,FALSE)</f>
        <v>#N/A</v>
      </c>
    </row>
    <row r="707" spans="1:20" x14ac:dyDescent="0.25">
      <c r="A707" t="s">
        <v>175</v>
      </c>
      <c r="B707">
        <v>9</v>
      </c>
      <c r="C707">
        <v>9001748</v>
      </c>
      <c r="D707">
        <v>0</v>
      </c>
      <c r="E707" t="s">
        <v>4738</v>
      </c>
      <c r="F707" t="s">
        <v>2007</v>
      </c>
      <c r="G707" t="s">
        <v>2008</v>
      </c>
      <c r="H707" t="s">
        <v>1990</v>
      </c>
      <c r="I707" s="162">
        <v>45351.678976504627</v>
      </c>
      <c r="J707" s="162">
        <v>45351</v>
      </c>
      <c r="K707" t="s">
        <v>1991</v>
      </c>
      <c r="L707">
        <v>16717777</v>
      </c>
      <c r="M707" t="s">
        <v>4739</v>
      </c>
      <c r="N707" t="s">
        <v>4740</v>
      </c>
      <c r="O707">
        <v>917698124</v>
      </c>
      <c r="P707" t="s">
        <v>4741</v>
      </c>
      <c r="Q707" t="s">
        <v>2155</v>
      </c>
      <c r="R707" t="s">
        <v>2156</v>
      </c>
      <c r="S707" t="s">
        <v>2157</v>
      </c>
      <c r="T707" t="e">
        <f>VLOOKUP(Hoja1[[#This Row],[dsc_documento]],Registros[],2,FALSE)</f>
        <v>#N/A</v>
      </c>
    </row>
    <row r="708" spans="1:20" x14ac:dyDescent="0.25">
      <c r="A708" t="s">
        <v>231</v>
      </c>
      <c r="B708">
        <v>11</v>
      </c>
      <c r="C708">
        <v>11001190</v>
      </c>
      <c r="D708">
        <v>0</v>
      </c>
      <c r="E708" t="s">
        <v>4742</v>
      </c>
      <c r="F708" t="s">
        <v>2007</v>
      </c>
      <c r="G708" t="s">
        <v>2008</v>
      </c>
      <c r="H708" t="s">
        <v>1990</v>
      </c>
      <c r="I708" s="162">
        <v>45351.679389849538</v>
      </c>
      <c r="J708" s="162">
        <v>45351</v>
      </c>
      <c r="K708" t="s">
        <v>1991</v>
      </c>
      <c r="L708">
        <v>61293277</v>
      </c>
      <c r="M708" t="s">
        <v>219</v>
      </c>
      <c r="N708" t="s">
        <v>4736</v>
      </c>
      <c r="O708">
        <v>946480989</v>
      </c>
      <c r="P708" t="s">
        <v>4737</v>
      </c>
      <c r="Q708" t="s">
        <v>4201</v>
      </c>
      <c r="R708" t="s">
        <v>2048</v>
      </c>
      <c r="S708" t="s">
        <v>2049</v>
      </c>
      <c r="T708" t="e">
        <f>VLOOKUP(Hoja1[[#This Row],[dsc_documento]],Registros[],2,FALSE)</f>
        <v>#N/A</v>
      </c>
    </row>
    <row r="709" spans="1:20" x14ac:dyDescent="0.25">
      <c r="A709" t="s">
        <v>231</v>
      </c>
      <c r="B709">
        <v>11</v>
      </c>
      <c r="C709">
        <v>11001191</v>
      </c>
      <c r="D709">
        <v>0</v>
      </c>
      <c r="E709" t="s">
        <v>4743</v>
      </c>
      <c r="F709" t="s">
        <v>2007</v>
      </c>
      <c r="G709" t="s">
        <v>2008</v>
      </c>
      <c r="H709" t="s">
        <v>1990</v>
      </c>
      <c r="I709" s="162">
        <v>45351.682320219908</v>
      </c>
      <c r="J709" s="162">
        <v>45351</v>
      </c>
      <c r="K709" t="s">
        <v>1991</v>
      </c>
      <c r="L709">
        <v>61293277</v>
      </c>
      <c r="M709" t="s">
        <v>219</v>
      </c>
      <c r="N709" t="s">
        <v>4736</v>
      </c>
      <c r="O709">
        <v>946480989</v>
      </c>
      <c r="P709" t="s">
        <v>4737</v>
      </c>
      <c r="Q709" t="s">
        <v>4201</v>
      </c>
      <c r="R709" t="s">
        <v>2048</v>
      </c>
      <c r="S709" t="s">
        <v>2049</v>
      </c>
      <c r="T709" t="e">
        <f>VLOOKUP(Hoja1[[#This Row],[dsc_documento]],Registros[],2,FALSE)</f>
        <v>#N/A</v>
      </c>
    </row>
    <row r="710" spans="1:20" x14ac:dyDescent="0.25">
      <c r="A710" t="s">
        <v>231</v>
      </c>
      <c r="B710">
        <v>11</v>
      </c>
      <c r="C710">
        <v>11001192</v>
      </c>
      <c r="D710">
        <v>0</v>
      </c>
      <c r="E710" t="s">
        <v>4744</v>
      </c>
      <c r="F710" t="s">
        <v>2007</v>
      </c>
      <c r="G710" t="s">
        <v>2008</v>
      </c>
      <c r="H710" t="s">
        <v>1990</v>
      </c>
      <c r="I710" s="162">
        <v>45351.688572569445</v>
      </c>
      <c r="J710" s="162">
        <v>45351</v>
      </c>
      <c r="K710" t="s">
        <v>1991</v>
      </c>
      <c r="L710">
        <v>42913583</v>
      </c>
      <c r="M710" t="s">
        <v>4745</v>
      </c>
      <c r="N710" t="s">
        <v>4746</v>
      </c>
      <c r="O710">
        <v>958698484</v>
      </c>
      <c r="P710" t="s">
        <v>4747</v>
      </c>
      <c r="Q710" t="s">
        <v>2113</v>
      </c>
      <c r="R710" t="s">
        <v>2114</v>
      </c>
      <c r="S710" t="s">
        <v>1994</v>
      </c>
      <c r="T710" t="e">
        <f>VLOOKUP(Hoja1[[#This Row],[dsc_documento]],Registros[],2,FALSE)</f>
        <v>#N/A</v>
      </c>
    </row>
    <row r="711" spans="1:20" x14ac:dyDescent="0.25">
      <c r="A711" t="s">
        <v>231</v>
      </c>
      <c r="B711">
        <v>11</v>
      </c>
      <c r="C711">
        <v>11001193</v>
      </c>
      <c r="D711">
        <v>0</v>
      </c>
      <c r="E711" t="s">
        <v>4748</v>
      </c>
      <c r="F711" t="s">
        <v>2007</v>
      </c>
      <c r="G711" t="s">
        <v>2008</v>
      </c>
      <c r="H711" t="s">
        <v>1990</v>
      </c>
      <c r="I711" s="162">
        <v>45351.703953622688</v>
      </c>
      <c r="J711" s="162">
        <v>45351</v>
      </c>
      <c r="K711" t="s">
        <v>1991</v>
      </c>
      <c r="L711">
        <v>29534532</v>
      </c>
      <c r="M711" t="s">
        <v>4749</v>
      </c>
      <c r="N711" t="s">
        <v>4191</v>
      </c>
      <c r="O711">
        <v>992274319</v>
      </c>
      <c r="P711" t="s">
        <v>4750</v>
      </c>
      <c r="Q711" t="s">
        <v>2934</v>
      </c>
      <c r="R711" t="s">
        <v>2238</v>
      </c>
      <c r="S711" t="s">
        <v>2049</v>
      </c>
      <c r="T711" t="e">
        <f>VLOOKUP(Hoja1[[#This Row],[dsc_documento]],Registros[],2,FALSE)</f>
        <v>#N/A</v>
      </c>
    </row>
    <row r="712" spans="1:20" x14ac:dyDescent="0.25">
      <c r="A712" t="s">
        <v>176</v>
      </c>
      <c r="B712">
        <v>1</v>
      </c>
      <c r="C712">
        <v>1002425</v>
      </c>
      <c r="D712">
        <v>0</v>
      </c>
      <c r="E712" t="s">
        <v>4751</v>
      </c>
      <c r="F712" t="s">
        <v>1988</v>
      </c>
      <c r="G712" t="s">
        <v>2008</v>
      </c>
      <c r="H712" t="s">
        <v>1990</v>
      </c>
      <c r="I712" s="162">
        <v>45351.706000694445</v>
      </c>
      <c r="J712" s="162">
        <v>45364.448433368052</v>
      </c>
      <c r="K712" t="s">
        <v>2009</v>
      </c>
      <c r="L712">
        <v>71917581</v>
      </c>
      <c r="M712" t="s">
        <v>4752</v>
      </c>
      <c r="N712" t="s">
        <v>4753</v>
      </c>
      <c r="O712">
        <v>987035945</v>
      </c>
      <c r="P712" t="s">
        <v>4754</v>
      </c>
      <c r="Q712" t="s">
        <v>2143</v>
      </c>
      <c r="R712" t="s">
        <v>2000</v>
      </c>
      <c r="S712" t="s">
        <v>2000</v>
      </c>
      <c r="T712" t="e">
        <f>VLOOKUP(Hoja1[[#This Row],[dsc_documento]],Registros[],2,FALSE)</f>
        <v>#N/A</v>
      </c>
    </row>
    <row r="713" spans="1:20" x14ac:dyDescent="0.25">
      <c r="A713" t="s">
        <v>197</v>
      </c>
      <c r="B713">
        <v>7</v>
      </c>
      <c r="C713">
        <v>7001353</v>
      </c>
      <c r="D713">
        <v>0</v>
      </c>
      <c r="E713" t="s">
        <v>4755</v>
      </c>
      <c r="F713" t="s">
        <v>2007</v>
      </c>
      <c r="G713" t="s">
        <v>2008</v>
      </c>
      <c r="H713" t="s">
        <v>1990</v>
      </c>
      <c r="I713" s="162">
        <v>45351.723116238427</v>
      </c>
      <c r="J713" s="162">
        <v>45351</v>
      </c>
      <c r="K713" t="s">
        <v>1991</v>
      </c>
      <c r="L713">
        <v>17554299</v>
      </c>
      <c r="M713" t="s">
        <v>4756</v>
      </c>
      <c r="N713" t="s">
        <v>4757</v>
      </c>
      <c r="O713">
        <v>948589383</v>
      </c>
      <c r="P713" t="s">
        <v>4758</v>
      </c>
      <c r="Q713" t="s">
        <v>2243</v>
      </c>
      <c r="R713" t="s">
        <v>2071</v>
      </c>
      <c r="S713" t="s">
        <v>4298</v>
      </c>
      <c r="T713" t="e">
        <f>VLOOKUP(Hoja1[[#This Row],[dsc_documento]],Registros[],2,FALSE)</f>
        <v>#N/A</v>
      </c>
    </row>
    <row r="714" spans="1:20" x14ac:dyDescent="0.25">
      <c r="A714" t="s">
        <v>231</v>
      </c>
      <c r="B714">
        <v>11</v>
      </c>
      <c r="C714">
        <v>11001194</v>
      </c>
      <c r="D714">
        <v>0</v>
      </c>
      <c r="E714" t="s">
        <v>4759</v>
      </c>
      <c r="F714" t="s">
        <v>2007</v>
      </c>
      <c r="G714" t="s">
        <v>2008</v>
      </c>
      <c r="H714" t="s">
        <v>1990</v>
      </c>
      <c r="I714" s="162">
        <v>45351.726973842589</v>
      </c>
      <c r="J714" s="162">
        <v>45351</v>
      </c>
      <c r="K714" t="s">
        <v>1991</v>
      </c>
      <c r="L714">
        <v>44601914</v>
      </c>
      <c r="M714" t="s">
        <v>4760</v>
      </c>
      <c r="N714" t="s">
        <v>4761</v>
      </c>
      <c r="O714">
        <v>974205427</v>
      </c>
      <c r="P714" t="s">
        <v>4762</v>
      </c>
      <c r="Q714" t="s">
        <v>2426</v>
      </c>
      <c r="R714" t="s">
        <v>2114</v>
      </c>
      <c r="S714" t="s">
        <v>1994</v>
      </c>
      <c r="T714" t="e">
        <f>VLOOKUP(Hoja1[[#This Row],[dsc_documento]],Registros[],2,FALSE)</f>
        <v>#N/A</v>
      </c>
    </row>
    <row r="715" spans="1:20" x14ac:dyDescent="0.25">
      <c r="A715" t="s">
        <v>201</v>
      </c>
      <c r="B715">
        <v>2</v>
      </c>
      <c r="C715">
        <v>2105600</v>
      </c>
      <c r="D715">
        <v>0</v>
      </c>
      <c r="E715" t="s">
        <v>4763</v>
      </c>
      <c r="F715" t="s">
        <v>2007</v>
      </c>
      <c r="G715" t="s">
        <v>2008</v>
      </c>
      <c r="H715" t="s">
        <v>1990</v>
      </c>
      <c r="I715" s="162">
        <v>45351.727574189812</v>
      </c>
      <c r="J715" s="162">
        <v>45351</v>
      </c>
      <c r="K715" t="s">
        <v>1991</v>
      </c>
      <c r="L715">
        <v>23520176</v>
      </c>
      <c r="M715" t="s">
        <v>4764</v>
      </c>
      <c r="N715" t="s">
        <v>4765</v>
      </c>
      <c r="O715">
        <v>954445747</v>
      </c>
      <c r="P715" t="s">
        <v>4766</v>
      </c>
      <c r="Q715" t="s">
        <v>2939</v>
      </c>
      <c r="R715" t="s">
        <v>2060</v>
      </c>
      <c r="S715" t="s">
        <v>2022</v>
      </c>
      <c r="T715" t="e">
        <f>VLOOKUP(Hoja1[[#This Row],[dsc_documento]],Registros[],2,FALSE)</f>
        <v>#N/A</v>
      </c>
    </row>
    <row r="716" spans="1:20" x14ac:dyDescent="0.25">
      <c r="A716" t="s">
        <v>176</v>
      </c>
      <c r="B716">
        <v>1</v>
      </c>
      <c r="C716">
        <v>1002426</v>
      </c>
      <c r="D716">
        <v>0</v>
      </c>
      <c r="E716" t="s">
        <v>4767</v>
      </c>
      <c r="F716" t="s">
        <v>1988</v>
      </c>
      <c r="G716" t="s">
        <v>2008</v>
      </c>
      <c r="H716" t="s">
        <v>1990</v>
      </c>
      <c r="I716" s="162">
        <v>45351.742536111109</v>
      </c>
      <c r="J716" s="162">
        <v>45351.780677465278</v>
      </c>
      <c r="K716" t="s">
        <v>1991</v>
      </c>
      <c r="L716">
        <v>42300070</v>
      </c>
      <c r="M716" t="s">
        <v>4768</v>
      </c>
      <c r="N716" t="s">
        <v>4769</v>
      </c>
      <c r="O716">
        <v>994570662</v>
      </c>
      <c r="P716" t="s">
        <v>4770</v>
      </c>
      <c r="Q716" t="s">
        <v>1993</v>
      </c>
      <c r="R716" t="s">
        <v>2080</v>
      </c>
      <c r="S716" t="s">
        <v>2080</v>
      </c>
      <c r="T716" t="e">
        <f>VLOOKUP(Hoja1[[#This Row],[dsc_documento]],Registros[],2,FALSE)</f>
        <v>#N/A</v>
      </c>
    </row>
    <row r="717" spans="1:20" x14ac:dyDescent="0.25">
      <c r="A717" t="s">
        <v>173</v>
      </c>
      <c r="B717">
        <v>5</v>
      </c>
      <c r="C717">
        <v>5050564</v>
      </c>
      <c r="D717">
        <v>0</v>
      </c>
      <c r="E717" t="s">
        <v>4771</v>
      </c>
      <c r="F717" t="s">
        <v>2007</v>
      </c>
      <c r="G717" t="s">
        <v>2008</v>
      </c>
      <c r="H717" t="s">
        <v>1990</v>
      </c>
      <c r="I717" s="162">
        <v>45351.753048645834</v>
      </c>
      <c r="J717" s="162">
        <v>45351</v>
      </c>
      <c r="K717" t="s">
        <v>1991</v>
      </c>
      <c r="L717">
        <v>15345140</v>
      </c>
      <c r="M717" t="s">
        <v>4772</v>
      </c>
      <c r="N717" t="s">
        <v>4773</v>
      </c>
      <c r="O717">
        <v>991339756</v>
      </c>
      <c r="P717" t="s">
        <v>4774</v>
      </c>
      <c r="Q717" t="s">
        <v>3173</v>
      </c>
      <c r="R717" t="s">
        <v>2163</v>
      </c>
      <c r="S717" t="s">
        <v>1994</v>
      </c>
      <c r="T717" t="e">
        <f>VLOOKUP(Hoja1[[#This Row],[dsc_documento]],Registros[],2,FALSE)</f>
        <v>#N/A</v>
      </c>
    </row>
    <row r="718" spans="1:20" x14ac:dyDescent="0.25">
      <c r="A718" t="s">
        <v>175</v>
      </c>
      <c r="B718">
        <v>9</v>
      </c>
      <c r="C718">
        <v>9001749</v>
      </c>
      <c r="D718">
        <v>0</v>
      </c>
      <c r="E718" t="s">
        <v>4775</v>
      </c>
      <c r="F718" t="s">
        <v>2007</v>
      </c>
      <c r="G718" t="s">
        <v>2008</v>
      </c>
      <c r="H718" t="s">
        <v>1990</v>
      </c>
      <c r="I718" s="162">
        <v>45351.755640740739</v>
      </c>
      <c r="J718" s="162">
        <v>45351</v>
      </c>
      <c r="K718" t="s">
        <v>1991</v>
      </c>
      <c r="L718">
        <v>32840248</v>
      </c>
      <c r="M718" t="s">
        <v>4776</v>
      </c>
      <c r="N718" t="s">
        <v>2260</v>
      </c>
      <c r="O718">
        <v>949057932</v>
      </c>
      <c r="P718" t="s">
        <v>4777</v>
      </c>
      <c r="Q718" t="s">
        <v>3087</v>
      </c>
      <c r="R718" t="s">
        <v>2646</v>
      </c>
      <c r="S718" t="s">
        <v>2157</v>
      </c>
      <c r="T718" t="e">
        <f>VLOOKUP(Hoja1[[#This Row],[dsc_documento]],Registros[],2,FALSE)</f>
        <v>#N/A</v>
      </c>
    </row>
    <row r="719" spans="1:20" x14ac:dyDescent="0.25">
      <c r="A719" t="s">
        <v>201</v>
      </c>
      <c r="B719">
        <v>2</v>
      </c>
      <c r="C719">
        <v>2105601</v>
      </c>
      <c r="D719">
        <v>0</v>
      </c>
      <c r="E719" t="s">
        <v>4778</v>
      </c>
      <c r="F719" t="s">
        <v>2007</v>
      </c>
      <c r="G719" t="s">
        <v>2008</v>
      </c>
      <c r="H719" t="s">
        <v>1990</v>
      </c>
      <c r="I719" s="162">
        <v>45351.76982361111</v>
      </c>
      <c r="J719" s="162">
        <v>45382.495184525462</v>
      </c>
      <c r="K719" t="s">
        <v>1991</v>
      </c>
      <c r="L719">
        <v>40678654</v>
      </c>
      <c r="M719" t="s">
        <v>4779</v>
      </c>
      <c r="N719" t="s">
        <v>4780</v>
      </c>
      <c r="O719">
        <v>983151302</v>
      </c>
      <c r="P719" t="s">
        <v>4781</v>
      </c>
      <c r="Q719" t="s">
        <v>3623</v>
      </c>
      <c r="R719" t="s">
        <v>2204</v>
      </c>
      <c r="S719" t="s">
        <v>2015</v>
      </c>
      <c r="T719" t="e">
        <f>VLOOKUP(Hoja1[[#This Row],[dsc_documento]],Registros[],2,FALSE)</f>
        <v>#N/A</v>
      </c>
    </row>
    <row r="720" spans="1:20" x14ac:dyDescent="0.25">
      <c r="A720" t="s">
        <v>231</v>
      </c>
      <c r="B720">
        <v>11</v>
      </c>
      <c r="C720">
        <v>11001195</v>
      </c>
      <c r="D720">
        <v>0</v>
      </c>
      <c r="E720" t="s">
        <v>4782</v>
      </c>
      <c r="F720" t="s">
        <v>2007</v>
      </c>
      <c r="G720" t="s">
        <v>2008</v>
      </c>
      <c r="H720" t="s">
        <v>1990</v>
      </c>
      <c r="I720" s="162">
        <v>45351.776637997682</v>
      </c>
      <c r="J720" s="162">
        <v>45351</v>
      </c>
      <c r="K720" t="s">
        <v>1991</v>
      </c>
      <c r="L720">
        <v>42038880</v>
      </c>
      <c r="M720" t="s">
        <v>4783</v>
      </c>
      <c r="N720" t="s">
        <v>4784</v>
      </c>
      <c r="O720">
        <v>922033906</v>
      </c>
      <c r="P720" t="s">
        <v>4785</v>
      </c>
      <c r="Q720" t="s">
        <v>2113</v>
      </c>
      <c r="R720" t="s">
        <v>2114</v>
      </c>
      <c r="S720" t="s">
        <v>1994</v>
      </c>
      <c r="T720" t="e">
        <f>VLOOKUP(Hoja1[[#This Row],[dsc_documento]],Registros[],2,FALSE)</f>
        <v>#N/A</v>
      </c>
    </row>
    <row r="721" spans="1:20" x14ac:dyDescent="0.25">
      <c r="A721" t="s">
        <v>231</v>
      </c>
      <c r="B721">
        <v>11</v>
      </c>
      <c r="C721">
        <v>11001196</v>
      </c>
      <c r="D721">
        <v>0</v>
      </c>
      <c r="E721" t="s">
        <v>4786</v>
      </c>
      <c r="F721" t="s">
        <v>2007</v>
      </c>
      <c r="G721" t="s">
        <v>2008</v>
      </c>
      <c r="H721" t="s">
        <v>1990</v>
      </c>
      <c r="I721" s="162">
        <v>45351.784870717594</v>
      </c>
      <c r="J721" s="162">
        <v>45351</v>
      </c>
      <c r="K721" t="s">
        <v>1991</v>
      </c>
      <c r="L721">
        <v>29410869</v>
      </c>
      <c r="M721" t="s">
        <v>4787</v>
      </c>
      <c r="N721" t="s">
        <v>4788</v>
      </c>
      <c r="O721">
        <v>994103537</v>
      </c>
      <c r="P721" t="s">
        <v>4789</v>
      </c>
      <c r="Q721" t="s">
        <v>2113</v>
      </c>
      <c r="R721" t="s">
        <v>2114</v>
      </c>
      <c r="S721" t="s">
        <v>1994</v>
      </c>
      <c r="T721" t="e">
        <f>VLOOKUP(Hoja1[[#This Row],[dsc_documento]],Registros[],2,FALSE)</f>
        <v>#N/A</v>
      </c>
    </row>
    <row r="722" spans="1:20" x14ac:dyDescent="0.25">
      <c r="A722" t="s">
        <v>179</v>
      </c>
      <c r="B722">
        <v>3</v>
      </c>
      <c r="C722">
        <v>3001500</v>
      </c>
      <c r="D722">
        <v>0</v>
      </c>
      <c r="E722" t="s">
        <v>4790</v>
      </c>
      <c r="F722" t="s">
        <v>2007</v>
      </c>
      <c r="G722" t="s">
        <v>2008</v>
      </c>
      <c r="H722" t="s">
        <v>1990</v>
      </c>
      <c r="I722" s="162">
        <v>45351.794656331018</v>
      </c>
      <c r="J722" s="162">
        <v>45358.421367361108</v>
      </c>
      <c r="K722" t="s">
        <v>1991</v>
      </c>
      <c r="L722">
        <v>44244518</v>
      </c>
      <c r="M722" t="s">
        <v>4791</v>
      </c>
      <c r="N722" t="s">
        <v>4792</v>
      </c>
      <c r="O722">
        <v>991696784</v>
      </c>
      <c r="P722" t="s">
        <v>4793</v>
      </c>
      <c r="Q722" t="s">
        <v>2385</v>
      </c>
      <c r="R722" t="s">
        <v>2386</v>
      </c>
      <c r="S722" t="s">
        <v>2387</v>
      </c>
      <c r="T722" t="e">
        <f>VLOOKUP(Hoja1[[#This Row],[dsc_documento]],Registros[],2,FALSE)</f>
        <v>#N/A</v>
      </c>
    </row>
    <row r="723" spans="1:20" x14ac:dyDescent="0.25">
      <c r="A723" t="s">
        <v>179</v>
      </c>
      <c r="B723">
        <v>3</v>
      </c>
      <c r="C723">
        <v>3001501</v>
      </c>
      <c r="D723">
        <v>0</v>
      </c>
      <c r="E723" t="s">
        <v>4794</v>
      </c>
      <c r="F723" t="s">
        <v>2007</v>
      </c>
      <c r="G723" t="s">
        <v>2008</v>
      </c>
      <c r="H723" t="s">
        <v>1990</v>
      </c>
      <c r="I723" s="162">
        <v>45351.842834872688</v>
      </c>
      <c r="J723" s="162">
        <v>45351</v>
      </c>
      <c r="K723" t="s">
        <v>1991</v>
      </c>
      <c r="L723">
        <v>25301475</v>
      </c>
      <c r="M723" t="s">
        <v>4795</v>
      </c>
      <c r="N723" t="s">
        <v>2171</v>
      </c>
      <c r="O723">
        <v>974575128</v>
      </c>
      <c r="P723" t="s">
        <v>4796</v>
      </c>
      <c r="Q723" t="s">
        <v>2385</v>
      </c>
      <c r="R723" t="s">
        <v>2386</v>
      </c>
      <c r="S723" t="s">
        <v>2387</v>
      </c>
      <c r="T723" t="e">
        <f>VLOOKUP(Hoja1[[#This Row],[dsc_documento]],Registros[],2,FALSE)</f>
        <v>#N/A</v>
      </c>
    </row>
    <row r="724" spans="1:20" x14ac:dyDescent="0.25">
      <c r="A724" t="s">
        <v>177</v>
      </c>
      <c r="B724">
        <v>6</v>
      </c>
      <c r="C724">
        <v>6001970</v>
      </c>
      <c r="D724">
        <v>0</v>
      </c>
      <c r="E724" t="s">
        <v>4797</v>
      </c>
      <c r="F724" t="s">
        <v>2007</v>
      </c>
      <c r="G724" t="s">
        <v>2008</v>
      </c>
      <c r="H724" t="s">
        <v>1990</v>
      </c>
      <c r="I724" s="162">
        <v>45351.851446296299</v>
      </c>
      <c r="J724" s="162">
        <v>45351</v>
      </c>
      <c r="K724" t="s">
        <v>1991</v>
      </c>
      <c r="L724">
        <v>41970699</v>
      </c>
      <c r="M724" t="s">
        <v>4798</v>
      </c>
      <c r="N724" t="s">
        <v>4799</v>
      </c>
      <c r="O724">
        <v>934602415</v>
      </c>
      <c r="P724" t="s">
        <v>4800</v>
      </c>
      <c r="Q724" t="s">
        <v>4801</v>
      </c>
      <c r="R724" t="s">
        <v>2617</v>
      </c>
      <c r="S724" t="s">
        <v>2362</v>
      </c>
      <c r="T724" t="e">
        <f>VLOOKUP(Hoja1[[#This Row],[dsc_documento]],Registros[],2,FALSE)</f>
        <v>#N/A</v>
      </c>
    </row>
    <row r="725" spans="1:20" x14ac:dyDescent="0.25">
      <c r="A725" t="s">
        <v>177</v>
      </c>
      <c r="B725">
        <v>6</v>
      </c>
      <c r="C725">
        <v>6001971</v>
      </c>
      <c r="D725">
        <v>0</v>
      </c>
      <c r="E725" t="s">
        <v>4802</v>
      </c>
      <c r="F725" t="s">
        <v>2007</v>
      </c>
      <c r="G725" t="s">
        <v>2008</v>
      </c>
      <c r="H725" t="s">
        <v>1990</v>
      </c>
      <c r="I725" s="162">
        <v>45351.859542789352</v>
      </c>
      <c r="J725" s="162">
        <v>45351</v>
      </c>
      <c r="K725" t="s">
        <v>1991</v>
      </c>
      <c r="L725">
        <v>41970699</v>
      </c>
      <c r="M725" t="s">
        <v>4798</v>
      </c>
      <c r="N725" t="s">
        <v>4799</v>
      </c>
      <c r="O725">
        <v>934602415</v>
      </c>
      <c r="P725" t="s">
        <v>4800</v>
      </c>
      <c r="Q725" t="s">
        <v>4801</v>
      </c>
      <c r="R725" t="s">
        <v>2617</v>
      </c>
      <c r="S725" t="s">
        <v>2362</v>
      </c>
      <c r="T725" t="e">
        <f>VLOOKUP(Hoja1[[#This Row],[dsc_documento]],Registros[],2,FALSE)</f>
        <v>#N/A</v>
      </c>
    </row>
    <row r="726" spans="1:20" x14ac:dyDescent="0.25">
      <c r="A726" t="s">
        <v>177</v>
      </c>
      <c r="B726">
        <v>6</v>
      </c>
      <c r="C726">
        <v>6001972</v>
      </c>
      <c r="D726">
        <v>0</v>
      </c>
      <c r="E726" t="s">
        <v>4803</v>
      </c>
      <c r="F726" t="s">
        <v>1988</v>
      </c>
      <c r="G726" t="s">
        <v>2008</v>
      </c>
      <c r="H726" t="s">
        <v>1990</v>
      </c>
      <c r="I726" s="162">
        <v>45352.486894710652</v>
      </c>
      <c r="J726" s="162">
        <v>45353.73559059028</v>
      </c>
      <c r="K726" t="s">
        <v>1991</v>
      </c>
      <c r="L726">
        <v>16563250</v>
      </c>
      <c r="M726" t="s">
        <v>4804</v>
      </c>
      <c r="N726" t="s">
        <v>4805</v>
      </c>
      <c r="O726">
        <v>942410400</v>
      </c>
      <c r="P726" t="s">
        <v>4806</v>
      </c>
      <c r="Q726" t="s">
        <v>2042</v>
      </c>
      <c r="R726" t="s">
        <v>2080</v>
      </c>
      <c r="S726" t="s">
        <v>2080</v>
      </c>
      <c r="T726" t="e">
        <f>VLOOKUP(Hoja1[[#This Row],[dsc_documento]],Registros[],2,FALSE)</f>
        <v>#N/A</v>
      </c>
    </row>
    <row r="727" spans="1:20" x14ac:dyDescent="0.25">
      <c r="A727" t="s">
        <v>176</v>
      </c>
      <c r="B727">
        <v>1</v>
      </c>
      <c r="C727">
        <v>3196</v>
      </c>
      <c r="D727">
        <v>12</v>
      </c>
      <c r="E727" t="s">
        <v>4807</v>
      </c>
      <c r="F727" t="s">
        <v>1988</v>
      </c>
      <c r="G727" t="s">
        <v>2008</v>
      </c>
      <c r="H727" t="s">
        <v>1990</v>
      </c>
      <c r="I727" s="162">
        <v>45352.685854398151</v>
      </c>
      <c r="J727" s="162">
        <v>45363.69211142361</v>
      </c>
      <c r="K727" t="s">
        <v>2009</v>
      </c>
      <c r="L727">
        <v>19841679</v>
      </c>
      <c r="M727" t="s">
        <v>4808</v>
      </c>
      <c r="N727" t="s">
        <v>4809</v>
      </c>
      <c r="O727">
        <v>975252553</v>
      </c>
      <c r="P727" t="s">
        <v>4810</v>
      </c>
      <c r="Q727" t="s">
        <v>1993</v>
      </c>
      <c r="R727" t="s">
        <v>2080</v>
      </c>
      <c r="S727" t="s">
        <v>2080</v>
      </c>
      <c r="T727" t="e">
        <f>VLOOKUP(Hoja1[[#This Row],[dsc_documento]],Registros[],2,FALSE)</f>
        <v>#N/A</v>
      </c>
    </row>
    <row r="728" spans="1:20" x14ac:dyDescent="0.25">
      <c r="A728" t="s">
        <v>778</v>
      </c>
      <c r="B728">
        <v>10</v>
      </c>
      <c r="C728">
        <v>10030471</v>
      </c>
      <c r="D728">
        <v>0</v>
      </c>
      <c r="E728" t="s">
        <v>4811</v>
      </c>
      <c r="F728" t="s">
        <v>2007</v>
      </c>
      <c r="G728" t="s">
        <v>2008</v>
      </c>
      <c r="H728" t="s">
        <v>1990</v>
      </c>
      <c r="I728" s="162">
        <v>45352.701524918979</v>
      </c>
      <c r="J728" s="162">
        <v>45357.684352743054</v>
      </c>
      <c r="K728" t="s">
        <v>1991</v>
      </c>
      <c r="L728">
        <v>40706454</v>
      </c>
      <c r="M728" t="s">
        <v>4812</v>
      </c>
      <c r="N728" t="s">
        <v>4813</v>
      </c>
      <c r="O728">
        <v>949630788</v>
      </c>
      <c r="P728" t="s">
        <v>4814</v>
      </c>
      <c r="Q728" t="s">
        <v>2306</v>
      </c>
      <c r="R728" t="s">
        <v>2163</v>
      </c>
      <c r="S728" t="s">
        <v>2307</v>
      </c>
      <c r="T728" t="e">
        <f>VLOOKUP(Hoja1[[#This Row],[dsc_documento]],Registros[],2,FALSE)</f>
        <v>#N/A</v>
      </c>
    </row>
    <row r="729" spans="1:20" x14ac:dyDescent="0.25">
      <c r="A729" t="s">
        <v>231</v>
      </c>
      <c r="B729">
        <v>11</v>
      </c>
      <c r="C729">
        <v>11001197</v>
      </c>
      <c r="D729">
        <v>0</v>
      </c>
      <c r="E729" t="s">
        <v>4815</v>
      </c>
      <c r="F729" t="s">
        <v>2007</v>
      </c>
      <c r="G729" t="s">
        <v>2008</v>
      </c>
      <c r="H729" t="s">
        <v>1990</v>
      </c>
      <c r="I729" s="162">
        <v>45352.715638807873</v>
      </c>
      <c r="J729" s="162">
        <v>45355.565283912038</v>
      </c>
      <c r="K729" t="s">
        <v>1991</v>
      </c>
      <c r="L729">
        <v>46286074</v>
      </c>
      <c r="M729" t="s">
        <v>4816</v>
      </c>
      <c r="N729" t="s">
        <v>4817</v>
      </c>
      <c r="O729">
        <v>976774514</v>
      </c>
      <c r="P729" t="s">
        <v>4818</v>
      </c>
      <c r="Q729" t="s">
        <v>2047</v>
      </c>
      <c r="R729" t="s">
        <v>2048</v>
      </c>
      <c r="S729" t="s">
        <v>2049</v>
      </c>
      <c r="T729" t="e">
        <f>VLOOKUP(Hoja1[[#This Row],[dsc_documento]],Registros[],2,FALSE)</f>
        <v>#N/A</v>
      </c>
    </row>
    <row r="730" spans="1:20" x14ac:dyDescent="0.25">
      <c r="A730" t="s">
        <v>176</v>
      </c>
      <c r="B730">
        <v>1</v>
      </c>
      <c r="C730">
        <v>1002427</v>
      </c>
      <c r="D730">
        <v>0</v>
      </c>
      <c r="E730" t="s">
        <v>4819</v>
      </c>
      <c r="F730" t="s">
        <v>1988</v>
      </c>
      <c r="G730" t="s">
        <v>2008</v>
      </c>
      <c r="H730" t="s">
        <v>1990</v>
      </c>
      <c r="I730" s="162">
        <v>45353.409774803244</v>
      </c>
      <c r="J730" s="162">
        <v>45365.631910335651</v>
      </c>
      <c r="K730" t="s">
        <v>1991</v>
      </c>
      <c r="L730">
        <v>43696015</v>
      </c>
      <c r="M730" t="s">
        <v>4820</v>
      </c>
      <c r="N730" t="s">
        <v>4821</v>
      </c>
      <c r="O730">
        <v>930372350</v>
      </c>
      <c r="P730" t="s">
        <v>4822</v>
      </c>
      <c r="Q730" t="s">
        <v>4823</v>
      </c>
      <c r="R730" t="s">
        <v>2000</v>
      </c>
      <c r="S730" t="s">
        <v>2000</v>
      </c>
      <c r="T730" t="e">
        <f>VLOOKUP(Hoja1[[#This Row],[dsc_documento]],Registros[],2,FALSE)</f>
        <v>#N/A</v>
      </c>
    </row>
    <row r="731" spans="1:20" x14ac:dyDescent="0.25">
      <c r="A731" t="s">
        <v>231</v>
      </c>
      <c r="B731">
        <v>11</v>
      </c>
      <c r="C731">
        <v>11001198</v>
      </c>
      <c r="D731">
        <v>0</v>
      </c>
      <c r="E731" t="s">
        <v>4824</v>
      </c>
      <c r="F731" t="s">
        <v>2007</v>
      </c>
      <c r="G731" t="s">
        <v>2008</v>
      </c>
      <c r="H731" t="s">
        <v>1990</v>
      </c>
      <c r="I731" s="162">
        <v>45353.521704826388</v>
      </c>
      <c r="J731" s="162">
        <v>45369.412252199072</v>
      </c>
      <c r="K731" t="s">
        <v>1991</v>
      </c>
      <c r="L731">
        <v>72172833</v>
      </c>
      <c r="M731" t="s">
        <v>4825</v>
      </c>
      <c r="N731" t="s">
        <v>4753</v>
      </c>
      <c r="O731">
        <v>994895558</v>
      </c>
      <c r="P731" t="s">
        <v>4826</v>
      </c>
      <c r="Q731" t="s">
        <v>2477</v>
      </c>
      <c r="R731" t="s">
        <v>2138</v>
      </c>
      <c r="S731" t="s">
        <v>2049</v>
      </c>
      <c r="T731" t="e">
        <f>VLOOKUP(Hoja1[[#This Row],[dsc_documento]],Registros[],2,FALSE)</f>
        <v>#N/A</v>
      </c>
    </row>
    <row r="732" spans="1:20" x14ac:dyDescent="0.25">
      <c r="A732" t="s">
        <v>231</v>
      </c>
      <c r="B732">
        <v>11</v>
      </c>
      <c r="C732">
        <v>11001199</v>
      </c>
      <c r="D732">
        <v>0</v>
      </c>
      <c r="E732" t="s">
        <v>4827</v>
      </c>
      <c r="F732" t="s">
        <v>2007</v>
      </c>
      <c r="G732" t="s">
        <v>2008</v>
      </c>
      <c r="H732" t="s">
        <v>1990</v>
      </c>
      <c r="I732" s="162">
        <v>45353.52696747685</v>
      </c>
      <c r="J732" s="162">
        <v>45367.389904131946</v>
      </c>
      <c r="K732" t="s">
        <v>1991</v>
      </c>
      <c r="L732">
        <v>44836412</v>
      </c>
      <c r="M732" t="s">
        <v>4828</v>
      </c>
      <c r="N732" t="s">
        <v>4829</v>
      </c>
      <c r="O732">
        <v>959699490</v>
      </c>
      <c r="P732" t="s">
        <v>4830</v>
      </c>
      <c r="Q732" t="s">
        <v>2085</v>
      </c>
      <c r="R732" t="s">
        <v>2048</v>
      </c>
      <c r="S732" t="s">
        <v>2049</v>
      </c>
      <c r="T732" t="e">
        <f>VLOOKUP(Hoja1[[#This Row],[dsc_documento]],Registros[],2,FALSE)</f>
        <v>#N/A</v>
      </c>
    </row>
    <row r="733" spans="1:20" x14ac:dyDescent="0.25">
      <c r="A733" t="s">
        <v>231</v>
      </c>
      <c r="B733">
        <v>11</v>
      </c>
      <c r="C733">
        <v>11001200</v>
      </c>
      <c r="D733">
        <v>0</v>
      </c>
      <c r="E733" t="s">
        <v>4831</v>
      </c>
      <c r="F733" t="s">
        <v>2007</v>
      </c>
      <c r="G733" t="s">
        <v>2008</v>
      </c>
      <c r="H733" t="s">
        <v>1990</v>
      </c>
      <c r="I733" s="162">
        <v>45353.533226423613</v>
      </c>
      <c r="J733" s="162">
        <v>45363.740280520833</v>
      </c>
      <c r="K733" t="s">
        <v>1991</v>
      </c>
      <c r="L733">
        <v>29557111</v>
      </c>
      <c r="M733" t="s">
        <v>4832</v>
      </c>
      <c r="N733" t="s">
        <v>4833</v>
      </c>
      <c r="O733">
        <v>966463179</v>
      </c>
      <c r="P733" t="s">
        <v>4834</v>
      </c>
      <c r="Q733" t="s">
        <v>2445</v>
      </c>
      <c r="R733" t="s">
        <v>2238</v>
      </c>
      <c r="S733" t="s">
        <v>2049</v>
      </c>
      <c r="T733" t="e">
        <f>VLOOKUP(Hoja1[[#This Row],[dsc_documento]],Registros[],2,FALSE)</f>
        <v>#N/A</v>
      </c>
    </row>
    <row r="734" spans="1:20" x14ac:dyDescent="0.25">
      <c r="A734" t="s">
        <v>176</v>
      </c>
      <c r="B734">
        <v>1</v>
      </c>
      <c r="C734">
        <v>1002428</v>
      </c>
      <c r="D734">
        <v>0</v>
      </c>
      <c r="E734" t="s">
        <v>4835</v>
      </c>
      <c r="F734" t="s">
        <v>2007</v>
      </c>
      <c r="G734" t="s">
        <v>2008</v>
      </c>
      <c r="H734" t="s">
        <v>1990</v>
      </c>
      <c r="I734" s="162">
        <v>45353.737305208335</v>
      </c>
      <c r="J734" s="162">
        <v>45385.734107291668</v>
      </c>
      <c r="K734" t="s">
        <v>1991</v>
      </c>
      <c r="L734">
        <v>42575366</v>
      </c>
      <c r="M734" t="s">
        <v>4836</v>
      </c>
      <c r="N734" t="s">
        <v>4837</v>
      </c>
      <c r="O734">
        <v>943959999</v>
      </c>
      <c r="P734" t="s">
        <v>4838</v>
      </c>
      <c r="Q734" t="s">
        <v>4343</v>
      </c>
      <c r="R734" t="s">
        <v>2022</v>
      </c>
      <c r="S734" t="s">
        <v>2015</v>
      </c>
      <c r="T734" t="e">
        <f>VLOOKUP(Hoja1[[#This Row],[dsc_documento]],Registros[],2,FALSE)</f>
        <v>#N/A</v>
      </c>
    </row>
    <row r="735" spans="1:20" x14ac:dyDescent="0.25">
      <c r="A735" t="s">
        <v>175</v>
      </c>
      <c r="B735">
        <v>9</v>
      </c>
      <c r="C735">
        <v>9001750</v>
      </c>
      <c r="D735">
        <v>0</v>
      </c>
      <c r="E735" t="s">
        <v>4839</v>
      </c>
      <c r="F735" t="s">
        <v>1988</v>
      </c>
      <c r="G735" t="s">
        <v>2008</v>
      </c>
      <c r="H735" t="s">
        <v>1990</v>
      </c>
      <c r="I735" s="162">
        <v>45355.47672353009</v>
      </c>
      <c r="J735" s="162">
        <v>45365.734472071759</v>
      </c>
      <c r="K735" t="s">
        <v>1991</v>
      </c>
      <c r="L735">
        <v>78110794</v>
      </c>
      <c r="M735" t="s">
        <v>4840</v>
      </c>
      <c r="N735" t="s">
        <v>4841</v>
      </c>
      <c r="O735">
        <v>997978004</v>
      </c>
      <c r="P735" t="s">
        <v>4842</v>
      </c>
      <c r="Q735" t="s">
        <v>2123</v>
      </c>
      <c r="R735" t="s">
        <v>2080</v>
      </c>
      <c r="S735" t="s">
        <v>2080</v>
      </c>
      <c r="T735" t="e">
        <f>VLOOKUP(Hoja1[[#This Row],[dsc_documento]],Registros[],2,FALSE)</f>
        <v>#N/A</v>
      </c>
    </row>
    <row r="736" spans="1:20" x14ac:dyDescent="0.25">
      <c r="A736" t="s">
        <v>231</v>
      </c>
      <c r="B736">
        <v>11</v>
      </c>
      <c r="C736">
        <v>11001201</v>
      </c>
      <c r="D736">
        <v>0</v>
      </c>
      <c r="E736" t="s">
        <v>4843</v>
      </c>
      <c r="F736" t="s">
        <v>2007</v>
      </c>
      <c r="G736" t="s">
        <v>2008</v>
      </c>
      <c r="H736" t="s">
        <v>1990</v>
      </c>
      <c r="I736" s="162">
        <v>45355.522377349538</v>
      </c>
      <c r="J736" s="162">
        <v>45369.754772719905</v>
      </c>
      <c r="K736" t="s">
        <v>1991</v>
      </c>
      <c r="L736">
        <v>30674374</v>
      </c>
      <c r="M736" t="s">
        <v>4844</v>
      </c>
      <c r="N736" t="s">
        <v>4845</v>
      </c>
      <c r="O736">
        <v>988400054</v>
      </c>
      <c r="P736" t="s">
        <v>4846</v>
      </c>
      <c r="Q736" t="s">
        <v>2085</v>
      </c>
      <c r="R736" t="s">
        <v>2048</v>
      </c>
      <c r="S736" t="s">
        <v>2049</v>
      </c>
      <c r="T736" t="e">
        <f>VLOOKUP(Hoja1[[#This Row],[dsc_documento]],Registros[],2,FALSE)</f>
        <v>#N/A</v>
      </c>
    </row>
    <row r="737" spans="1:20" x14ac:dyDescent="0.25">
      <c r="A737" t="s">
        <v>177</v>
      </c>
      <c r="B737">
        <v>6</v>
      </c>
      <c r="C737">
        <v>6001973</v>
      </c>
      <c r="D737">
        <v>0</v>
      </c>
      <c r="E737" t="s">
        <v>4847</v>
      </c>
      <c r="F737" t="s">
        <v>1988</v>
      </c>
      <c r="G737" t="s">
        <v>2008</v>
      </c>
      <c r="H737" t="s">
        <v>1990</v>
      </c>
      <c r="I737" s="162">
        <v>45355.552360879628</v>
      </c>
      <c r="J737" s="162">
        <v>45366.450672303239</v>
      </c>
      <c r="K737" t="s">
        <v>1991</v>
      </c>
      <c r="L737">
        <v>17448890</v>
      </c>
      <c r="M737" t="s">
        <v>4848</v>
      </c>
      <c r="N737" t="s">
        <v>4849</v>
      </c>
      <c r="O737">
        <v>964744966</v>
      </c>
      <c r="P737" t="s">
        <v>4850</v>
      </c>
      <c r="Q737" t="s">
        <v>2042</v>
      </c>
      <c r="R737" t="s">
        <v>2080</v>
      </c>
      <c r="S737" t="s">
        <v>2080</v>
      </c>
      <c r="T737" t="e">
        <f>VLOOKUP(Hoja1[[#This Row],[dsc_documento]],Registros[],2,FALSE)</f>
        <v>#N/A</v>
      </c>
    </row>
    <row r="738" spans="1:20" x14ac:dyDescent="0.25">
      <c r="A738" t="s">
        <v>175</v>
      </c>
      <c r="B738">
        <v>9</v>
      </c>
      <c r="C738">
        <v>9001751</v>
      </c>
      <c r="D738">
        <v>0</v>
      </c>
      <c r="E738" t="s">
        <v>4851</v>
      </c>
      <c r="F738" t="s">
        <v>2007</v>
      </c>
      <c r="G738" t="s">
        <v>2008</v>
      </c>
      <c r="H738" t="s">
        <v>1990</v>
      </c>
      <c r="I738" s="162">
        <v>45355.633298298613</v>
      </c>
      <c r="J738" s="162">
        <v>45358.421823842589</v>
      </c>
      <c r="K738" t="s">
        <v>1991</v>
      </c>
      <c r="L738">
        <v>32919351</v>
      </c>
      <c r="M738" t="s">
        <v>4852</v>
      </c>
      <c r="N738" t="s">
        <v>4853</v>
      </c>
      <c r="O738">
        <v>992345228</v>
      </c>
      <c r="P738" t="s">
        <v>4854</v>
      </c>
      <c r="Q738" t="s">
        <v>2312</v>
      </c>
      <c r="R738" t="s">
        <v>4855</v>
      </c>
      <c r="S738" t="s">
        <v>2156</v>
      </c>
      <c r="T738" t="e">
        <f>VLOOKUP(Hoja1[[#This Row],[dsc_documento]],Registros[],2,FALSE)</f>
        <v>#N/A</v>
      </c>
    </row>
    <row r="739" spans="1:20" x14ac:dyDescent="0.25">
      <c r="A739" t="s">
        <v>177</v>
      </c>
      <c r="B739">
        <v>6</v>
      </c>
      <c r="C739">
        <v>6001974</v>
      </c>
      <c r="D739">
        <v>0</v>
      </c>
      <c r="E739" t="s">
        <v>4856</v>
      </c>
      <c r="F739" t="s">
        <v>2007</v>
      </c>
      <c r="G739" t="s">
        <v>2008</v>
      </c>
      <c r="H739" t="s">
        <v>1990</v>
      </c>
      <c r="I739" s="162">
        <v>45355.643007789353</v>
      </c>
      <c r="J739" s="162">
        <v>45359.713084143521</v>
      </c>
      <c r="K739" t="s">
        <v>1991</v>
      </c>
      <c r="L739">
        <v>16790438</v>
      </c>
      <c r="M739" t="s">
        <v>4857</v>
      </c>
      <c r="N739" t="s">
        <v>4858</v>
      </c>
      <c r="O739">
        <v>976258107</v>
      </c>
      <c r="P739" t="s">
        <v>4859</v>
      </c>
      <c r="Q739" t="s">
        <v>2704</v>
      </c>
      <c r="R739" t="s">
        <v>2617</v>
      </c>
      <c r="S739" t="s">
        <v>2362</v>
      </c>
      <c r="T739" t="e">
        <f>VLOOKUP(Hoja1[[#This Row],[dsc_documento]],Registros[],2,FALSE)</f>
        <v>#N/A</v>
      </c>
    </row>
    <row r="740" spans="1:20" x14ac:dyDescent="0.25">
      <c r="A740" t="s">
        <v>201</v>
      </c>
      <c r="B740">
        <v>2</v>
      </c>
      <c r="C740">
        <v>2105602</v>
      </c>
      <c r="D740">
        <v>0</v>
      </c>
      <c r="E740" t="s">
        <v>4860</v>
      </c>
      <c r="F740" t="s">
        <v>2007</v>
      </c>
      <c r="G740" t="s">
        <v>2008</v>
      </c>
      <c r="H740" t="s">
        <v>1990</v>
      </c>
      <c r="I740" s="162">
        <v>45355.655197685184</v>
      </c>
      <c r="J740" s="162">
        <v>45362.507941516204</v>
      </c>
      <c r="K740" t="s">
        <v>1991</v>
      </c>
      <c r="L740">
        <v>20052829</v>
      </c>
      <c r="M740" t="s">
        <v>4861</v>
      </c>
      <c r="N740" t="s">
        <v>4862</v>
      </c>
      <c r="O740">
        <v>988668876</v>
      </c>
      <c r="P740" t="s">
        <v>4863</v>
      </c>
      <c r="Q740" t="s">
        <v>2536</v>
      </c>
      <c r="R740" t="s">
        <v>2021</v>
      </c>
      <c r="S740" t="s">
        <v>4864</v>
      </c>
      <c r="T740" t="e">
        <f>VLOOKUP(Hoja1[[#This Row],[dsc_documento]],Registros[],2,FALSE)</f>
        <v>#N/A</v>
      </c>
    </row>
    <row r="741" spans="1:20" x14ac:dyDescent="0.25">
      <c r="A741" t="s">
        <v>232</v>
      </c>
      <c r="B741">
        <v>4</v>
      </c>
      <c r="C741">
        <v>4001935</v>
      </c>
      <c r="D741">
        <v>0</v>
      </c>
      <c r="E741" t="s">
        <v>4865</v>
      </c>
      <c r="F741" t="s">
        <v>2007</v>
      </c>
      <c r="G741" t="s">
        <v>2008</v>
      </c>
      <c r="H741" t="s">
        <v>1990</v>
      </c>
      <c r="I741" s="162">
        <v>45355.687090277781</v>
      </c>
      <c r="J741" s="162">
        <v>45358.421513159723</v>
      </c>
      <c r="K741" t="s">
        <v>1991</v>
      </c>
      <c r="L741">
        <v>24701775</v>
      </c>
      <c r="M741" t="s">
        <v>4866</v>
      </c>
      <c r="N741" t="s">
        <v>4867</v>
      </c>
      <c r="O741">
        <v>984365241</v>
      </c>
      <c r="P741" t="s">
        <v>4868</v>
      </c>
      <c r="Q741" t="s">
        <v>2426</v>
      </c>
      <c r="R741" t="s">
        <v>2114</v>
      </c>
      <c r="S741" t="s">
        <v>1994</v>
      </c>
      <c r="T741" t="e">
        <f>VLOOKUP(Hoja1[[#This Row],[dsc_documento]],Registros[],2,FALSE)</f>
        <v>#N/A</v>
      </c>
    </row>
    <row r="742" spans="1:20" x14ac:dyDescent="0.25">
      <c r="A742" t="s">
        <v>176</v>
      </c>
      <c r="B742">
        <v>1</v>
      </c>
      <c r="C742">
        <v>1002429</v>
      </c>
      <c r="D742">
        <v>0</v>
      </c>
      <c r="E742" t="s">
        <v>4869</v>
      </c>
      <c r="F742" t="s">
        <v>2007</v>
      </c>
      <c r="G742" t="s">
        <v>2008</v>
      </c>
      <c r="H742" t="s">
        <v>1990</v>
      </c>
      <c r="I742" s="162">
        <v>45356.393178356484</v>
      </c>
      <c r="J742" s="162">
        <v>45358.420899108794</v>
      </c>
      <c r="K742" t="s">
        <v>1991</v>
      </c>
      <c r="L742">
        <v>20057004</v>
      </c>
      <c r="M742" t="s">
        <v>4870</v>
      </c>
      <c r="N742" t="s">
        <v>4871</v>
      </c>
      <c r="O742">
        <v>994426483</v>
      </c>
      <c r="P742" t="s">
        <v>4872</v>
      </c>
      <c r="Q742" t="s">
        <v>2733</v>
      </c>
      <c r="R742" t="s">
        <v>2054</v>
      </c>
      <c r="S742" t="s">
        <v>2015</v>
      </c>
      <c r="T742" t="e">
        <f>VLOOKUP(Hoja1[[#This Row],[dsc_documento]],Registros[],2,FALSE)</f>
        <v>#N/A</v>
      </c>
    </row>
    <row r="743" spans="1:20" x14ac:dyDescent="0.25">
      <c r="A743" t="s">
        <v>177</v>
      </c>
      <c r="B743">
        <v>6</v>
      </c>
      <c r="C743">
        <v>6001975</v>
      </c>
      <c r="D743">
        <v>0</v>
      </c>
      <c r="E743" t="s">
        <v>4873</v>
      </c>
      <c r="F743" t="s">
        <v>1988</v>
      </c>
      <c r="G743" t="s">
        <v>2008</v>
      </c>
      <c r="H743" t="s">
        <v>1990</v>
      </c>
      <c r="I743" s="162">
        <v>45356.47594837963</v>
      </c>
      <c r="J743" s="162">
        <v>45364.463529664354</v>
      </c>
      <c r="K743" t="s">
        <v>1991</v>
      </c>
      <c r="L743">
        <v>43871959</v>
      </c>
      <c r="M743" t="s">
        <v>4874</v>
      </c>
      <c r="N743" t="s">
        <v>4875</v>
      </c>
      <c r="O743">
        <v>902370581</v>
      </c>
      <c r="P743" t="s">
        <v>4876</v>
      </c>
      <c r="Q743" t="s">
        <v>2042</v>
      </c>
      <c r="R743" t="s">
        <v>2080</v>
      </c>
      <c r="S743" t="s">
        <v>2080</v>
      </c>
      <c r="T743" t="e">
        <f>VLOOKUP(Hoja1[[#This Row],[dsc_documento]],Registros[],2,FALSE)</f>
        <v>#N/A</v>
      </c>
    </row>
    <row r="744" spans="1:20" x14ac:dyDescent="0.25">
      <c r="A744" t="s">
        <v>177</v>
      </c>
      <c r="B744">
        <v>6</v>
      </c>
      <c r="C744">
        <v>6001976</v>
      </c>
      <c r="D744">
        <v>0</v>
      </c>
      <c r="E744" t="s">
        <v>4877</v>
      </c>
      <c r="F744" t="s">
        <v>1988</v>
      </c>
      <c r="G744" t="s">
        <v>2008</v>
      </c>
      <c r="H744" t="s">
        <v>1990</v>
      </c>
      <c r="I744" s="162">
        <v>45356.477654629627</v>
      </c>
      <c r="J744" s="162">
        <v>45364.463817511576</v>
      </c>
      <c r="K744" t="s">
        <v>1991</v>
      </c>
      <c r="L744">
        <v>27713001</v>
      </c>
      <c r="M744" t="s">
        <v>4878</v>
      </c>
      <c r="N744" t="s">
        <v>4879</v>
      </c>
      <c r="O744">
        <v>978037274</v>
      </c>
      <c r="P744" t="s">
        <v>4880</v>
      </c>
      <c r="Q744" t="s">
        <v>2042</v>
      </c>
      <c r="R744" t="s">
        <v>2080</v>
      </c>
      <c r="S744" t="s">
        <v>2080</v>
      </c>
      <c r="T744" t="e">
        <f>VLOOKUP(Hoja1[[#This Row],[dsc_documento]],Registros[],2,FALSE)</f>
        <v>#N/A</v>
      </c>
    </row>
    <row r="745" spans="1:20" x14ac:dyDescent="0.25">
      <c r="A745" t="s">
        <v>176</v>
      </c>
      <c r="B745">
        <v>1</v>
      </c>
      <c r="C745">
        <v>1002430</v>
      </c>
      <c r="D745">
        <v>0</v>
      </c>
      <c r="E745" t="s">
        <v>4881</v>
      </c>
      <c r="F745" t="s">
        <v>2007</v>
      </c>
      <c r="G745" t="s">
        <v>2008</v>
      </c>
      <c r="H745" t="s">
        <v>1990</v>
      </c>
      <c r="I745" s="162">
        <v>45356.543202743058</v>
      </c>
      <c r="J745" s="162">
        <v>45358.421050381941</v>
      </c>
      <c r="K745" t="s">
        <v>1991</v>
      </c>
      <c r="L745">
        <v>45872934</v>
      </c>
      <c r="M745" t="s">
        <v>4882</v>
      </c>
      <c r="N745" t="s">
        <v>4883</v>
      </c>
      <c r="O745">
        <v>16617489198</v>
      </c>
      <c r="P745" t="s">
        <v>4884</v>
      </c>
      <c r="Q745" t="s">
        <v>4343</v>
      </c>
      <c r="R745" t="s">
        <v>2022</v>
      </c>
      <c r="S745" t="s">
        <v>2015</v>
      </c>
      <c r="T745" t="e">
        <f>VLOOKUP(Hoja1[[#This Row],[dsc_documento]],Registros[],2,FALSE)</f>
        <v>#N/A</v>
      </c>
    </row>
    <row r="746" spans="1:20" x14ac:dyDescent="0.25">
      <c r="A746" t="s">
        <v>177</v>
      </c>
      <c r="B746">
        <v>6</v>
      </c>
      <c r="C746">
        <v>6001977</v>
      </c>
      <c r="D746">
        <v>0</v>
      </c>
      <c r="E746" t="s">
        <v>4885</v>
      </c>
      <c r="F746" t="s">
        <v>1988</v>
      </c>
      <c r="G746" t="s">
        <v>2008</v>
      </c>
      <c r="H746" t="s">
        <v>1990</v>
      </c>
      <c r="I746" s="162">
        <v>45356.613034340276</v>
      </c>
      <c r="J746" s="162">
        <v>45364.464107256943</v>
      </c>
      <c r="K746" t="s">
        <v>1991</v>
      </c>
      <c r="L746">
        <v>43184027</v>
      </c>
      <c r="M746" t="s">
        <v>4886</v>
      </c>
      <c r="N746" t="s">
        <v>4887</v>
      </c>
      <c r="O746">
        <v>979862322</v>
      </c>
      <c r="P746" t="s">
        <v>4888</v>
      </c>
      <c r="Q746" t="s">
        <v>2042</v>
      </c>
      <c r="R746" t="s">
        <v>2080</v>
      </c>
      <c r="S746" t="s">
        <v>2080</v>
      </c>
      <c r="T746" t="e">
        <f>VLOOKUP(Hoja1[[#This Row],[dsc_documento]],Registros[],2,FALSE)</f>
        <v>#N/A</v>
      </c>
    </row>
    <row r="747" spans="1:20" x14ac:dyDescent="0.25">
      <c r="A747" t="s">
        <v>201</v>
      </c>
      <c r="B747">
        <v>2</v>
      </c>
      <c r="C747">
        <v>2105603</v>
      </c>
      <c r="D747">
        <v>0</v>
      </c>
      <c r="E747" t="s">
        <v>4889</v>
      </c>
      <c r="F747" t="s">
        <v>2007</v>
      </c>
      <c r="G747" t="s">
        <v>2008</v>
      </c>
      <c r="H747" t="s">
        <v>1990</v>
      </c>
      <c r="I747" s="162">
        <v>45356.660087696757</v>
      </c>
      <c r="J747" s="162">
        <v>45359.712216817126</v>
      </c>
      <c r="K747" t="s">
        <v>1991</v>
      </c>
      <c r="L747">
        <v>9374187</v>
      </c>
      <c r="M747" t="s">
        <v>4890</v>
      </c>
      <c r="N747" t="s">
        <v>4891</v>
      </c>
      <c r="O747">
        <v>991999036</v>
      </c>
      <c r="P747" t="s">
        <v>4892</v>
      </c>
      <c r="Q747" t="s">
        <v>2188</v>
      </c>
      <c r="R747" t="s">
        <v>2054</v>
      </c>
      <c r="S747" t="s">
        <v>2015</v>
      </c>
      <c r="T747" t="e">
        <f>VLOOKUP(Hoja1[[#This Row],[dsc_documento]],Registros[],2,FALSE)</f>
        <v>#N/A</v>
      </c>
    </row>
    <row r="748" spans="1:20" x14ac:dyDescent="0.25">
      <c r="A748" t="s">
        <v>173</v>
      </c>
      <c r="B748">
        <v>5</v>
      </c>
      <c r="C748">
        <v>5050565</v>
      </c>
      <c r="D748">
        <v>0</v>
      </c>
      <c r="E748" t="s">
        <v>4893</v>
      </c>
      <c r="F748" t="s">
        <v>2007</v>
      </c>
      <c r="G748" t="s">
        <v>2008</v>
      </c>
      <c r="H748" t="s">
        <v>1990</v>
      </c>
      <c r="I748" s="162">
        <v>45356.667754282411</v>
      </c>
      <c r="J748" s="162">
        <v>45382.635651354169</v>
      </c>
      <c r="K748" t="s">
        <v>1991</v>
      </c>
      <c r="L748">
        <v>40922387</v>
      </c>
      <c r="M748" t="s">
        <v>4894</v>
      </c>
      <c r="N748" t="s">
        <v>4895</v>
      </c>
      <c r="O748">
        <v>980579339</v>
      </c>
      <c r="P748" t="s">
        <v>4896</v>
      </c>
      <c r="Q748" t="s">
        <v>4897</v>
      </c>
      <c r="R748" t="s">
        <v>2307</v>
      </c>
      <c r="S748" t="s">
        <v>2307</v>
      </c>
      <c r="T748" t="e">
        <f>VLOOKUP(Hoja1[[#This Row],[dsc_documento]],Registros[],2,FALSE)</f>
        <v>#N/A</v>
      </c>
    </row>
    <row r="749" spans="1:20" x14ac:dyDescent="0.25">
      <c r="A749" t="s">
        <v>173</v>
      </c>
      <c r="B749">
        <v>5</v>
      </c>
      <c r="C749">
        <v>5050566</v>
      </c>
      <c r="D749">
        <v>0</v>
      </c>
      <c r="E749" t="s">
        <v>4898</v>
      </c>
      <c r="F749" t="s">
        <v>1988</v>
      </c>
      <c r="G749" t="s">
        <v>2008</v>
      </c>
      <c r="H749" t="s">
        <v>1990</v>
      </c>
      <c r="I749" s="162">
        <v>45356.727332523151</v>
      </c>
      <c r="J749" s="162">
        <v>45359.708305439817</v>
      </c>
      <c r="K749" t="s">
        <v>2009</v>
      </c>
      <c r="L749">
        <v>43921971</v>
      </c>
      <c r="M749" t="s">
        <v>4899</v>
      </c>
      <c r="N749" t="s">
        <v>4900</v>
      </c>
      <c r="O749">
        <v>987420557</v>
      </c>
      <c r="P749" t="s">
        <v>4901</v>
      </c>
      <c r="Q749" t="s">
        <v>2132</v>
      </c>
      <c r="R749" t="s">
        <v>2080</v>
      </c>
      <c r="S749" t="s">
        <v>2080</v>
      </c>
      <c r="T749" t="e">
        <f>VLOOKUP(Hoja1[[#This Row],[dsc_documento]],Registros[],2,FALSE)</f>
        <v>#N/A</v>
      </c>
    </row>
    <row r="750" spans="1:20" x14ac:dyDescent="0.25">
      <c r="A750" t="s">
        <v>201</v>
      </c>
      <c r="B750">
        <v>2</v>
      </c>
      <c r="C750">
        <v>2105604</v>
      </c>
      <c r="D750">
        <v>0</v>
      </c>
      <c r="E750" t="s">
        <v>4902</v>
      </c>
      <c r="F750" t="s">
        <v>2007</v>
      </c>
      <c r="G750" t="s">
        <v>2008</v>
      </c>
      <c r="H750" t="s">
        <v>1990</v>
      </c>
      <c r="I750" s="162">
        <v>45356.742485567127</v>
      </c>
      <c r="J750" s="162">
        <v>45363.259123263888</v>
      </c>
      <c r="K750" t="s">
        <v>1991</v>
      </c>
      <c r="L750">
        <v>19994885</v>
      </c>
      <c r="M750" t="s">
        <v>4903</v>
      </c>
      <c r="N750" t="s">
        <v>4904</v>
      </c>
      <c r="O750">
        <v>995080101</v>
      </c>
      <c r="P750" t="s">
        <v>4905</v>
      </c>
      <c r="Q750" t="s">
        <v>4906</v>
      </c>
      <c r="R750" t="s">
        <v>2060</v>
      </c>
      <c r="S750" t="s">
        <v>4864</v>
      </c>
      <c r="T750" t="e">
        <f>VLOOKUP(Hoja1[[#This Row],[dsc_documento]],Registros[],2,FALSE)</f>
        <v>#N/A</v>
      </c>
    </row>
    <row r="751" spans="1:20" x14ac:dyDescent="0.25">
      <c r="A751" t="s">
        <v>201</v>
      </c>
      <c r="B751">
        <v>2</v>
      </c>
      <c r="C751">
        <v>2105605</v>
      </c>
      <c r="D751">
        <v>0</v>
      </c>
      <c r="E751" t="s">
        <v>4907</v>
      </c>
      <c r="F751" t="s">
        <v>1988</v>
      </c>
      <c r="G751" t="s">
        <v>2008</v>
      </c>
      <c r="H751" t="s">
        <v>1990</v>
      </c>
      <c r="I751" s="162">
        <v>45357.386003854168</v>
      </c>
      <c r="J751" s="162">
        <v>45365.620048530094</v>
      </c>
      <c r="K751" t="s">
        <v>1991</v>
      </c>
      <c r="L751">
        <v>20114168</v>
      </c>
      <c r="M751" t="s">
        <v>4908</v>
      </c>
      <c r="N751" t="s">
        <v>4909</v>
      </c>
      <c r="O751">
        <v>989221307</v>
      </c>
      <c r="P751" t="s">
        <v>4910</v>
      </c>
      <c r="Q751" t="s">
        <v>2113</v>
      </c>
      <c r="R751" t="s">
        <v>2114</v>
      </c>
      <c r="S751" t="s">
        <v>1994</v>
      </c>
      <c r="T751" t="e">
        <f>VLOOKUP(Hoja1[[#This Row],[dsc_documento]],Registros[],2,FALSE)</f>
        <v>#N/A</v>
      </c>
    </row>
    <row r="752" spans="1:20" x14ac:dyDescent="0.25">
      <c r="A752" t="s">
        <v>231</v>
      </c>
      <c r="B752">
        <v>11</v>
      </c>
      <c r="C752">
        <v>11001202</v>
      </c>
      <c r="D752">
        <v>0</v>
      </c>
      <c r="E752" t="s">
        <v>4911</v>
      </c>
      <c r="F752" t="s">
        <v>2007</v>
      </c>
      <c r="G752" t="s">
        <v>2008</v>
      </c>
      <c r="H752" t="s">
        <v>1990</v>
      </c>
      <c r="I752" s="162">
        <v>45357.421432291667</v>
      </c>
      <c r="J752" s="162">
        <v>45359.713487731482</v>
      </c>
      <c r="K752" t="s">
        <v>1991</v>
      </c>
      <c r="L752">
        <v>24861938</v>
      </c>
      <c r="M752" t="s">
        <v>4912</v>
      </c>
      <c r="N752" t="s">
        <v>4913</v>
      </c>
      <c r="O752">
        <v>986756554</v>
      </c>
      <c r="P752" t="s">
        <v>4914</v>
      </c>
      <c r="Q752" t="s">
        <v>4243</v>
      </c>
      <c r="R752" t="s">
        <v>2048</v>
      </c>
      <c r="S752" t="s">
        <v>2049</v>
      </c>
      <c r="T752" t="e">
        <f>VLOOKUP(Hoja1[[#This Row],[dsc_documento]],Registros[],2,FALSE)</f>
        <v>#N/A</v>
      </c>
    </row>
    <row r="753" spans="1:20" x14ac:dyDescent="0.25">
      <c r="A753" t="s">
        <v>232</v>
      </c>
      <c r="B753">
        <v>4</v>
      </c>
      <c r="C753">
        <v>4001936</v>
      </c>
      <c r="D753">
        <v>0</v>
      </c>
      <c r="E753" t="s">
        <v>4915</v>
      </c>
      <c r="F753" t="s">
        <v>2007</v>
      </c>
      <c r="G753" t="s">
        <v>2008</v>
      </c>
      <c r="H753" t="s">
        <v>1990</v>
      </c>
      <c r="I753" s="162">
        <v>45357.478986956019</v>
      </c>
      <c r="J753" s="162">
        <v>45358.421657905092</v>
      </c>
      <c r="K753" t="s">
        <v>1991</v>
      </c>
      <c r="L753">
        <v>24002501</v>
      </c>
      <c r="M753" t="s">
        <v>574</v>
      </c>
      <c r="N753" t="s">
        <v>4916</v>
      </c>
      <c r="O753">
        <v>974217820</v>
      </c>
      <c r="P753" t="s">
        <v>4917</v>
      </c>
      <c r="Q753" t="s">
        <v>2183</v>
      </c>
      <c r="R753" t="s">
        <v>2178</v>
      </c>
      <c r="S753" t="s">
        <v>2107</v>
      </c>
      <c r="T753" t="e">
        <f>VLOOKUP(Hoja1[[#This Row],[dsc_documento]],Registros[],2,FALSE)</f>
        <v>#N/A</v>
      </c>
    </row>
    <row r="754" spans="1:20" x14ac:dyDescent="0.25">
      <c r="A754" t="s">
        <v>176</v>
      </c>
      <c r="B754">
        <v>1</v>
      </c>
      <c r="C754">
        <v>1002431</v>
      </c>
      <c r="D754">
        <v>0</v>
      </c>
      <c r="E754" t="s">
        <v>4918</v>
      </c>
      <c r="F754" t="s">
        <v>1988</v>
      </c>
      <c r="G754" t="s">
        <v>2008</v>
      </c>
      <c r="H754" t="s">
        <v>1990</v>
      </c>
      <c r="I754" s="162">
        <v>45357.491900196757</v>
      </c>
      <c r="J754" s="162">
        <v>45363.672534756945</v>
      </c>
      <c r="K754" t="s">
        <v>1991</v>
      </c>
      <c r="L754">
        <v>77157304</v>
      </c>
      <c r="M754" t="s">
        <v>4919</v>
      </c>
      <c r="N754" t="s">
        <v>4920</v>
      </c>
      <c r="O754">
        <v>943661684</v>
      </c>
      <c r="P754" t="s">
        <v>4921</v>
      </c>
      <c r="Q754" t="s">
        <v>2168</v>
      </c>
      <c r="R754" t="s">
        <v>2000</v>
      </c>
      <c r="S754" t="s">
        <v>2000</v>
      </c>
      <c r="T754" t="e">
        <f>VLOOKUP(Hoja1[[#This Row],[dsc_documento]],Registros[],2,FALSE)</f>
        <v>#N/A</v>
      </c>
    </row>
    <row r="755" spans="1:20" x14ac:dyDescent="0.25">
      <c r="A755" t="s">
        <v>778</v>
      </c>
      <c r="B755">
        <v>10</v>
      </c>
      <c r="C755">
        <v>10030472</v>
      </c>
      <c r="D755">
        <v>0</v>
      </c>
      <c r="E755" t="s">
        <v>4922</v>
      </c>
      <c r="F755" t="s">
        <v>2007</v>
      </c>
      <c r="G755" t="s">
        <v>2008</v>
      </c>
      <c r="H755" t="s">
        <v>1990</v>
      </c>
      <c r="I755" s="162">
        <v>45357.55640721065</v>
      </c>
      <c r="J755" s="162">
        <v>45367.389697650462</v>
      </c>
      <c r="K755" t="s">
        <v>1991</v>
      </c>
      <c r="L755">
        <v>22289066</v>
      </c>
      <c r="M755" t="s">
        <v>4923</v>
      </c>
      <c r="N755" t="s">
        <v>4924</v>
      </c>
      <c r="O755">
        <v>989674309</v>
      </c>
      <c r="P755" t="s">
        <v>4925</v>
      </c>
      <c r="Q755" t="s">
        <v>3893</v>
      </c>
      <c r="R755" t="s">
        <v>2163</v>
      </c>
      <c r="S755" t="s">
        <v>2307</v>
      </c>
      <c r="T755" t="e">
        <f>VLOOKUP(Hoja1[[#This Row],[dsc_documento]],Registros[],2,FALSE)</f>
        <v>#N/A</v>
      </c>
    </row>
    <row r="756" spans="1:20" x14ac:dyDescent="0.25">
      <c r="A756" t="s">
        <v>232</v>
      </c>
      <c r="B756">
        <v>4</v>
      </c>
      <c r="C756">
        <v>4001937</v>
      </c>
      <c r="D756">
        <v>0</v>
      </c>
      <c r="E756" t="s">
        <v>4926</v>
      </c>
      <c r="F756" t="s">
        <v>2007</v>
      </c>
      <c r="G756" t="s">
        <v>2008</v>
      </c>
      <c r="H756" t="s">
        <v>1990</v>
      </c>
      <c r="I756" s="162">
        <v>45357.602467557874</v>
      </c>
      <c r="J756" s="162">
        <v>45359.712880289349</v>
      </c>
      <c r="K756" t="s">
        <v>1991</v>
      </c>
      <c r="L756">
        <v>23805555</v>
      </c>
      <c r="M756" t="s">
        <v>4927</v>
      </c>
      <c r="N756" t="s">
        <v>4928</v>
      </c>
      <c r="O756">
        <v>974280407</v>
      </c>
      <c r="P756" t="s">
        <v>4929</v>
      </c>
      <c r="Q756" t="s">
        <v>4930</v>
      </c>
      <c r="R756" t="s">
        <v>2421</v>
      </c>
      <c r="S756" t="s">
        <v>2107</v>
      </c>
      <c r="T756" t="e">
        <f>VLOOKUP(Hoja1[[#This Row],[dsc_documento]],Registros[],2,FALSE)</f>
        <v>#N/A</v>
      </c>
    </row>
    <row r="757" spans="1:20" x14ac:dyDescent="0.25">
      <c r="A757" t="s">
        <v>232</v>
      </c>
      <c r="B757">
        <v>4</v>
      </c>
      <c r="C757">
        <v>4001938</v>
      </c>
      <c r="D757">
        <v>0</v>
      </c>
      <c r="E757" t="s">
        <v>4931</v>
      </c>
      <c r="F757" t="s">
        <v>2007</v>
      </c>
      <c r="G757" t="s">
        <v>2008</v>
      </c>
      <c r="H757" t="s">
        <v>1990</v>
      </c>
      <c r="I757" s="162">
        <v>45357.616428043984</v>
      </c>
      <c r="J757" s="162">
        <v>45369.754470057873</v>
      </c>
      <c r="K757" t="s">
        <v>1991</v>
      </c>
      <c r="L757">
        <v>23975932</v>
      </c>
      <c r="M757" t="s">
        <v>4932</v>
      </c>
      <c r="N757" t="s">
        <v>4933</v>
      </c>
      <c r="O757">
        <v>975984599</v>
      </c>
      <c r="P757" t="s">
        <v>4934</v>
      </c>
      <c r="Q757" t="s">
        <v>4089</v>
      </c>
      <c r="R757" t="s">
        <v>2421</v>
      </c>
      <c r="S757" t="s">
        <v>2107</v>
      </c>
      <c r="T757" t="e">
        <f>VLOOKUP(Hoja1[[#This Row],[dsc_documento]],Registros[],2,FALSE)</f>
        <v>#N/A</v>
      </c>
    </row>
    <row r="758" spans="1:20" x14ac:dyDescent="0.25">
      <c r="A758" t="s">
        <v>176</v>
      </c>
      <c r="B758">
        <v>1</v>
      </c>
      <c r="C758">
        <v>1002432</v>
      </c>
      <c r="D758">
        <v>0</v>
      </c>
      <c r="E758" t="s">
        <v>4935</v>
      </c>
      <c r="F758" t="s">
        <v>2007</v>
      </c>
      <c r="G758" t="s">
        <v>2008</v>
      </c>
      <c r="H758" t="s">
        <v>1990</v>
      </c>
      <c r="I758" s="162">
        <v>45357.74660755787</v>
      </c>
      <c r="J758" s="162">
        <v>45382</v>
      </c>
      <c r="K758" t="s">
        <v>1991</v>
      </c>
      <c r="L758">
        <v>20073751</v>
      </c>
      <c r="M758" t="s">
        <v>4936</v>
      </c>
      <c r="N758" t="s">
        <v>4937</v>
      </c>
      <c r="O758">
        <v>956757462</v>
      </c>
      <c r="P758" t="s">
        <v>4938</v>
      </c>
      <c r="Q758" t="s">
        <v>2053</v>
      </c>
      <c r="R758" t="s">
        <v>2054</v>
      </c>
      <c r="S758" t="s">
        <v>2015</v>
      </c>
      <c r="T758" t="e">
        <f>VLOOKUP(Hoja1[[#This Row],[dsc_documento]],Registros[],2,FALSE)</f>
        <v>#N/A</v>
      </c>
    </row>
    <row r="759" spans="1:20" x14ac:dyDescent="0.25">
      <c r="A759" t="s">
        <v>179</v>
      </c>
      <c r="B759">
        <v>3</v>
      </c>
      <c r="C759">
        <v>3001502</v>
      </c>
      <c r="D759">
        <v>0</v>
      </c>
      <c r="E759" t="s">
        <v>4939</v>
      </c>
      <c r="F759" t="s">
        <v>2007</v>
      </c>
      <c r="G759" t="s">
        <v>2008</v>
      </c>
      <c r="H759" t="s">
        <v>1990</v>
      </c>
      <c r="I759" s="162">
        <v>45358.400671296295</v>
      </c>
      <c r="J759" s="162">
        <v>45359.712487812503</v>
      </c>
      <c r="K759" t="s">
        <v>1991</v>
      </c>
      <c r="L759">
        <v>42407662</v>
      </c>
      <c r="M759" t="s">
        <v>4940</v>
      </c>
      <c r="N759" t="s">
        <v>2749</v>
      </c>
      <c r="O759">
        <v>965384503</v>
      </c>
      <c r="P759" t="s">
        <v>4941</v>
      </c>
      <c r="Q759" t="s">
        <v>2929</v>
      </c>
      <c r="R759" t="s">
        <v>2386</v>
      </c>
      <c r="S759" t="s">
        <v>2157</v>
      </c>
      <c r="T759" t="e">
        <f>VLOOKUP(Hoja1[[#This Row],[dsc_documento]],Registros[],2,FALSE)</f>
        <v>#N/A</v>
      </c>
    </row>
    <row r="760" spans="1:20" x14ac:dyDescent="0.25">
      <c r="A760" t="s">
        <v>179</v>
      </c>
      <c r="B760">
        <v>3</v>
      </c>
      <c r="C760">
        <v>3001503</v>
      </c>
      <c r="D760">
        <v>0</v>
      </c>
      <c r="E760" t="s">
        <v>4942</v>
      </c>
      <c r="F760" t="s">
        <v>2007</v>
      </c>
      <c r="G760" t="s">
        <v>2008</v>
      </c>
      <c r="H760" t="s">
        <v>1990</v>
      </c>
      <c r="I760" s="162">
        <v>45358.440076539351</v>
      </c>
      <c r="J760" s="162">
        <v>45359.712669675922</v>
      </c>
      <c r="K760" t="s">
        <v>1991</v>
      </c>
      <c r="L760">
        <v>41291985</v>
      </c>
      <c r="M760" t="s">
        <v>4943</v>
      </c>
      <c r="N760" t="s">
        <v>4944</v>
      </c>
      <c r="O760">
        <v>922982094</v>
      </c>
      <c r="P760" t="s">
        <v>4945</v>
      </c>
      <c r="Q760" t="s">
        <v>2929</v>
      </c>
      <c r="R760" t="s">
        <v>2386</v>
      </c>
      <c r="S760" t="s">
        <v>2157</v>
      </c>
      <c r="T760" t="e">
        <f>VLOOKUP(Hoja1[[#This Row],[dsc_documento]],Registros[],2,FALSE)</f>
        <v>#N/A</v>
      </c>
    </row>
    <row r="761" spans="1:20" x14ac:dyDescent="0.25">
      <c r="A761" t="s">
        <v>231</v>
      </c>
      <c r="B761">
        <v>11</v>
      </c>
      <c r="C761">
        <v>11001203</v>
      </c>
      <c r="D761">
        <v>0</v>
      </c>
      <c r="E761" t="s">
        <v>4946</v>
      </c>
      <c r="F761" t="s">
        <v>2007</v>
      </c>
      <c r="G761" t="s">
        <v>2008</v>
      </c>
      <c r="H761" t="s">
        <v>1990</v>
      </c>
      <c r="I761" s="162">
        <v>45358.450120682872</v>
      </c>
      <c r="J761" s="162">
        <v>45363.260069791664</v>
      </c>
      <c r="K761" t="s">
        <v>1991</v>
      </c>
      <c r="L761">
        <v>10237840</v>
      </c>
      <c r="M761" t="s">
        <v>4947</v>
      </c>
      <c r="N761" t="s">
        <v>4948</v>
      </c>
      <c r="O761">
        <v>987842429</v>
      </c>
      <c r="P761" t="s">
        <v>4949</v>
      </c>
      <c r="Q761" t="s">
        <v>3993</v>
      </c>
      <c r="R761" t="s">
        <v>2238</v>
      </c>
      <c r="S761" t="s">
        <v>2049</v>
      </c>
      <c r="T761" t="e">
        <f>VLOOKUP(Hoja1[[#This Row],[dsc_documento]],Registros[],2,FALSE)</f>
        <v>#N/A</v>
      </c>
    </row>
    <row r="762" spans="1:20" x14ac:dyDescent="0.25">
      <c r="A762" t="s">
        <v>231</v>
      </c>
      <c r="B762">
        <v>11</v>
      </c>
      <c r="C762">
        <v>11001204</v>
      </c>
      <c r="D762">
        <v>0</v>
      </c>
      <c r="E762" t="s">
        <v>4950</v>
      </c>
      <c r="F762" t="s">
        <v>2007</v>
      </c>
      <c r="G762" t="s">
        <v>2008</v>
      </c>
      <c r="H762" t="s">
        <v>1990</v>
      </c>
      <c r="I762" s="162">
        <v>45358.470127430555</v>
      </c>
      <c r="J762" s="162">
        <v>45362.508168981483</v>
      </c>
      <c r="K762" t="s">
        <v>1991</v>
      </c>
      <c r="L762">
        <v>72141286</v>
      </c>
      <c r="M762" t="s">
        <v>1335</v>
      </c>
      <c r="N762" t="s">
        <v>4951</v>
      </c>
      <c r="O762">
        <v>997964829</v>
      </c>
      <c r="P762" t="s">
        <v>1336</v>
      </c>
      <c r="Q762" t="s">
        <v>3993</v>
      </c>
      <c r="R762" t="s">
        <v>2238</v>
      </c>
      <c r="S762" t="s">
        <v>2049</v>
      </c>
      <c r="T762" t="e">
        <f>VLOOKUP(Hoja1[[#This Row],[dsc_documento]],Registros[],2,FALSE)</f>
        <v>#N/A</v>
      </c>
    </row>
    <row r="763" spans="1:20" x14ac:dyDescent="0.25">
      <c r="A763" t="s">
        <v>197</v>
      </c>
      <c r="B763">
        <v>7</v>
      </c>
      <c r="C763">
        <v>7001354</v>
      </c>
      <c r="D763">
        <v>0</v>
      </c>
      <c r="E763" t="s">
        <v>4952</v>
      </c>
      <c r="F763" t="s">
        <v>2007</v>
      </c>
      <c r="G763" t="s">
        <v>2008</v>
      </c>
      <c r="H763" t="s">
        <v>1990</v>
      </c>
      <c r="I763" s="162">
        <v>45358.485693865739</v>
      </c>
      <c r="J763" s="162">
        <v>45359.713259571756</v>
      </c>
      <c r="K763" t="s">
        <v>1991</v>
      </c>
      <c r="L763">
        <v>17618934</v>
      </c>
      <c r="M763" t="s">
        <v>4953</v>
      </c>
      <c r="N763" t="s">
        <v>4954</v>
      </c>
      <c r="O763">
        <v>971529279</v>
      </c>
      <c r="P763" t="s">
        <v>4955</v>
      </c>
      <c r="Q763" t="s">
        <v>2070</v>
      </c>
      <c r="R763" t="s">
        <v>2071</v>
      </c>
      <c r="S763" t="s">
        <v>4298</v>
      </c>
      <c r="T763" t="e">
        <f>VLOOKUP(Hoja1[[#This Row],[dsc_documento]],Registros[],2,FALSE)</f>
        <v>#N/A</v>
      </c>
    </row>
    <row r="764" spans="1:20" x14ac:dyDescent="0.25">
      <c r="A764" t="s">
        <v>232</v>
      </c>
      <c r="B764">
        <v>4</v>
      </c>
      <c r="C764">
        <v>4001939</v>
      </c>
      <c r="D764">
        <v>0</v>
      </c>
      <c r="E764" t="s">
        <v>4956</v>
      </c>
      <c r="F764" t="s">
        <v>1988</v>
      </c>
      <c r="G764" t="s">
        <v>2008</v>
      </c>
      <c r="H764" t="s">
        <v>1990</v>
      </c>
      <c r="I764" s="162">
        <v>45358.497633715277</v>
      </c>
      <c r="J764" s="162">
        <v>45362.385954050929</v>
      </c>
      <c r="K764" t="s">
        <v>1991</v>
      </c>
      <c r="L764">
        <v>23936370</v>
      </c>
      <c r="M764" t="s">
        <v>4957</v>
      </c>
      <c r="N764" t="s">
        <v>3824</v>
      </c>
      <c r="O764">
        <v>958367104</v>
      </c>
      <c r="P764" t="s">
        <v>4958</v>
      </c>
      <c r="Q764" t="s">
        <v>2146</v>
      </c>
      <c r="R764" t="s">
        <v>2080</v>
      </c>
      <c r="S764" t="s">
        <v>2080</v>
      </c>
      <c r="T764" t="e">
        <f>VLOOKUP(Hoja1[[#This Row],[dsc_documento]],Registros[],2,FALSE)</f>
        <v>#N/A</v>
      </c>
    </row>
    <row r="765" spans="1:20" x14ac:dyDescent="0.25">
      <c r="A765" t="s">
        <v>177</v>
      </c>
      <c r="B765">
        <v>6</v>
      </c>
      <c r="C765">
        <v>6001978</v>
      </c>
      <c r="D765">
        <v>0</v>
      </c>
      <c r="E765" t="s">
        <v>4959</v>
      </c>
      <c r="F765" t="s">
        <v>2007</v>
      </c>
      <c r="G765" t="s">
        <v>2008</v>
      </c>
      <c r="H765" t="s">
        <v>1990</v>
      </c>
      <c r="I765" s="162">
        <v>45358.671383796296</v>
      </c>
      <c r="J765" s="162">
        <v>45360.745629942132</v>
      </c>
      <c r="K765" t="s">
        <v>1991</v>
      </c>
      <c r="L765">
        <v>27405460</v>
      </c>
      <c r="M765" t="s">
        <v>4960</v>
      </c>
      <c r="N765" t="s">
        <v>4961</v>
      </c>
      <c r="O765">
        <v>944738193</v>
      </c>
      <c r="P765" t="s">
        <v>4962</v>
      </c>
      <c r="Q765" t="s">
        <v>2426</v>
      </c>
      <c r="R765" t="s">
        <v>2114</v>
      </c>
      <c r="S765" t="s">
        <v>1994</v>
      </c>
      <c r="T765" t="e">
        <f>VLOOKUP(Hoja1[[#This Row],[dsc_documento]],Registros[],2,FALSE)</f>
        <v>#N/A</v>
      </c>
    </row>
    <row r="766" spans="1:20" x14ac:dyDescent="0.25">
      <c r="A766" t="s">
        <v>176</v>
      </c>
      <c r="B766">
        <v>1</v>
      </c>
      <c r="C766">
        <v>1002433</v>
      </c>
      <c r="D766">
        <v>0</v>
      </c>
      <c r="E766" t="s">
        <v>4963</v>
      </c>
      <c r="F766" t="s">
        <v>1988</v>
      </c>
      <c r="G766" t="s">
        <v>2008</v>
      </c>
      <c r="H766" t="s">
        <v>1990</v>
      </c>
      <c r="I766" s="162">
        <v>45358.683661840281</v>
      </c>
      <c r="J766" s="162">
        <v>45369.694065011572</v>
      </c>
      <c r="K766" t="s">
        <v>1991</v>
      </c>
      <c r="L766">
        <v>72310467</v>
      </c>
      <c r="M766" t="s">
        <v>4964</v>
      </c>
      <c r="N766" t="s">
        <v>4965</v>
      </c>
      <c r="O766">
        <v>986904347</v>
      </c>
      <c r="P766" t="s">
        <v>4966</v>
      </c>
      <c r="Q766" t="s">
        <v>2005</v>
      </c>
      <c r="R766" t="s">
        <v>2080</v>
      </c>
      <c r="S766" t="s">
        <v>2080</v>
      </c>
      <c r="T766" t="e">
        <f>VLOOKUP(Hoja1[[#This Row],[dsc_documento]],Registros[],2,FALSE)</f>
        <v>#N/A</v>
      </c>
    </row>
    <row r="767" spans="1:20" x14ac:dyDescent="0.25">
      <c r="A767" t="s">
        <v>231</v>
      </c>
      <c r="B767">
        <v>11</v>
      </c>
      <c r="C767">
        <v>11001205</v>
      </c>
      <c r="D767">
        <v>0</v>
      </c>
      <c r="E767" t="s">
        <v>4967</v>
      </c>
      <c r="F767" t="s">
        <v>2007</v>
      </c>
      <c r="G767" t="s">
        <v>2008</v>
      </c>
      <c r="H767" t="s">
        <v>1990</v>
      </c>
      <c r="I767" s="162">
        <v>45358.717084027776</v>
      </c>
      <c r="J767" s="162">
        <v>45381.330035300925</v>
      </c>
      <c r="K767" t="s">
        <v>1991</v>
      </c>
      <c r="L767">
        <v>29534202</v>
      </c>
      <c r="M767" t="s">
        <v>4968</v>
      </c>
      <c r="N767" t="s">
        <v>4969</v>
      </c>
      <c r="O767">
        <v>913932642</v>
      </c>
      <c r="P767" t="s">
        <v>4970</v>
      </c>
      <c r="Q767" t="s">
        <v>2193</v>
      </c>
      <c r="R767" t="s">
        <v>2048</v>
      </c>
      <c r="S767" t="s">
        <v>2049</v>
      </c>
      <c r="T767" t="e">
        <f>VLOOKUP(Hoja1[[#This Row],[dsc_documento]],Registros[],2,FALSE)</f>
        <v>#N/A</v>
      </c>
    </row>
    <row r="768" spans="1:20" x14ac:dyDescent="0.25">
      <c r="A768" t="s">
        <v>179</v>
      </c>
      <c r="B768">
        <v>3</v>
      </c>
      <c r="C768">
        <v>3001504</v>
      </c>
      <c r="D768">
        <v>0</v>
      </c>
      <c r="E768" t="s">
        <v>4971</v>
      </c>
      <c r="F768" t="s">
        <v>1988</v>
      </c>
      <c r="G768" t="s">
        <v>2008</v>
      </c>
      <c r="H768" t="s">
        <v>1990</v>
      </c>
      <c r="I768" s="162">
        <v>45358.733293206016</v>
      </c>
      <c r="J768" s="162">
        <v>45364.391088773147</v>
      </c>
      <c r="K768" t="s">
        <v>2009</v>
      </c>
      <c r="L768">
        <v>75777950</v>
      </c>
      <c r="M768" t="s">
        <v>4972</v>
      </c>
      <c r="N768" t="s">
        <v>4973</v>
      </c>
      <c r="O768">
        <v>940813473</v>
      </c>
      <c r="P768" t="s">
        <v>4974</v>
      </c>
      <c r="Q768" t="s">
        <v>2257</v>
      </c>
      <c r="R768" t="s">
        <v>2080</v>
      </c>
      <c r="S768" t="s">
        <v>2080</v>
      </c>
      <c r="T768" t="e">
        <f>VLOOKUP(Hoja1[[#This Row],[dsc_documento]],Registros[],2,FALSE)</f>
        <v>#N/A</v>
      </c>
    </row>
    <row r="769" spans="1:20" x14ac:dyDescent="0.25">
      <c r="A769" t="s">
        <v>175</v>
      </c>
      <c r="B769">
        <v>9</v>
      </c>
      <c r="C769">
        <v>9001752</v>
      </c>
      <c r="D769">
        <v>0</v>
      </c>
      <c r="E769" t="s">
        <v>4975</v>
      </c>
      <c r="F769" t="s">
        <v>1988</v>
      </c>
      <c r="G769" t="s">
        <v>2008</v>
      </c>
      <c r="H769" t="s">
        <v>1990</v>
      </c>
      <c r="I769" s="162">
        <v>45359.402470717592</v>
      </c>
      <c r="J769" s="162">
        <v>45362.695272997684</v>
      </c>
      <c r="K769" t="s">
        <v>1991</v>
      </c>
      <c r="L769">
        <v>32939798</v>
      </c>
      <c r="M769" t="s">
        <v>1299</v>
      </c>
      <c r="N769" t="s">
        <v>4976</v>
      </c>
      <c r="O769">
        <v>917400882</v>
      </c>
      <c r="P769" t="s">
        <v>4977</v>
      </c>
      <c r="Q769" t="s">
        <v>2123</v>
      </c>
      <c r="R769" t="s">
        <v>2080</v>
      </c>
      <c r="S769" t="s">
        <v>2080</v>
      </c>
      <c r="T769" t="e">
        <f>VLOOKUP(Hoja1[[#This Row],[dsc_documento]],Registros[],2,FALSE)</f>
        <v>#N/A</v>
      </c>
    </row>
    <row r="770" spans="1:20" x14ac:dyDescent="0.25">
      <c r="A770" t="s">
        <v>201</v>
      </c>
      <c r="B770">
        <v>2</v>
      </c>
      <c r="C770">
        <v>2105606</v>
      </c>
      <c r="D770">
        <v>0</v>
      </c>
      <c r="E770" t="s">
        <v>4978</v>
      </c>
      <c r="F770" t="s">
        <v>2007</v>
      </c>
      <c r="G770" t="s">
        <v>2008</v>
      </c>
      <c r="H770" t="s">
        <v>1990</v>
      </c>
      <c r="I770" s="162">
        <v>45359.408436261576</v>
      </c>
      <c r="J770" s="162">
        <v>45363.259302465274</v>
      </c>
      <c r="K770" t="s">
        <v>1991</v>
      </c>
      <c r="L770">
        <v>47882859</v>
      </c>
      <c r="M770" t="s">
        <v>4979</v>
      </c>
      <c r="N770" t="s">
        <v>4980</v>
      </c>
      <c r="O770">
        <v>980877759</v>
      </c>
      <c r="P770" t="s">
        <v>4981</v>
      </c>
      <c r="Q770" t="s">
        <v>2516</v>
      </c>
      <c r="R770" t="s">
        <v>2054</v>
      </c>
      <c r="S770" t="s">
        <v>2015</v>
      </c>
      <c r="T770" t="e">
        <f>VLOOKUP(Hoja1[[#This Row],[dsc_documento]],Registros[],2,FALSE)</f>
        <v>#N/A</v>
      </c>
    </row>
    <row r="771" spans="1:20" x14ac:dyDescent="0.25">
      <c r="A771" t="s">
        <v>231</v>
      </c>
      <c r="B771">
        <v>11</v>
      </c>
      <c r="C771">
        <v>11001206</v>
      </c>
      <c r="D771">
        <v>0</v>
      </c>
      <c r="E771" t="s">
        <v>4982</v>
      </c>
      <c r="F771" t="s">
        <v>2007</v>
      </c>
      <c r="G771" t="s">
        <v>2008</v>
      </c>
      <c r="H771" t="s">
        <v>1990</v>
      </c>
      <c r="I771" s="162">
        <v>45359.423812037036</v>
      </c>
      <c r="J771" s="162">
        <v>45367.390070289352</v>
      </c>
      <c r="K771" t="s">
        <v>1991</v>
      </c>
      <c r="L771">
        <v>25701564</v>
      </c>
      <c r="M771" t="s">
        <v>4983</v>
      </c>
      <c r="N771" t="s">
        <v>4984</v>
      </c>
      <c r="O771">
        <v>972015096</v>
      </c>
      <c r="P771" t="s">
        <v>4985</v>
      </c>
      <c r="Q771" t="s">
        <v>2621</v>
      </c>
      <c r="R771" t="s">
        <v>2138</v>
      </c>
      <c r="S771" t="s">
        <v>2049</v>
      </c>
      <c r="T771" t="e">
        <f>VLOOKUP(Hoja1[[#This Row],[dsc_documento]],Registros[],2,FALSE)</f>
        <v>#N/A</v>
      </c>
    </row>
    <row r="772" spans="1:20" x14ac:dyDescent="0.25">
      <c r="A772" t="s">
        <v>201</v>
      </c>
      <c r="B772">
        <v>2</v>
      </c>
      <c r="C772">
        <v>2105607</v>
      </c>
      <c r="D772">
        <v>0</v>
      </c>
      <c r="E772" t="s">
        <v>4986</v>
      </c>
      <c r="F772" t="s">
        <v>2007</v>
      </c>
      <c r="G772" t="s">
        <v>2008</v>
      </c>
      <c r="H772" t="s">
        <v>1990</v>
      </c>
      <c r="I772" s="162">
        <v>45359.446618402777</v>
      </c>
      <c r="J772" s="162">
        <v>45360.745393634257</v>
      </c>
      <c r="K772" t="s">
        <v>1991</v>
      </c>
      <c r="L772">
        <v>20071285</v>
      </c>
      <c r="M772" t="s">
        <v>4987</v>
      </c>
      <c r="N772" t="s">
        <v>4988</v>
      </c>
      <c r="O772">
        <v>927968255</v>
      </c>
      <c r="P772" t="s">
        <v>4989</v>
      </c>
      <c r="Q772" t="s">
        <v>2829</v>
      </c>
      <c r="R772" t="s">
        <v>2387</v>
      </c>
      <c r="S772" t="s">
        <v>4864</v>
      </c>
      <c r="T772" t="e">
        <f>VLOOKUP(Hoja1[[#This Row],[dsc_documento]],Registros[],2,FALSE)</f>
        <v>#N/A</v>
      </c>
    </row>
    <row r="773" spans="1:20" x14ac:dyDescent="0.25">
      <c r="A773" t="s">
        <v>177</v>
      </c>
      <c r="B773">
        <v>6</v>
      </c>
      <c r="C773">
        <v>6001979</v>
      </c>
      <c r="D773">
        <v>0</v>
      </c>
      <c r="E773" t="s">
        <v>4990</v>
      </c>
      <c r="F773" t="s">
        <v>2007</v>
      </c>
      <c r="G773" t="s">
        <v>2008</v>
      </c>
      <c r="H773" t="s">
        <v>1990</v>
      </c>
      <c r="I773" s="162">
        <v>45359.46765204861</v>
      </c>
      <c r="J773" s="162">
        <v>45367.389546562503</v>
      </c>
      <c r="K773" t="s">
        <v>1991</v>
      </c>
      <c r="L773">
        <v>16712990</v>
      </c>
      <c r="M773" t="s">
        <v>4991</v>
      </c>
      <c r="N773" t="s">
        <v>2260</v>
      </c>
      <c r="O773">
        <v>949584617</v>
      </c>
      <c r="P773" t="s">
        <v>4992</v>
      </c>
      <c r="Q773" t="s">
        <v>3462</v>
      </c>
      <c r="R773" t="s">
        <v>2361</v>
      </c>
      <c r="S773" t="s">
        <v>2362</v>
      </c>
      <c r="T773" t="e">
        <f>VLOOKUP(Hoja1[[#This Row],[dsc_documento]],Registros[],2,FALSE)</f>
        <v>#N/A</v>
      </c>
    </row>
    <row r="774" spans="1:20" x14ac:dyDescent="0.25">
      <c r="A774" t="s">
        <v>232</v>
      </c>
      <c r="B774">
        <v>4</v>
      </c>
      <c r="C774">
        <v>4001940</v>
      </c>
      <c r="D774">
        <v>0</v>
      </c>
      <c r="E774" t="s">
        <v>4993</v>
      </c>
      <c r="F774" t="s">
        <v>2007</v>
      </c>
      <c r="G774" t="s">
        <v>2008</v>
      </c>
      <c r="H774" t="s">
        <v>1990</v>
      </c>
      <c r="I774" s="162">
        <v>45359.730705787035</v>
      </c>
      <c r="J774" s="162">
        <v>45367.389076817133</v>
      </c>
      <c r="K774" t="s">
        <v>1991</v>
      </c>
      <c r="L774">
        <v>8524856</v>
      </c>
      <c r="M774" t="s">
        <v>4994</v>
      </c>
      <c r="N774" t="s">
        <v>4995</v>
      </c>
      <c r="O774">
        <v>984198640</v>
      </c>
      <c r="P774" t="s">
        <v>4996</v>
      </c>
      <c r="Q774" t="s">
        <v>2728</v>
      </c>
      <c r="R774" t="s">
        <v>2421</v>
      </c>
      <c r="S774" t="s">
        <v>2107</v>
      </c>
      <c r="T774" t="e">
        <f>VLOOKUP(Hoja1[[#This Row],[dsc_documento]],Registros[],2,FALSE)</f>
        <v>#N/A</v>
      </c>
    </row>
    <row r="775" spans="1:20" x14ac:dyDescent="0.25">
      <c r="A775" t="s">
        <v>176</v>
      </c>
      <c r="B775">
        <v>1</v>
      </c>
      <c r="C775">
        <v>1002434</v>
      </c>
      <c r="D775">
        <v>0</v>
      </c>
      <c r="E775" t="s">
        <v>4997</v>
      </c>
      <c r="F775" t="s">
        <v>1988</v>
      </c>
      <c r="G775" t="s">
        <v>2008</v>
      </c>
      <c r="H775" t="s">
        <v>2024</v>
      </c>
      <c r="I775" s="162">
        <v>45359.745175891207</v>
      </c>
      <c r="J775" s="162">
        <v>45371.697701122685</v>
      </c>
      <c r="K775" t="s">
        <v>2009</v>
      </c>
      <c r="L775">
        <v>6457483</v>
      </c>
      <c r="M775" t="s">
        <v>4998</v>
      </c>
      <c r="N775" t="s">
        <v>4999</v>
      </c>
      <c r="O775">
        <v>910142881</v>
      </c>
      <c r="P775" t="s">
        <v>5000</v>
      </c>
      <c r="Q775" t="s">
        <v>2005</v>
      </c>
      <c r="R775" t="s">
        <v>2080</v>
      </c>
      <c r="S775" t="s">
        <v>2080</v>
      </c>
      <c r="T775" t="e">
        <f>VLOOKUP(Hoja1[[#This Row],[dsc_documento]],Registros[],2,FALSE)</f>
        <v>#N/A</v>
      </c>
    </row>
    <row r="776" spans="1:20" x14ac:dyDescent="0.25">
      <c r="A776" t="s">
        <v>176</v>
      </c>
      <c r="B776">
        <v>1</v>
      </c>
      <c r="C776">
        <v>1002435</v>
      </c>
      <c r="D776">
        <v>0</v>
      </c>
      <c r="E776" t="s">
        <v>5001</v>
      </c>
      <c r="F776" t="s">
        <v>1988</v>
      </c>
      <c r="G776" t="s">
        <v>2008</v>
      </c>
      <c r="H776" t="s">
        <v>1990</v>
      </c>
      <c r="I776" s="162">
        <v>45360.431110914353</v>
      </c>
      <c r="J776" s="162">
        <v>45370.516313622684</v>
      </c>
      <c r="K776" t="s">
        <v>1991</v>
      </c>
      <c r="L776">
        <v>76531741</v>
      </c>
      <c r="M776" t="s">
        <v>5002</v>
      </c>
      <c r="N776" t="s">
        <v>5003</v>
      </c>
      <c r="O776">
        <v>948054081</v>
      </c>
      <c r="P776" t="s">
        <v>5004</v>
      </c>
      <c r="Q776" t="s">
        <v>1993</v>
      </c>
      <c r="R776" t="s">
        <v>2080</v>
      </c>
      <c r="S776" t="s">
        <v>2080</v>
      </c>
      <c r="T776" t="e">
        <f>VLOOKUP(Hoja1[[#This Row],[dsc_documento]],Registros[],2,FALSE)</f>
        <v>#N/A</v>
      </c>
    </row>
    <row r="777" spans="1:20" x14ac:dyDescent="0.25">
      <c r="A777" t="s">
        <v>176</v>
      </c>
      <c r="B777">
        <v>1</v>
      </c>
      <c r="C777">
        <v>2568</v>
      </c>
      <c r="D777">
        <v>7</v>
      </c>
      <c r="E777" t="s">
        <v>5005</v>
      </c>
      <c r="F777" t="s">
        <v>2007</v>
      </c>
      <c r="G777" t="s">
        <v>2008</v>
      </c>
      <c r="H777" t="s">
        <v>1990</v>
      </c>
      <c r="I777" s="162">
        <v>45360.531224224535</v>
      </c>
      <c r="J777" s="162">
        <v>45363.258714699077</v>
      </c>
      <c r="K777" t="s">
        <v>1991</v>
      </c>
      <c r="L777">
        <v>20049838</v>
      </c>
      <c r="M777" t="s">
        <v>5006</v>
      </c>
      <c r="N777" t="s">
        <v>2383</v>
      </c>
      <c r="O777">
        <v>965817971</v>
      </c>
      <c r="P777" t="s">
        <v>5007</v>
      </c>
      <c r="Q777" t="s">
        <v>3100</v>
      </c>
      <c r="R777" t="s">
        <v>2054</v>
      </c>
      <c r="S777" t="s">
        <v>2015</v>
      </c>
      <c r="T777" t="e">
        <f>VLOOKUP(Hoja1[[#This Row],[dsc_documento]],Registros[],2,FALSE)</f>
        <v>#N/A</v>
      </c>
    </row>
    <row r="778" spans="1:20" x14ac:dyDescent="0.25">
      <c r="A778" t="s">
        <v>201</v>
      </c>
      <c r="B778">
        <v>2</v>
      </c>
      <c r="C778">
        <v>2105608</v>
      </c>
      <c r="D778">
        <v>0</v>
      </c>
      <c r="E778" t="s">
        <v>5008</v>
      </c>
      <c r="F778" t="s">
        <v>2007</v>
      </c>
      <c r="G778" t="s">
        <v>2008</v>
      </c>
      <c r="H778" t="s">
        <v>1990</v>
      </c>
      <c r="I778" s="162">
        <v>45360.547698298615</v>
      </c>
      <c r="J778" s="162">
        <v>45363.259476770836</v>
      </c>
      <c r="K778" t="s">
        <v>1991</v>
      </c>
      <c r="L778">
        <v>4017778</v>
      </c>
      <c r="M778" t="s">
        <v>5009</v>
      </c>
      <c r="N778" t="s">
        <v>5010</v>
      </c>
      <c r="O778">
        <v>988893339</v>
      </c>
      <c r="P778" t="s">
        <v>5011</v>
      </c>
      <c r="Q778" t="s">
        <v>2100</v>
      </c>
      <c r="R778" t="s">
        <v>2204</v>
      </c>
      <c r="S778" t="s">
        <v>4864</v>
      </c>
      <c r="T778" t="e">
        <f>VLOOKUP(Hoja1[[#This Row],[dsc_documento]],Registros[],2,FALSE)</f>
        <v>#N/A</v>
      </c>
    </row>
    <row r="779" spans="1:20" x14ac:dyDescent="0.25">
      <c r="A779" t="s">
        <v>232</v>
      </c>
      <c r="B779">
        <v>4</v>
      </c>
      <c r="C779">
        <v>4001941</v>
      </c>
      <c r="D779">
        <v>0</v>
      </c>
      <c r="E779" t="s">
        <v>5012</v>
      </c>
      <c r="F779" t="s">
        <v>1988</v>
      </c>
      <c r="G779" t="s">
        <v>2008</v>
      </c>
      <c r="H779" t="s">
        <v>1990</v>
      </c>
      <c r="I779" s="162">
        <v>45360.611735914354</v>
      </c>
      <c r="J779" s="162">
        <v>45412.741283217591</v>
      </c>
      <c r="K779" t="s">
        <v>1991</v>
      </c>
      <c r="L779">
        <v>46603665</v>
      </c>
      <c r="M779" t="s">
        <v>5013</v>
      </c>
      <c r="N779" t="s">
        <v>5014</v>
      </c>
      <c r="O779">
        <v>940187884</v>
      </c>
      <c r="P779" t="s">
        <v>5015</v>
      </c>
      <c r="Q779" t="s">
        <v>2113</v>
      </c>
      <c r="R779" t="s">
        <v>2114</v>
      </c>
      <c r="S779" t="s">
        <v>1994</v>
      </c>
      <c r="T779" t="e">
        <f>VLOOKUP(Hoja1[[#This Row],[dsc_documento]],Registros[],2,FALSE)</f>
        <v>#N/A</v>
      </c>
    </row>
    <row r="780" spans="1:20" x14ac:dyDescent="0.25">
      <c r="A780" t="s">
        <v>176</v>
      </c>
      <c r="B780">
        <v>1</v>
      </c>
      <c r="C780">
        <v>1002436</v>
      </c>
      <c r="D780">
        <v>0</v>
      </c>
      <c r="E780" t="s">
        <v>5016</v>
      </c>
      <c r="F780" t="s">
        <v>2007</v>
      </c>
      <c r="G780" t="s">
        <v>2008</v>
      </c>
      <c r="H780" t="s">
        <v>1990</v>
      </c>
      <c r="I780" s="162">
        <v>45360.711499421297</v>
      </c>
      <c r="J780" s="162">
        <v>45363.655421377312</v>
      </c>
      <c r="K780" t="s">
        <v>1991</v>
      </c>
      <c r="L780">
        <v>20088907</v>
      </c>
      <c r="M780" t="s">
        <v>5017</v>
      </c>
      <c r="N780" t="s">
        <v>5018</v>
      </c>
      <c r="O780">
        <v>996378392</v>
      </c>
      <c r="P780" t="s">
        <v>5019</v>
      </c>
      <c r="Q780" t="s">
        <v>5020</v>
      </c>
      <c r="R780" t="s">
        <v>2014</v>
      </c>
      <c r="S780" t="s">
        <v>2015</v>
      </c>
      <c r="T780" t="e">
        <f>VLOOKUP(Hoja1[[#This Row],[dsc_documento]],Registros[],2,FALSE)</f>
        <v>#N/A</v>
      </c>
    </row>
    <row r="781" spans="1:20" x14ac:dyDescent="0.25">
      <c r="A781" t="s">
        <v>175</v>
      </c>
      <c r="B781">
        <v>9</v>
      </c>
      <c r="C781">
        <v>9001753</v>
      </c>
      <c r="D781">
        <v>0</v>
      </c>
      <c r="E781" t="s">
        <v>5021</v>
      </c>
      <c r="F781" t="s">
        <v>1988</v>
      </c>
      <c r="G781" t="s">
        <v>2008</v>
      </c>
      <c r="H781" t="s">
        <v>1990</v>
      </c>
      <c r="I781" s="162">
        <v>45361.397026354163</v>
      </c>
      <c r="J781" s="162">
        <v>45378.438659108797</v>
      </c>
      <c r="K781" t="s">
        <v>1991</v>
      </c>
      <c r="L781">
        <v>42083761</v>
      </c>
      <c r="M781" t="s">
        <v>5022</v>
      </c>
      <c r="N781" t="s">
        <v>5023</v>
      </c>
      <c r="O781">
        <v>954120122</v>
      </c>
      <c r="P781" t="s">
        <v>5024</v>
      </c>
      <c r="Q781" t="s">
        <v>2123</v>
      </c>
      <c r="R781" t="s">
        <v>2080</v>
      </c>
      <c r="S781" t="s">
        <v>2080</v>
      </c>
      <c r="T781" t="e">
        <f>VLOOKUP(Hoja1[[#This Row],[dsc_documento]],Registros[],2,FALSE)</f>
        <v>#N/A</v>
      </c>
    </row>
    <row r="782" spans="1:20" x14ac:dyDescent="0.25">
      <c r="A782" t="s">
        <v>179</v>
      </c>
      <c r="B782">
        <v>3</v>
      </c>
      <c r="C782">
        <v>3001505</v>
      </c>
      <c r="D782">
        <v>0</v>
      </c>
      <c r="E782" t="s">
        <v>5025</v>
      </c>
      <c r="F782" t="s">
        <v>1988</v>
      </c>
      <c r="G782" t="s">
        <v>2008</v>
      </c>
      <c r="H782" t="s">
        <v>1990</v>
      </c>
      <c r="I782" s="162">
        <v>45361.45822508102</v>
      </c>
      <c r="J782" s="162">
        <v>45377.615379710645</v>
      </c>
      <c r="K782" t="s">
        <v>1991</v>
      </c>
      <c r="L782">
        <v>24392248</v>
      </c>
      <c r="M782" t="s">
        <v>5026</v>
      </c>
      <c r="N782" t="s">
        <v>5027</v>
      </c>
      <c r="O782">
        <v>925152950</v>
      </c>
      <c r="P782" t="s">
        <v>5028</v>
      </c>
      <c r="Q782" t="s">
        <v>2257</v>
      </c>
      <c r="R782" t="s">
        <v>2080</v>
      </c>
      <c r="S782" t="s">
        <v>2080</v>
      </c>
      <c r="T782" t="e">
        <f>VLOOKUP(Hoja1[[#This Row],[dsc_documento]],Registros[],2,FALSE)</f>
        <v>#N/A</v>
      </c>
    </row>
    <row r="783" spans="1:20" x14ac:dyDescent="0.25">
      <c r="A783" t="s">
        <v>176</v>
      </c>
      <c r="B783">
        <v>1</v>
      </c>
      <c r="C783">
        <v>1002437</v>
      </c>
      <c r="D783">
        <v>0</v>
      </c>
      <c r="E783" t="s">
        <v>5029</v>
      </c>
      <c r="F783" t="s">
        <v>2007</v>
      </c>
      <c r="G783" t="s">
        <v>2008</v>
      </c>
      <c r="H783" t="s">
        <v>2024</v>
      </c>
      <c r="I783" s="162">
        <v>45361.553076886572</v>
      </c>
      <c r="J783" s="162">
        <v>45363.258907905096</v>
      </c>
      <c r="K783" t="s">
        <v>2009</v>
      </c>
      <c r="L783">
        <v>19911069</v>
      </c>
      <c r="M783" t="s">
        <v>5030</v>
      </c>
      <c r="N783" t="s">
        <v>2026</v>
      </c>
      <c r="O783">
        <v>934844185</v>
      </c>
      <c r="P783" t="s">
        <v>5031</v>
      </c>
      <c r="Q783" t="s">
        <v>2560</v>
      </c>
      <c r="R783" t="s">
        <v>2095</v>
      </c>
      <c r="S783" t="s">
        <v>2015</v>
      </c>
      <c r="T783" t="e">
        <f>VLOOKUP(Hoja1[[#This Row],[dsc_documento]],Registros[],2,FALSE)</f>
        <v>#N/A</v>
      </c>
    </row>
    <row r="784" spans="1:20" x14ac:dyDescent="0.25">
      <c r="A784" t="s">
        <v>201</v>
      </c>
      <c r="B784">
        <v>2</v>
      </c>
      <c r="C784">
        <v>2105609</v>
      </c>
      <c r="D784">
        <v>0</v>
      </c>
      <c r="E784" t="s">
        <v>5032</v>
      </c>
      <c r="F784" t="s">
        <v>2007</v>
      </c>
      <c r="G784" t="s">
        <v>2008</v>
      </c>
      <c r="H784" t="s">
        <v>1990</v>
      </c>
      <c r="I784" s="162">
        <v>45361.57654332176</v>
      </c>
      <c r="J784" s="162">
        <v>45367.388122222219</v>
      </c>
      <c r="K784" t="s">
        <v>1991</v>
      </c>
      <c r="L784">
        <v>44587806</v>
      </c>
      <c r="M784" t="s">
        <v>1278</v>
      </c>
      <c r="N784" t="s">
        <v>5033</v>
      </c>
      <c r="O784">
        <v>960592916</v>
      </c>
      <c r="P784" t="s">
        <v>1279</v>
      </c>
      <c r="Q784" t="s">
        <v>2188</v>
      </c>
      <c r="R784" t="s">
        <v>2054</v>
      </c>
      <c r="S784" t="s">
        <v>2015</v>
      </c>
      <c r="T784" t="e">
        <f>VLOOKUP(Hoja1[[#This Row],[dsc_documento]],Registros[],2,FALSE)</f>
        <v>#N/A</v>
      </c>
    </row>
    <row r="785" spans="1:20" x14ac:dyDescent="0.25">
      <c r="A785" t="s">
        <v>177</v>
      </c>
      <c r="B785">
        <v>6</v>
      </c>
      <c r="C785">
        <v>6001980</v>
      </c>
      <c r="D785">
        <v>0</v>
      </c>
      <c r="E785" t="s">
        <v>5034</v>
      </c>
      <c r="F785" t="s">
        <v>2007</v>
      </c>
      <c r="G785" t="s">
        <v>2008</v>
      </c>
      <c r="H785" t="s">
        <v>1990</v>
      </c>
      <c r="I785" s="162">
        <v>45361.669899849534</v>
      </c>
      <c r="J785" s="162">
        <v>45363.259660104166</v>
      </c>
      <c r="K785" t="s">
        <v>1991</v>
      </c>
      <c r="L785">
        <v>48511336</v>
      </c>
      <c r="M785" t="s">
        <v>5035</v>
      </c>
      <c r="N785" t="s">
        <v>5036</v>
      </c>
      <c r="O785">
        <v>960634930</v>
      </c>
      <c r="P785" t="s">
        <v>5037</v>
      </c>
      <c r="Q785" t="s">
        <v>2898</v>
      </c>
      <c r="R785" t="s">
        <v>2361</v>
      </c>
      <c r="S785" t="s">
        <v>2362</v>
      </c>
      <c r="T785" t="e">
        <f>VLOOKUP(Hoja1[[#This Row],[dsc_documento]],Registros[],2,FALSE)</f>
        <v>#N/A</v>
      </c>
    </row>
    <row r="786" spans="1:20" x14ac:dyDescent="0.25">
      <c r="A786" t="s">
        <v>177</v>
      </c>
      <c r="B786">
        <v>6</v>
      </c>
      <c r="C786">
        <v>6001981</v>
      </c>
      <c r="D786">
        <v>0</v>
      </c>
      <c r="E786" t="s">
        <v>5038</v>
      </c>
      <c r="F786" t="s">
        <v>1988</v>
      </c>
      <c r="G786" t="s">
        <v>2008</v>
      </c>
      <c r="H786" t="s">
        <v>1990</v>
      </c>
      <c r="I786" s="162">
        <v>45361.737570682868</v>
      </c>
      <c r="J786" s="162">
        <v>45364.454509143521</v>
      </c>
      <c r="K786" t="s">
        <v>1991</v>
      </c>
      <c r="L786">
        <v>16689413</v>
      </c>
      <c r="M786" t="s">
        <v>398</v>
      </c>
      <c r="N786" t="s">
        <v>5039</v>
      </c>
      <c r="O786">
        <v>955907163</v>
      </c>
      <c r="P786" t="s">
        <v>399</v>
      </c>
      <c r="Q786" t="s">
        <v>2335</v>
      </c>
      <c r="R786" t="s">
        <v>2080</v>
      </c>
      <c r="S786" t="s">
        <v>2080</v>
      </c>
      <c r="T786" t="e">
        <f>VLOOKUP(Hoja1[[#This Row],[dsc_documento]],Registros[],2,FALSE)</f>
        <v>#N/A</v>
      </c>
    </row>
    <row r="787" spans="1:20" x14ac:dyDescent="0.25">
      <c r="A787" t="s">
        <v>176</v>
      </c>
      <c r="B787">
        <v>1</v>
      </c>
      <c r="C787">
        <v>1002438</v>
      </c>
      <c r="D787">
        <v>0</v>
      </c>
      <c r="E787" t="s">
        <v>5040</v>
      </c>
      <c r="F787" t="s">
        <v>2007</v>
      </c>
      <c r="G787" t="s">
        <v>2008</v>
      </c>
      <c r="H787" t="s">
        <v>1990</v>
      </c>
      <c r="I787" s="162">
        <v>45362.513615277778</v>
      </c>
      <c r="J787" s="162">
        <v>45367.38727658565</v>
      </c>
      <c r="K787" t="s">
        <v>1991</v>
      </c>
      <c r="L787">
        <v>19859456</v>
      </c>
      <c r="M787" t="s">
        <v>5041</v>
      </c>
      <c r="N787" t="s">
        <v>5042</v>
      </c>
      <c r="O787">
        <v>964647900</v>
      </c>
      <c r="P787" t="s">
        <v>5043</v>
      </c>
      <c r="Q787" t="s">
        <v>4476</v>
      </c>
      <c r="R787" t="s">
        <v>2095</v>
      </c>
      <c r="S787" t="s">
        <v>2015</v>
      </c>
      <c r="T787" t="e">
        <f>VLOOKUP(Hoja1[[#This Row],[dsc_documento]],Registros[],2,FALSE)</f>
        <v>#N/A</v>
      </c>
    </row>
    <row r="788" spans="1:20" x14ac:dyDescent="0.25">
      <c r="A788" t="s">
        <v>232</v>
      </c>
      <c r="B788">
        <v>4</v>
      </c>
      <c r="C788">
        <v>4001942</v>
      </c>
      <c r="D788">
        <v>0</v>
      </c>
      <c r="E788" t="s">
        <v>5044</v>
      </c>
      <c r="F788" t="s">
        <v>2007</v>
      </c>
      <c r="G788" t="s">
        <v>2008</v>
      </c>
      <c r="H788" t="s">
        <v>1990</v>
      </c>
      <c r="I788" s="162">
        <v>45362.53890590278</v>
      </c>
      <c r="J788" s="162">
        <v>45367.389228784719</v>
      </c>
      <c r="K788" t="s">
        <v>1991</v>
      </c>
      <c r="L788">
        <v>46661067</v>
      </c>
      <c r="M788" t="s">
        <v>5045</v>
      </c>
      <c r="N788" t="s">
        <v>5046</v>
      </c>
      <c r="O788">
        <v>945834967</v>
      </c>
      <c r="P788" t="s">
        <v>5047</v>
      </c>
      <c r="Q788" t="s">
        <v>2105</v>
      </c>
      <c r="R788" t="s">
        <v>2106</v>
      </c>
      <c r="S788" t="s">
        <v>2107</v>
      </c>
      <c r="T788" t="e">
        <f>VLOOKUP(Hoja1[[#This Row],[dsc_documento]],Registros[],2,FALSE)</f>
        <v>#N/A</v>
      </c>
    </row>
    <row r="789" spans="1:20" x14ac:dyDescent="0.25">
      <c r="A789" t="s">
        <v>176</v>
      </c>
      <c r="B789">
        <v>1</v>
      </c>
      <c r="C789">
        <v>1002439</v>
      </c>
      <c r="D789">
        <v>0</v>
      </c>
      <c r="E789" t="s">
        <v>5048</v>
      </c>
      <c r="F789" t="s">
        <v>1988</v>
      </c>
      <c r="G789" t="s">
        <v>2008</v>
      </c>
      <c r="H789" t="s">
        <v>1990</v>
      </c>
      <c r="I789" s="162">
        <v>45362.569234027775</v>
      </c>
      <c r="J789" s="162">
        <v>45385.59692916667</v>
      </c>
      <c r="K789" t="s">
        <v>1991</v>
      </c>
      <c r="L789">
        <v>20010597</v>
      </c>
      <c r="M789" t="s">
        <v>5049</v>
      </c>
      <c r="N789" t="s">
        <v>5050</v>
      </c>
      <c r="O789">
        <v>945746589</v>
      </c>
      <c r="P789" t="s">
        <v>5051</v>
      </c>
      <c r="Q789" t="s">
        <v>1993</v>
      </c>
      <c r="R789" t="s">
        <v>2080</v>
      </c>
      <c r="S789" t="s">
        <v>2080</v>
      </c>
      <c r="T789" t="e">
        <f>VLOOKUP(Hoja1[[#This Row],[dsc_documento]],Registros[],2,FALSE)</f>
        <v>#N/A</v>
      </c>
    </row>
    <row r="790" spans="1:20" x14ac:dyDescent="0.25">
      <c r="A790" t="s">
        <v>176</v>
      </c>
      <c r="B790">
        <v>1</v>
      </c>
      <c r="C790">
        <v>1002440</v>
      </c>
      <c r="D790">
        <v>0</v>
      </c>
      <c r="E790" t="s">
        <v>5052</v>
      </c>
      <c r="F790" t="s">
        <v>2007</v>
      </c>
      <c r="G790" t="s">
        <v>2008</v>
      </c>
      <c r="H790" t="s">
        <v>1990</v>
      </c>
      <c r="I790" s="162">
        <v>45362.668043437501</v>
      </c>
      <c r="J790" s="162">
        <v>45367.387452893519</v>
      </c>
      <c r="K790" t="s">
        <v>1991</v>
      </c>
      <c r="L790">
        <v>41750661</v>
      </c>
      <c r="M790" t="s">
        <v>5053</v>
      </c>
      <c r="N790" t="s">
        <v>5054</v>
      </c>
      <c r="O790">
        <v>999916428</v>
      </c>
      <c r="P790" t="s">
        <v>5055</v>
      </c>
      <c r="Q790" t="s">
        <v>2094</v>
      </c>
      <c r="R790" t="s">
        <v>2095</v>
      </c>
      <c r="S790" t="s">
        <v>2015</v>
      </c>
      <c r="T790" t="e">
        <f>VLOOKUP(Hoja1[[#This Row],[dsc_documento]],Registros[],2,FALSE)</f>
        <v>#N/A</v>
      </c>
    </row>
    <row r="791" spans="1:20" x14ac:dyDescent="0.25">
      <c r="A791" t="s">
        <v>176</v>
      </c>
      <c r="B791">
        <v>1</v>
      </c>
      <c r="C791">
        <v>1002441</v>
      </c>
      <c r="D791">
        <v>0</v>
      </c>
      <c r="E791" t="s">
        <v>5056</v>
      </c>
      <c r="F791" t="s">
        <v>1988</v>
      </c>
      <c r="G791" t="s">
        <v>2008</v>
      </c>
      <c r="H791" t="s">
        <v>1990</v>
      </c>
      <c r="I791" s="162">
        <v>45362.69483148148</v>
      </c>
      <c r="J791" s="162">
        <v>45365.673983831017</v>
      </c>
      <c r="K791" t="s">
        <v>1991</v>
      </c>
      <c r="L791">
        <v>20112257</v>
      </c>
      <c r="M791" t="s">
        <v>5057</v>
      </c>
      <c r="N791" t="s">
        <v>5058</v>
      </c>
      <c r="O791">
        <v>964804494</v>
      </c>
      <c r="P791" t="s">
        <v>5059</v>
      </c>
      <c r="Q791" t="s">
        <v>2005</v>
      </c>
      <c r="R791" t="s">
        <v>2080</v>
      </c>
      <c r="S791" t="s">
        <v>2080</v>
      </c>
      <c r="T791" t="e">
        <f>VLOOKUP(Hoja1[[#This Row],[dsc_documento]],Registros[],2,FALSE)</f>
        <v>#N/A</v>
      </c>
    </row>
    <row r="792" spans="1:20" x14ac:dyDescent="0.25">
      <c r="A792" t="s">
        <v>201</v>
      </c>
      <c r="B792">
        <v>2</v>
      </c>
      <c r="C792">
        <v>2105610</v>
      </c>
      <c r="D792">
        <v>0</v>
      </c>
      <c r="E792" t="s">
        <v>5060</v>
      </c>
      <c r="F792" t="s">
        <v>2007</v>
      </c>
      <c r="G792" t="s">
        <v>2008</v>
      </c>
      <c r="H792" t="s">
        <v>1990</v>
      </c>
      <c r="I792" s="162">
        <v>45363.41508244213</v>
      </c>
      <c r="J792" s="162">
        <v>45367.388287071757</v>
      </c>
      <c r="K792" t="s">
        <v>1991</v>
      </c>
      <c r="L792">
        <v>7003080</v>
      </c>
      <c r="M792" t="s">
        <v>5061</v>
      </c>
      <c r="N792" t="s">
        <v>5062</v>
      </c>
      <c r="O792">
        <v>977293499</v>
      </c>
      <c r="P792" t="s">
        <v>5063</v>
      </c>
      <c r="Q792" t="s">
        <v>5064</v>
      </c>
      <c r="R792" t="s">
        <v>2095</v>
      </c>
      <c r="S792" t="s">
        <v>2015</v>
      </c>
      <c r="T792" t="e">
        <f>VLOOKUP(Hoja1[[#This Row],[dsc_documento]],Registros[],2,FALSE)</f>
        <v>#N/A</v>
      </c>
    </row>
    <row r="793" spans="1:20" x14ac:dyDescent="0.25">
      <c r="A793" t="s">
        <v>176</v>
      </c>
      <c r="B793">
        <v>1</v>
      </c>
      <c r="C793">
        <v>1002442</v>
      </c>
      <c r="D793">
        <v>0</v>
      </c>
      <c r="E793" t="s">
        <v>5065</v>
      </c>
      <c r="F793" t="s">
        <v>1988</v>
      </c>
      <c r="G793" t="s">
        <v>2008</v>
      </c>
      <c r="H793" t="s">
        <v>1990</v>
      </c>
      <c r="I793" s="162">
        <v>45363.432837349537</v>
      </c>
      <c r="J793" s="162">
        <v>45365.666869988425</v>
      </c>
      <c r="K793" t="s">
        <v>1991</v>
      </c>
      <c r="L793">
        <v>42861845</v>
      </c>
      <c r="M793" t="s">
        <v>5066</v>
      </c>
      <c r="N793" t="s">
        <v>5067</v>
      </c>
      <c r="O793">
        <v>990524099</v>
      </c>
      <c r="P793" t="s">
        <v>5068</v>
      </c>
      <c r="Q793" t="s">
        <v>2597</v>
      </c>
      <c r="R793" t="s">
        <v>2000</v>
      </c>
      <c r="S793" t="s">
        <v>2000</v>
      </c>
      <c r="T793" t="e">
        <f>VLOOKUP(Hoja1[[#This Row],[dsc_documento]],Registros[],2,FALSE)</f>
        <v>#N/A</v>
      </c>
    </row>
    <row r="794" spans="1:20" x14ac:dyDescent="0.25">
      <c r="A794" t="s">
        <v>176</v>
      </c>
      <c r="B794">
        <v>1</v>
      </c>
      <c r="C794">
        <v>1002443</v>
      </c>
      <c r="D794">
        <v>0</v>
      </c>
      <c r="E794" t="s">
        <v>5069</v>
      </c>
      <c r="F794" t="s">
        <v>1988</v>
      </c>
      <c r="G794" t="s">
        <v>2008</v>
      </c>
      <c r="H794" t="s">
        <v>1990</v>
      </c>
      <c r="I794" s="162">
        <v>45363.550415127313</v>
      </c>
      <c r="J794" s="162">
        <v>45364.418831944444</v>
      </c>
      <c r="K794" t="s">
        <v>1991</v>
      </c>
      <c r="L794">
        <v>20095804</v>
      </c>
      <c r="M794" t="s">
        <v>5070</v>
      </c>
      <c r="N794" t="s">
        <v>5071</v>
      </c>
      <c r="O794">
        <v>936980862</v>
      </c>
      <c r="P794" t="s">
        <v>5072</v>
      </c>
      <c r="Q794" t="s">
        <v>2005</v>
      </c>
      <c r="R794" t="s">
        <v>2080</v>
      </c>
      <c r="S794" t="s">
        <v>2080</v>
      </c>
      <c r="T794" t="e">
        <f>VLOOKUP(Hoja1[[#This Row],[dsc_documento]],Registros[],2,FALSE)</f>
        <v>#N/A</v>
      </c>
    </row>
    <row r="795" spans="1:20" x14ac:dyDescent="0.25">
      <c r="A795" t="s">
        <v>176</v>
      </c>
      <c r="B795">
        <v>1</v>
      </c>
      <c r="C795">
        <v>1002444</v>
      </c>
      <c r="D795">
        <v>0</v>
      </c>
      <c r="E795" t="s">
        <v>5073</v>
      </c>
      <c r="F795" t="s">
        <v>2007</v>
      </c>
      <c r="G795" t="s">
        <v>2008</v>
      </c>
      <c r="H795" t="s">
        <v>1990</v>
      </c>
      <c r="I795" s="162">
        <v>45363.660623842596</v>
      </c>
      <c r="J795" s="162">
        <v>45378.780094988426</v>
      </c>
      <c r="K795" t="s">
        <v>1991</v>
      </c>
      <c r="L795">
        <v>19821845</v>
      </c>
      <c r="M795" t="s">
        <v>5074</v>
      </c>
      <c r="N795" t="s">
        <v>5075</v>
      </c>
      <c r="O795">
        <v>948610698</v>
      </c>
      <c r="P795" t="s">
        <v>5076</v>
      </c>
      <c r="Q795" t="s">
        <v>2317</v>
      </c>
      <c r="R795" t="s">
        <v>2022</v>
      </c>
      <c r="S795" t="s">
        <v>2015</v>
      </c>
      <c r="T795" t="e">
        <f>VLOOKUP(Hoja1[[#This Row],[dsc_documento]],Registros[],2,FALSE)</f>
        <v>#N/A</v>
      </c>
    </row>
    <row r="796" spans="1:20" x14ac:dyDescent="0.25">
      <c r="A796" t="s">
        <v>176</v>
      </c>
      <c r="B796">
        <v>1</v>
      </c>
      <c r="C796">
        <v>1002445</v>
      </c>
      <c r="D796">
        <v>0</v>
      </c>
      <c r="E796" t="s">
        <v>5077</v>
      </c>
      <c r="F796" t="s">
        <v>2007</v>
      </c>
      <c r="G796" t="s">
        <v>2008</v>
      </c>
      <c r="H796" t="s">
        <v>1990</v>
      </c>
      <c r="I796" s="162">
        <v>45363.703339120373</v>
      </c>
      <c r="J796" s="162">
        <v>45367.38762021991</v>
      </c>
      <c r="K796" t="s">
        <v>1991</v>
      </c>
      <c r="L796">
        <v>72189532</v>
      </c>
      <c r="M796" t="s">
        <v>1567</v>
      </c>
      <c r="N796" t="s">
        <v>5078</v>
      </c>
      <c r="O796">
        <v>821047460987</v>
      </c>
      <c r="P796" t="s">
        <v>1713</v>
      </c>
      <c r="Q796" t="s">
        <v>2203</v>
      </c>
      <c r="R796" t="s">
        <v>2022</v>
      </c>
      <c r="S796" t="s">
        <v>2015</v>
      </c>
      <c r="T796" t="e">
        <f>VLOOKUP(Hoja1[[#This Row],[dsc_documento]],Registros[],2,FALSE)</f>
        <v>#N/A</v>
      </c>
    </row>
    <row r="797" spans="1:20" x14ac:dyDescent="0.25">
      <c r="A797" t="s">
        <v>176</v>
      </c>
      <c r="B797">
        <v>1</v>
      </c>
      <c r="C797">
        <v>1002446</v>
      </c>
      <c r="D797">
        <v>0</v>
      </c>
      <c r="E797" t="s">
        <v>5079</v>
      </c>
      <c r="F797" t="s">
        <v>2007</v>
      </c>
      <c r="G797" t="s">
        <v>2008</v>
      </c>
      <c r="H797" t="s">
        <v>1990</v>
      </c>
      <c r="I797" s="162">
        <v>45363.70770269676</v>
      </c>
      <c r="J797" s="162">
        <v>45367.387791400462</v>
      </c>
      <c r="K797" t="s">
        <v>1991</v>
      </c>
      <c r="L797">
        <v>72189532</v>
      </c>
      <c r="M797" t="s">
        <v>1567</v>
      </c>
      <c r="N797" t="s">
        <v>5078</v>
      </c>
      <c r="O797">
        <v>821047460987</v>
      </c>
      <c r="P797" t="s">
        <v>1713</v>
      </c>
      <c r="Q797" t="s">
        <v>2203</v>
      </c>
      <c r="R797" t="s">
        <v>2022</v>
      </c>
      <c r="S797" t="s">
        <v>2015</v>
      </c>
      <c r="T797" t="e">
        <f>VLOOKUP(Hoja1[[#This Row],[dsc_documento]],Registros[],2,FALSE)</f>
        <v>#N/A</v>
      </c>
    </row>
    <row r="798" spans="1:20" x14ac:dyDescent="0.25">
      <c r="A798" t="s">
        <v>179</v>
      </c>
      <c r="B798">
        <v>3</v>
      </c>
      <c r="C798">
        <v>3001506</v>
      </c>
      <c r="D798">
        <v>0</v>
      </c>
      <c r="E798" t="s">
        <v>5080</v>
      </c>
      <c r="F798" t="s">
        <v>2007</v>
      </c>
      <c r="G798" t="s">
        <v>2008</v>
      </c>
      <c r="H798" t="s">
        <v>1990</v>
      </c>
      <c r="I798" s="162">
        <v>45364.39790517361</v>
      </c>
      <c r="J798" s="162">
        <v>45367.388903587962</v>
      </c>
      <c r="K798" t="s">
        <v>1991</v>
      </c>
      <c r="L798">
        <v>23874080</v>
      </c>
      <c r="M798" t="s">
        <v>5081</v>
      </c>
      <c r="N798" t="s">
        <v>5082</v>
      </c>
      <c r="O798">
        <v>984159121</v>
      </c>
      <c r="P798" t="s">
        <v>5083</v>
      </c>
      <c r="Q798" t="s">
        <v>3001</v>
      </c>
      <c r="R798" t="s">
        <v>2386</v>
      </c>
      <c r="S798" t="s">
        <v>2157</v>
      </c>
      <c r="T798" t="e">
        <f>VLOOKUP(Hoja1[[#This Row],[dsc_documento]],Registros[],2,FALSE)</f>
        <v>#N/A</v>
      </c>
    </row>
    <row r="799" spans="1:20" x14ac:dyDescent="0.25">
      <c r="A799" t="s">
        <v>173</v>
      </c>
      <c r="B799">
        <v>5</v>
      </c>
      <c r="C799">
        <v>5050567</v>
      </c>
      <c r="D799">
        <v>0</v>
      </c>
      <c r="E799" t="s">
        <v>5084</v>
      </c>
      <c r="F799" t="s">
        <v>2007</v>
      </c>
      <c r="G799" t="s">
        <v>2008</v>
      </c>
      <c r="H799" t="s">
        <v>1990</v>
      </c>
      <c r="I799" s="162">
        <v>45364.435166979165</v>
      </c>
      <c r="J799" s="162">
        <v>45367.870100613429</v>
      </c>
      <c r="K799" t="s">
        <v>1991</v>
      </c>
      <c r="L799">
        <v>40255892</v>
      </c>
      <c r="M799" t="s">
        <v>5085</v>
      </c>
      <c r="N799" t="s">
        <v>5086</v>
      </c>
      <c r="O799">
        <v>56984829768</v>
      </c>
      <c r="P799" t="s">
        <v>5087</v>
      </c>
      <c r="Q799" t="s">
        <v>2113</v>
      </c>
      <c r="R799" t="s">
        <v>2114</v>
      </c>
      <c r="S799" t="s">
        <v>1994</v>
      </c>
      <c r="T799" t="e">
        <f>VLOOKUP(Hoja1[[#This Row],[dsc_documento]],Registros[],2,FALSE)</f>
        <v>#N/A</v>
      </c>
    </row>
    <row r="800" spans="1:20" x14ac:dyDescent="0.25">
      <c r="A800" t="s">
        <v>175</v>
      </c>
      <c r="B800">
        <v>9</v>
      </c>
      <c r="C800">
        <v>9001754</v>
      </c>
      <c r="D800">
        <v>0</v>
      </c>
      <c r="E800" t="s">
        <v>5088</v>
      </c>
      <c r="F800" t="s">
        <v>2007</v>
      </c>
      <c r="G800" t="s">
        <v>2008</v>
      </c>
      <c r="H800" t="s">
        <v>1990</v>
      </c>
      <c r="I800" s="162">
        <v>45364.451310567129</v>
      </c>
      <c r="J800" s="162">
        <v>45373.397705787036</v>
      </c>
      <c r="K800" t="s">
        <v>1991</v>
      </c>
      <c r="L800">
        <v>41974614</v>
      </c>
      <c r="M800" t="s">
        <v>5089</v>
      </c>
      <c r="N800" t="s">
        <v>5090</v>
      </c>
      <c r="O800">
        <v>942080006</v>
      </c>
      <c r="P800" t="s">
        <v>5091</v>
      </c>
      <c r="Q800" t="s">
        <v>3087</v>
      </c>
      <c r="R800" t="s">
        <v>5092</v>
      </c>
      <c r="S800" t="s">
        <v>2156</v>
      </c>
      <c r="T800" t="e">
        <f>VLOOKUP(Hoja1[[#This Row],[dsc_documento]],Registros[],2,FALSE)</f>
        <v>#N/A</v>
      </c>
    </row>
    <row r="801" spans="1:20" x14ac:dyDescent="0.25">
      <c r="A801" t="s">
        <v>201</v>
      </c>
      <c r="B801">
        <v>2</v>
      </c>
      <c r="C801">
        <v>2105611</v>
      </c>
      <c r="D801">
        <v>0</v>
      </c>
      <c r="E801" t="s">
        <v>5093</v>
      </c>
      <c r="F801" t="s">
        <v>2007</v>
      </c>
      <c r="G801" t="s">
        <v>2008</v>
      </c>
      <c r="H801" t="s">
        <v>1990</v>
      </c>
      <c r="I801" s="162">
        <v>45364.604485532407</v>
      </c>
      <c r="J801" s="162">
        <v>45367.388491550926</v>
      </c>
      <c r="K801" t="s">
        <v>1991</v>
      </c>
      <c r="L801">
        <v>19920799</v>
      </c>
      <c r="M801" t="s">
        <v>5094</v>
      </c>
      <c r="N801" t="s">
        <v>5095</v>
      </c>
      <c r="O801">
        <v>965825758</v>
      </c>
      <c r="P801" t="s">
        <v>5096</v>
      </c>
      <c r="Q801" t="s">
        <v>3038</v>
      </c>
      <c r="R801" t="s">
        <v>2054</v>
      </c>
      <c r="S801" t="s">
        <v>2015</v>
      </c>
      <c r="T801" t="e">
        <f>VLOOKUP(Hoja1[[#This Row],[dsc_documento]],Registros[],2,FALSE)</f>
        <v>#N/A</v>
      </c>
    </row>
    <row r="802" spans="1:20" x14ac:dyDescent="0.25">
      <c r="A802" t="s">
        <v>231</v>
      </c>
      <c r="B802">
        <v>11</v>
      </c>
      <c r="C802">
        <v>11001208</v>
      </c>
      <c r="D802">
        <v>0</v>
      </c>
      <c r="E802" t="s">
        <v>5097</v>
      </c>
      <c r="F802" t="s">
        <v>2007</v>
      </c>
      <c r="G802" t="s">
        <v>2008</v>
      </c>
      <c r="H802" t="s">
        <v>1990</v>
      </c>
      <c r="I802" s="162">
        <v>45364.630533564814</v>
      </c>
      <c r="J802" s="162">
        <v>45367.390239895831</v>
      </c>
      <c r="K802" t="s">
        <v>1991</v>
      </c>
      <c r="L802">
        <v>43056912</v>
      </c>
      <c r="M802" t="s">
        <v>5098</v>
      </c>
      <c r="N802" t="s">
        <v>5099</v>
      </c>
      <c r="O802">
        <v>957980182</v>
      </c>
      <c r="P802" t="s">
        <v>5100</v>
      </c>
      <c r="Q802" t="s">
        <v>2047</v>
      </c>
      <c r="R802" t="s">
        <v>2048</v>
      </c>
      <c r="S802" t="s">
        <v>2049</v>
      </c>
      <c r="T802" t="e">
        <f>VLOOKUP(Hoja1[[#This Row],[dsc_documento]],Registros[],2,FALSE)</f>
        <v>#N/A</v>
      </c>
    </row>
    <row r="803" spans="1:20" x14ac:dyDescent="0.25">
      <c r="A803" t="s">
        <v>201</v>
      </c>
      <c r="B803">
        <v>2</v>
      </c>
      <c r="C803">
        <v>2105612</v>
      </c>
      <c r="D803">
        <v>0</v>
      </c>
      <c r="E803" t="s">
        <v>5101</v>
      </c>
      <c r="F803" t="s">
        <v>2007</v>
      </c>
      <c r="G803" t="s">
        <v>2008</v>
      </c>
      <c r="H803" t="s">
        <v>1990</v>
      </c>
      <c r="I803" s="162">
        <v>45364.634425462966</v>
      </c>
      <c r="J803" s="162">
        <v>45367.388732407409</v>
      </c>
      <c r="K803" t="s">
        <v>1991</v>
      </c>
      <c r="L803">
        <v>46221723</v>
      </c>
      <c r="M803" t="s">
        <v>5102</v>
      </c>
      <c r="N803" t="s">
        <v>5103</v>
      </c>
      <c r="O803">
        <v>972976744</v>
      </c>
      <c r="P803" t="s">
        <v>5104</v>
      </c>
      <c r="Q803" t="s">
        <v>2566</v>
      </c>
      <c r="R803" t="s">
        <v>2204</v>
      </c>
      <c r="S803" t="s">
        <v>4864</v>
      </c>
      <c r="T803" t="e">
        <f>VLOOKUP(Hoja1[[#This Row],[dsc_documento]],Registros[],2,FALSE)</f>
        <v>#N/A</v>
      </c>
    </row>
    <row r="804" spans="1:20" x14ac:dyDescent="0.25">
      <c r="A804" t="s">
        <v>231</v>
      </c>
      <c r="B804">
        <v>11</v>
      </c>
      <c r="C804">
        <v>11001209</v>
      </c>
      <c r="D804">
        <v>0</v>
      </c>
      <c r="E804" t="s">
        <v>5105</v>
      </c>
      <c r="F804" t="s">
        <v>2007</v>
      </c>
      <c r="G804" t="s">
        <v>2008</v>
      </c>
      <c r="H804" t="s">
        <v>1990</v>
      </c>
      <c r="I804" s="162">
        <v>45364.661286145834</v>
      </c>
      <c r="J804" s="162">
        <v>45367.390412118053</v>
      </c>
      <c r="K804" t="s">
        <v>1991</v>
      </c>
      <c r="L804">
        <v>29326806</v>
      </c>
      <c r="M804" t="s">
        <v>5106</v>
      </c>
      <c r="N804" t="s">
        <v>5107</v>
      </c>
      <c r="O804">
        <v>958253154</v>
      </c>
      <c r="P804" t="s">
        <v>5108</v>
      </c>
      <c r="Q804" t="s">
        <v>2499</v>
      </c>
      <c r="R804" t="s">
        <v>2238</v>
      </c>
      <c r="S804" t="s">
        <v>2049</v>
      </c>
      <c r="T804" t="e">
        <f>VLOOKUP(Hoja1[[#This Row],[dsc_documento]],Registros[],2,FALSE)</f>
        <v>#N/A</v>
      </c>
    </row>
    <row r="805" spans="1:20" x14ac:dyDescent="0.25">
      <c r="A805" t="s">
        <v>201</v>
      </c>
      <c r="B805">
        <v>2</v>
      </c>
      <c r="C805">
        <v>2105613</v>
      </c>
      <c r="D805">
        <v>0</v>
      </c>
      <c r="E805" t="s">
        <v>5109</v>
      </c>
      <c r="F805" t="s">
        <v>2007</v>
      </c>
      <c r="G805" t="s">
        <v>2008</v>
      </c>
      <c r="H805" t="s">
        <v>1990</v>
      </c>
      <c r="I805" s="162">
        <v>45364.706929432868</v>
      </c>
      <c r="J805" s="162">
        <v>45378.781882025462</v>
      </c>
      <c r="K805" t="s">
        <v>1991</v>
      </c>
      <c r="L805">
        <v>40414759</v>
      </c>
      <c r="M805" t="s">
        <v>1845</v>
      </c>
      <c r="N805" t="s">
        <v>5110</v>
      </c>
      <c r="O805">
        <v>973963933</v>
      </c>
      <c r="P805" t="s">
        <v>1846</v>
      </c>
      <c r="Q805" t="s">
        <v>3011</v>
      </c>
      <c r="R805" t="s">
        <v>2223</v>
      </c>
      <c r="S805" t="s">
        <v>4864</v>
      </c>
      <c r="T805" t="e">
        <f>VLOOKUP(Hoja1[[#This Row],[dsc_documento]],Registros[],2,FALSE)</f>
        <v>#N/A</v>
      </c>
    </row>
    <row r="806" spans="1:20" x14ac:dyDescent="0.25">
      <c r="A806" t="s">
        <v>176</v>
      </c>
      <c r="B806">
        <v>1</v>
      </c>
      <c r="C806">
        <v>1002447</v>
      </c>
      <c r="D806">
        <v>0</v>
      </c>
      <c r="E806" t="s">
        <v>5111</v>
      </c>
      <c r="F806" t="s">
        <v>2007</v>
      </c>
      <c r="G806" t="s">
        <v>2008</v>
      </c>
      <c r="H806" t="s">
        <v>1990</v>
      </c>
      <c r="I806" s="162">
        <v>45365.436419328704</v>
      </c>
      <c r="J806" s="162">
        <v>45378.7802371875</v>
      </c>
      <c r="K806" t="s">
        <v>1991</v>
      </c>
      <c r="L806">
        <v>20054395</v>
      </c>
      <c r="M806" t="s">
        <v>5112</v>
      </c>
      <c r="N806" t="s">
        <v>3903</v>
      </c>
      <c r="O806">
        <v>977872381</v>
      </c>
      <c r="P806" t="s">
        <v>5113</v>
      </c>
      <c r="Q806" t="s">
        <v>2536</v>
      </c>
      <c r="R806" t="s">
        <v>2021</v>
      </c>
      <c r="S806" t="s">
        <v>4864</v>
      </c>
      <c r="T806" t="e">
        <f>VLOOKUP(Hoja1[[#This Row],[dsc_documento]],Registros[],2,FALSE)</f>
        <v>#N/A</v>
      </c>
    </row>
    <row r="807" spans="1:20" x14ac:dyDescent="0.25">
      <c r="A807" t="s">
        <v>176</v>
      </c>
      <c r="B807">
        <v>1</v>
      </c>
      <c r="C807">
        <v>1002448</v>
      </c>
      <c r="D807">
        <v>0</v>
      </c>
      <c r="E807" t="s">
        <v>5114</v>
      </c>
      <c r="F807" t="s">
        <v>2007</v>
      </c>
      <c r="G807" t="s">
        <v>2008</v>
      </c>
      <c r="H807" t="s">
        <v>2024</v>
      </c>
      <c r="I807" s="162">
        <v>45365.450051851854</v>
      </c>
      <c r="J807" s="162">
        <v>45367.38795744213</v>
      </c>
      <c r="K807" t="s">
        <v>1991</v>
      </c>
      <c r="L807">
        <v>19830790</v>
      </c>
      <c r="M807" t="s">
        <v>5115</v>
      </c>
      <c r="N807" t="s">
        <v>2260</v>
      </c>
      <c r="O807">
        <v>965088621</v>
      </c>
      <c r="P807" t="s">
        <v>5116</v>
      </c>
      <c r="Q807" t="s">
        <v>5117</v>
      </c>
      <c r="R807" t="s">
        <v>2095</v>
      </c>
      <c r="S807" t="s">
        <v>2015</v>
      </c>
      <c r="T807" t="e">
        <f>VLOOKUP(Hoja1[[#This Row],[dsc_documento]],Registros[],2,FALSE)</f>
        <v>#N/A</v>
      </c>
    </row>
    <row r="808" spans="1:20" x14ac:dyDescent="0.25">
      <c r="A808" t="s">
        <v>197</v>
      </c>
      <c r="B808">
        <v>7</v>
      </c>
      <c r="C808">
        <v>7001355</v>
      </c>
      <c r="D808">
        <v>0</v>
      </c>
      <c r="E808" t="s">
        <v>5118</v>
      </c>
      <c r="F808" t="s">
        <v>2007</v>
      </c>
      <c r="G808" t="s">
        <v>2008</v>
      </c>
      <c r="H808" t="s">
        <v>1990</v>
      </c>
      <c r="I808" s="162">
        <v>45365.475158912035</v>
      </c>
      <c r="J808" s="162">
        <v>45367.870266203703</v>
      </c>
      <c r="K808" t="s">
        <v>1991</v>
      </c>
      <c r="L808">
        <v>17532711</v>
      </c>
      <c r="M808" t="s">
        <v>5119</v>
      </c>
      <c r="N808" t="s">
        <v>5120</v>
      </c>
      <c r="O808">
        <v>954074851</v>
      </c>
      <c r="P808" t="s">
        <v>5121</v>
      </c>
      <c r="Q808" t="s">
        <v>5122</v>
      </c>
      <c r="R808" t="s">
        <v>2071</v>
      </c>
      <c r="S808" t="s">
        <v>4298</v>
      </c>
      <c r="T808" t="e">
        <f>VLOOKUP(Hoja1[[#This Row],[dsc_documento]],Registros[],2,FALSE)</f>
        <v>#N/A</v>
      </c>
    </row>
    <row r="809" spans="1:20" x14ac:dyDescent="0.25">
      <c r="A809" t="s">
        <v>176</v>
      </c>
      <c r="B809">
        <v>1</v>
      </c>
      <c r="C809">
        <v>1002449</v>
      </c>
      <c r="D809">
        <v>0</v>
      </c>
      <c r="E809" t="s">
        <v>5123</v>
      </c>
      <c r="F809" t="s">
        <v>1988</v>
      </c>
      <c r="G809" t="s">
        <v>2008</v>
      </c>
      <c r="H809" t="s">
        <v>2024</v>
      </c>
      <c r="I809" s="162">
        <v>45365.491596261571</v>
      </c>
      <c r="J809" s="162">
        <v>45381.640672766203</v>
      </c>
      <c r="K809" t="s">
        <v>2009</v>
      </c>
      <c r="L809">
        <v>20030935</v>
      </c>
      <c r="M809" t="s">
        <v>5124</v>
      </c>
      <c r="N809" t="s">
        <v>5125</v>
      </c>
      <c r="O809">
        <v>964648129</v>
      </c>
      <c r="P809" t="s">
        <v>5126</v>
      </c>
      <c r="Q809" t="s">
        <v>2005</v>
      </c>
      <c r="R809" t="s">
        <v>2080</v>
      </c>
      <c r="S809" t="s">
        <v>2080</v>
      </c>
      <c r="T809" t="e">
        <f>VLOOKUP(Hoja1[[#This Row],[dsc_documento]],Registros[],2,FALSE)</f>
        <v>#N/A</v>
      </c>
    </row>
    <row r="810" spans="1:20" x14ac:dyDescent="0.25">
      <c r="A810" t="s">
        <v>232</v>
      </c>
      <c r="B810">
        <v>4</v>
      </c>
      <c r="C810">
        <v>4001943</v>
      </c>
      <c r="D810">
        <v>0</v>
      </c>
      <c r="E810" t="s">
        <v>5127</v>
      </c>
      <c r="F810" t="s">
        <v>2007</v>
      </c>
      <c r="G810" t="s">
        <v>2008</v>
      </c>
      <c r="H810" t="s">
        <v>1990</v>
      </c>
      <c r="I810" s="162">
        <v>45365.548959988424</v>
      </c>
      <c r="J810" s="162">
        <v>45367.389395219907</v>
      </c>
      <c r="K810" t="s">
        <v>1991</v>
      </c>
      <c r="L810">
        <v>23982223</v>
      </c>
      <c r="M810" t="s">
        <v>5128</v>
      </c>
      <c r="N810" t="s">
        <v>5129</v>
      </c>
      <c r="O810">
        <v>929529472</v>
      </c>
      <c r="P810" t="s">
        <v>5130</v>
      </c>
      <c r="Q810" t="s">
        <v>5131</v>
      </c>
      <c r="R810" t="s">
        <v>2178</v>
      </c>
      <c r="S810" t="s">
        <v>2107</v>
      </c>
      <c r="T810" t="e">
        <f>VLOOKUP(Hoja1[[#This Row],[dsc_documento]],Registros[],2,FALSE)</f>
        <v>#N/A</v>
      </c>
    </row>
    <row r="811" spans="1:20" x14ac:dyDescent="0.25">
      <c r="A811" t="s">
        <v>778</v>
      </c>
      <c r="B811">
        <v>10</v>
      </c>
      <c r="C811">
        <v>10030473</v>
      </c>
      <c r="D811">
        <v>0</v>
      </c>
      <c r="E811" t="s">
        <v>5132</v>
      </c>
      <c r="F811" t="s">
        <v>1988</v>
      </c>
      <c r="G811" t="s">
        <v>2008</v>
      </c>
      <c r="H811" t="s">
        <v>1990</v>
      </c>
      <c r="I811" s="162">
        <v>45365.6129153125</v>
      </c>
      <c r="J811" s="162">
        <v>45366.421656909719</v>
      </c>
      <c r="K811" t="s">
        <v>1991</v>
      </c>
      <c r="L811">
        <v>46975896</v>
      </c>
      <c r="M811" t="s">
        <v>5133</v>
      </c>
      <c r="N811" t="s">
        <v>5134</v>
      </c>
      <c r="O811">
        <v>906622271</v>
      </c>
      <c r="P811" t="s">
        <v>5135</v>
      </c>
      <c r="Q811" t="s">
        <v>3928</v>
      </c>
      <c r="R811" t="s">
        <v>2080</v>
      </c>
      <c r="S811" t="s">
        <v>2080</v>
      </c>
      <c r="T811" t="e">
        <f>VLOOKUP(Hoja1[[#This Row],[dsc_documento]],Registros[],2,FALSE)</f>
        <v>#N/A</v>
      </c>
    </row>
    <row r="812" spans="1:20" x14ac:dyDescent="0.25">
      <c r="A812" t="s">
        <v>232</v>
      </c>
      <c r="B812">
        <v>4</v>
      </c>
      <c r="C812">
        <v>4001944</v>
      </c>
      <c r="D812">
        <v>0</v>
      </c>
      <c r="E812" t="s">
        <v>5136</v>
      </c>
      <c r="F812" t="s">
        <v>1988</v>
      </c>
      <c r="G812" t="s">
        <v>2008</v>
      </c>
      <c r="H812" t="s">
        <v>1990</v>
      </c>
      <c r="I812" s="162">
        <v>45365.748949340275</v>
      </c>
      <c r="J812" s="162">
        <v>45412.722118865742</v>
      </c>
      <c r="K812" t="s">
        <v>1991</v>
      </c>
      <c r="L812">
        <v>73604881</v>
      </c>
      <c r="M812" t="s">
        <v>5137</v>
      </c>
      <c r="N812" t="s">
        <v>2299</v>
      </c>
      <c r="O812">
        <v>973224825</v>
      </c>
      <c r="P812" t="s">
        <v>5138</v>
      </c>
      <c r="Q812" t="s">
        <v>2146</v>
      </c>
      <c r="R812" t="s">
        <v>2080</v>
      </c>
      <c r="S812" t="s">
        <v>2080</v>
      </c>
      <c r="T812" t="e">
        <f>VLOOKUP(Hoja1[[#This Row],[dsc_documento]],Registros[],2,FALSE)</f>
        <v>#N/A</v>
      </c>
    </row>
    <row r="813" spans="1:20" x14ac:dyDescent="0.25">
      <c r="A813" t="s">
        <v>232</v>
      </c>
      <c r="B813">
        <v>4</v>
      </c>
      <c r="C813">
        <v>4001945</v>
      </c>
      <c r="D813">
        <v>0</v>
      </c>
      <c r="E813" t="s">
        <v>5139</v>
      </c>
      <c r="F813" t="s">
        <v>2007</v>
      </c>
      <c r="G813" t="s">
        <v>2008</v>
      </c>
      <c r="H813" t="s">
        <v>1990</v>
      </c>
      <c r="I813" s="162">
        <v>45366.404924224538</v>
      </c>
      <c r="J813" s="162">
        <v>45382</v>
      </c>
      <c r="K813" t="s">
        <v>1991</v>
      </c>
      <c r="L813">
        <v>4827553</v>
      </c>
      <c r="M813" t="s">
        <v>5140</v>
      </c>
      <c r="N813" t="s">
        <v>3991</v>
      </c>
      <c r="O813">
        <v>951126883</v>
      </c>
      <c r="P813" t="s">
        <v>5141</v>
      </c>
      <c r="Q813" t="s">
        <v>2105</v>
      </c>
      <c r="R813" t="s">
        <v>2106</v>
      </c>
      <c r="S813" t="s">
        <v>2107</v>
      </c>
      <c r="T813" t="e">
        <f>VLOOKUP(Hoja1[[#This Row],[dsc_documento]],Registros[],2,FALSE)</f>
        <v>#N/A</v>
      </c>
    </row>
    <row r="814" spans="1:20" x14ac:dyDescent="0.25">
      <c r="A814" t="s">
        <v>177</v>
      </c>
      <c r="B814">
        <v>6</v>
      </c>
      <c r="C814">
        <v>6001982</v>
      </c>
      <c r="D814">
        <v>0</v>
      </c>
      <c r="E814" t="s">
        <v>5142</v>
      </c>
      <c r="F814" t="s">
        <v>2007</v>
      </c>
      <c r="G814" t="s">
        <v>2008</v>
      </c>
      <c r="H814" t="s">
        <v>1990</v>
      </c>
      <c r="I814" s="162">
        <v>45366.448069675927</v>
      </c>
      <c r="J814" s="162">
        <v>45369.754625266207</v>
      </c>
      <c r="K814" t="s">
        <v>1991</v>
      </c>
      <c r="L814">
        <v>16707562</v>
      </c>
      <c r="M814" t="s">
        <v>5143</v>
      </c>
      <c r="N814" t="s">
        <v>5144</v>
      </c>
      <c r="O814">
        <v>966142690</v>
      </c>
      <c r="P814" t="s">
        <v>5145</v>
      </c>
      <c r="Q814" t="s">
        <v>3556</v>
      </c>
      <c r="R814" t="s">
        <v>2361</v>
      </c>
      <c r="S814" t="s">
        <v>2362</v>
      </c>
      <c r="T814" t="e">
        <f>VLOOKUP(Hoja1[[#This Row],[dsc_documento]],Registros[],2,FALSE)</f>
        <v>#N/A</v>
      </c>
    </row>
    <row r="815" spans="1:20" x14ac:dyDescent="0.25">
      <c r="A815" t="s">
        <v>201</v>
      </c>
      <c r="B815">
        <v>2</v>
      </c>
      <c r="C815">
        <v>2105614</v>
      </c>
      <c r="D815">
        <v>0</v>
      </c>
      <c r="E815" t="s">
        <v>5146</v>
      </c>
      <c r="F815" t="s">
        <v>2007</v>
      </c>
      <c r="G815" t="s">
        <v>2008</v>
      </c>
      <c r="H815" t="s">
        <v>1990</v>
      </c>
      <c r="I815" s="162">
        <v>45366.455507488427</v>
      </c>
      <c r="J815" s="162">
        <v>45378.782020254628</v>
      </c>
      <c r="K815" t="s">
        <v>1991</v>
      </c>
      <c r="L815">
        <v>70836777</v>
      </c>
      <c r="M815" t="s">
        <v>5147</v>
      </c>
      <c r="N815" t="s">
        <v>5148</v>
      </c>
      <c r="O815">
        <v>925157918</v>
      </c>
      <c r="P815" t="s">
        <v>5149</v>
      </c>
      <c r="Q815" t="s">
        <v>2372</v>
      </c>
      <c r="R815" t="s">
        <v>2223</v>
      </c>
      <c r="S815" t="s">
        <v>4864</v>
      </c>
      <c r="T815" t="e">
        <f>VLOOKUP(Hoja1[[#This Row],[dsc_documento]],Registros[],2,FALSE)</f>
        <v>#N/A</v>
      </c>
    </row>
    <row r="816" spans="1:20" x14ac:dyDescent="0.25">
      <c r="A816" t="s">
        <v>231</v>
      </c>
      <c r="B816">
        <v>11</v>
      </c>
      <c r="C816">
        <v>11001210</v>
      </c>
      <c r="D816">
        <v>0</v>
      </c>
      <c r="E816" t="s">
        <v>5150</v>
      </c>
      <c r="F816" t="s">
        <v>2007</v>
      </c>
      <c r="G816" t="s">
        <v>2008</v>
      </c>
      <c r="H816" t="s">
        <v>1990</v>
      </c>
      <c r="I816" s="162">
        <v>45366.511045104169</v>
      </c>
      <c r="J816" s="162">
        <v>45373.397880208337</v>
      </c>
      <c r="K816" t="s">
        <v>1991</v>
      </c>
      <c r="L816">
        <v>40229203</v>
      </c>
      <c r="M816" t="s">
        <v>5151</v>
      </c>
      <c r="N816" t="s">
        <v>5152</v>
      </c>
      <c r="O816">
        <v>959306951</v>
      </c>
      <c r="P816" t="s">
        <v>5153</v>
      </c>
      <c r="Q816" t="s">
        <v>2047</v>
      </c>
      <c r="R816" t="s">
        <v>2048</v>
      </c>
      <c r="S816" t="s">
        <v>2049</v>
      </c>
      <c r="T816" t="e">
        <f>VLOOKUP(Hoja1[[#This Row],[dsc_documento]],Registros[],2,FALSE)</f>
        <v>#N/A</v>
      </c>
    </row>
    <row r="817" spans="1:20" x14ac:dyDescent="0.25">
      <c r="A817" t="s">
        <v>231</v>
      </c>
      <c r="B817">
        <v>11</v>
      </c>
      <c r="C817">
        <v>11001211</v>
      </c>
      <c r="D817">
        <v>0</v>
      </c>
      <c r="E817" t="s">
        <v>5154</v>
      </c>
      <c r="F817" t="s">
        <v>2007</v>
      </c>
      <c r="G817" t="s">
        <v>2008</v>
      </c>
      <c r="H817" t="s">
        <v>1990</v>
      </c>
      <c r="I817" s="162">
        <v>45366.517813275466</v>
      </c>
      <c r="J817" s="162">
        <v>45373.398073645832</v>
      </c>
      <c r="K817" t="s">
        <v>1991</v>
      </c>
      <c r="L817">
        <v>29400275</v>
      </c>
      <c r="M817" t="s">
        <v>5155</v>
      </c>
      <c r="N817" t="s">
        <v>5156</v>
      </c>
      <c r="O817">
        <v>922255615</v>
      </c>
      <c r="P817" t="s">
        <v>5157</v>
      </c>
      <c r="Q817" t="s">
        <v>2047</v>
      </c>
      <c r="R817" t="s">
        <v>2048</v>
      </c>
      <c r="S817" t="s">
        <v>2049</v>
      </c>
      <c r="T817" t="e">
        <f>VLOOKUP(Hoja1[[#This Row],[dsc_documento]],Registros[],2,FALSE)</f>
        <v>#N/A</v>
      </c>
    </row>
    <row r="818" spans="1:20" x14ac:dyDescent="0.25">
      <c r="A818" t="s">
        <v>177</v>
      </c>
      <c r="B818">
        <v>6</v>
      </c>
      <c r="C818">
        <v>6001983</v>
      </c>
      <c r="D818">
        <v>0</v>
      </c>
      <c r="E818" t="s">
        <v>5158</v>
      </c>
      <c r="F818" t="s">
        <v>1988</v>
      </c>
      <c r="G818" t="s">
        <v>2008</v>
      </c>
      <c r="H818" t="s">
        <v>1990</v>
      </c>
      <c r="I818" s="162">
        <v>45366.67113584491</v>
      </c>
      <c r="J818" s="162">
        <v>45366.750096875003</v>
      </c>
      <c r="K818" t="s">
        <v>1991</v>
      </c>
      <c r="L818">
        <v>76224540</v>
      </c>
      <c r="M818" t="s">
        <v>5159</v>
      </c>
      <c r="N818" t="s">
        <v>5160</v>
      </c>
      <c r="O818">
        <v>948731311</v>
      </c>
      <c r="P818" t="s">
        <v>5161</v>
      </c>
      <c r="Q818" t="s">
        <v>2335</v>
      </c>
      <c r="R818" t="s">
        <v>2080</v>
      </c>
      <c r="S818" t="s">
        <v>2080</v>
      </c>
      <c r="T818" t="e">
        <f>VLOOKUP(Hoja1[[#This Row],[dsc_documento]],Registros[],2,FALSE)</f>
        <v>#N/A</v>
      </c>
    </row>
    <row r="819" spans="1:20" x14ac:dyDescent="0.25">
      <c r="A819" t="s">
        <v>201</v>
      </c>
      <c r="B819">
        <v>2</v>
      </c>
      <c r="C819">
        <v>2105615</v>
      </c>
      <c r="D819">
        <v>0</v>
      </c>
      <c r="E819" t="s">
        <v>5162</v>
      </c>
      <c r="F819" t="s">
        <v>1988</v>
      </c>
      <c r="G819" t="s">
        <v>2008</v>
      </c>
      <c r="H819" t="s">
        <v>1990</v>
      </c>
      <c r="I819" s="162">
        <v>45366.703121180559</v>
      </c>
      <c r="J819" s="162">
        <v>45387.511576122684</v>
      </c>
      <c r="K819" t="s">
        <v>2009</v>
      </c>
      <c r="L819">
        <v>19845665</v>
      </c>
      <c r="M819" t="s">
        <v>5163</v>
      </c>
      <c r="N819" t="s">
        <v>2439</v>
      </c>
      <c r="O819">
        <v>969275000</v>
      </c>
      <c r="P819" t="s">
        <v>5164</v>
      </c>
      <c r="Q819" t="s">
        <v>1993</v>
      </c>
      <c r="R819" t="s">
        <v>2080</v>
      </c>
      <c r="S819" t="s">
        <v>2080</v>
      </c>
      <c r="T819" t="e">
        <f>VLOOKUP(Hoja1[[#This Row],[dsc_documento]],Registros[],2,FALSE)</f>
        <v>#N/A</v>
      </c>
    </row>
    <row r="820" spans="1:20" x14ac:dyDescent="0.25">
      <c r="A820" t="s">
        <v>176</v>
      </c>
      <c r="B820">
        <v>1</v>
      </c>
      <c r="C820">
        <v>1002450</v>
      </c>
      <c r="D820">
        <v>0</v>
      </c>
      <c r="E820" t="s">
        <v>5165</v>
      </c>
      <c r="F820" t="s">
        <v>1988</v>
      </c>
      <c r="G820" t="s">
        <v>2008</v>
      </c>
      <c r="H820" t="s">
        <v>2024</v>
      </c>
      <c r="I820" s="162">
        <v>45367.406754780095</v>
      </c>
      <c r="J820" s="162">
        <v>45390.443037928242</v>
      </c>
      <c r="K820" t="s">
        <v>2009</v>
      </c>
      <c r="L820">
        <v>76879784</v>
      </c>
      <c r="M820" t="s">
        <v>5166</v>
      </c>
      <c r="N820" t="s">
        <v>5167</v>
      </c>
      <c r="O820">
        <v>933011269</v>
      </c>
      <c r="P820" t="s">
        <v>5168</v>
      </c>
      <c r="Q820" t="s">
        <v>2005</v>
      </c>
      <c r="R820" t="s">
        <v>2080</v>
      </c>
      <c r="S820" t="s">
        <v>2080</v>
      </c>
      <c r="T820" t="e">
        <f>VLOOKUP(Hoja1[[#This Row],[dsc_documento]],Registros[],2,FALSE)</f>
        <v>#N/A</v>
      </c>
    </row>
    <row r="821" spans="1:20" x14ac:dyDescent="0.25">
      <c r="A821" t="s">
        <v>231</v>
      </c>
      <c r="B821">
        <v>11</v>
      </c>
      <c r="C821">
        <v>11001212</v>
      </c>
      <c r="D821">
        <v>0</v>
      </c>
      <c r="E821" t="s">
        <v>5169</v>
      </c>
      <c r="F821" t="s">
        <v>2007</v>
      </c>
      <c r="G821" t="s">
        <v>2008</v>
      </c>
      <c r="H821" t="s">
        <v>1990</v>
      </c>
      <c r="I821" s="162">
        <v>45367.44923515046</v>
      </c>
      <c r="J821" s="162">
        <v>45373.398273611114</v>
      </c>
      <c r="K821" t="s">
        <v>1991</v>
      </c>
      <c r="L821">
        <v>44353393</v>
      </c>
      <c r="M821" t="s">
        <v>5170</v>
      </c>
      <c r="N821" t="s">
        <v>5171</v>
      </c>
      <c r="O821">
        <v>958392821</v>
      </c>
      <c r="P821" t="s">
        <v>5172</v>
      </c>
      <c r="Q821" t="s">
        <v>2445</v>
      </c>
      <c r="R821" t="s">
        <v>2238</v>
      </c>
      <c r="S821" t="s">
        <v>2049</v>
      </c>
      <c r="T821" t="e">
        <f>VLOOKUP(Hoja1[[#This Row],[dsc_documento]],Registros[],2,FALSE)</f>
        <v>#N/A</v>
      </c>
    </row>
    <row r="822" spans="1:20" x14ac:dyDescent="0.25">
      <c r="A822" t="s">
        <v>201</v>
      </c>
      <c r="B822">
        <v>2</v>
      </c>
      <c r="C822">
        <v>2105616</v>
      </c>
      <c r="D822">
        <v>0</v>
      </c>
      <c r="E822" t="s">
        <v>5173</v>
      </c>
      <c r="F822" t="s">
        <v>2007</v>
      </c>
      <c r="G822" t="s">
        <v>2008</v>
      </c>
      <c r="H822" t="s">
        <v>1990</v>
      </c>
      <c r="I822" s="162">
        <v>45367.501343553238</v>
      </c>
      <c r="J822" s="162">
        <v>45382</v>
      </c>
      <c r="K822" t="s">
        <v>1991</v>
      </c>
      <c r="L822">
        <v>42629124</v>
      </c>
      <c r="M822" t="s">
        <v>5174</v>
      </c>
      <c r="N822" t="s">
        <v>5175</v>
      </c>
      <c r="O822">
        <v>916606366</v>
      </c>
      <c r="P822" t="s">
        <v>5176</v>
      </c>
      <c r="Q822" t="s">
        <v>2450</v>
      </c>
      <c r="R822" t="s">
        <v>2095</v>
      </c>
      <c r="S822" t="s">
        <v>2015</v>
      </c>
      <c r="T822" t="e">
        <f>VLOOKUP(Hoja1[[#This Row],[dsc_documento]],Registros[],2,FALSE)</f>
        <v>#N/A</v>
      </c>
    </row>
    <row r="823" spans="1:20" x14ac:dyDescent="0.25">
      <c r="A823" t="s">
        <v>232</v>
      </c>
      <c r="B823">
        <v>4</v>
      </c>
      <c r="C823">
        <v>2089</v>
      </c>
      <c r="D823">
        <v>3</v>
      </c>
      <c r="E823" t="s">
        <v>5177</v>
      </c>
      <c r="F823" t="s">
        <v>2007</v>
      </c>
      <c r="G823" t="s">
        <v>2008</v>
      </c>
      <c r="H823" t="s">
        <v>1990</v>
      </c>
      <c r="I823" s="162">
        <v>45367.603351620368</v>
      </c>
      <c r="J823" s="162">
        <v>45378.783628738427</v>
      </c>
      <c r="K823" t="s">
        <v>2009</v>
      </c>
      <c r="L823">
        <v>23836690</v>
      </c>
      <c r="M823" t="s">
        <v>221</v>
      </c>
      <c r="N823" t="s">
        <v>5178</v>
      </c>
      <c r="O823">
        <v>913403341</v>
      </c>
      <c r="P823" t="s">
        <v>228</v>
      </c>
      <c r="Q823" t="s">
        <v>5179</v>
      </c>
      <c r="R823" t="s">
        <v>5180</v>
      </c>
      <c r="S823" t="s">
        <v>5180</v>
      </c>
      <c r="T823" t="e">
        <f>VLOOKUP(Hoja1[[#This Row],[dsc_documento]],Registros[],2,FALSE)</f>
        <v>#N/A</v>
      </c>
    </row>
    <row r="824" spans="1:20" x14ac:dyDescent="0.25">
      <c r="A824" t="s">
        <v>201</v>
      </c>
      <c r="B824">
        <v>2</v>
      </c>
      <c r="C824">
        <v>2105617</v>
      </c>
      <c r="D824">
        <v>0</v>
      </c>
      <c r="E824" t="s">
        <v>5181</v>
      </c>
      <c r="F824" t="s">
        <v>2007</v>
      </c>
      <c r="G824" t="s">
        <v>2008</v>
      </c>
      <c r="H824" t="s">
        <v>1990</v>
      </c>
      <c r="I824" s="162">
        <v>45367.611121412039</v>
      </c>
      <c r="J824" s="162">
        <v>45367.869885034721</v>
      </c>
      <c r="K824" t="s">
        <v>1991</v>
      </c>
      <c r="L824">
        <v>43892816</v>
      </c>
      <c r="M824" t="s">
        <v>5182</v>
      </c>
      <c r="N824" t="s">
        <v>2074</v>
      </c>
      <c r="O824">
        <v>953562322</v>
      </c>
      <c r="P824" t="s">
        <v>5183</v>
      </c>
      <c r="Q824" t="s">
        <v>2566</v>
      </c>
      <c r="R824" t="s">
        <v>2204</v>
      </c>
      <c r="S824" t="s">
        <v>4864</v>
      </c>
      <c r="T824" t="e">
        <f>VLOOKUP(Hoja1[[#This Row],[dsc_documento]],Registros[],2,FALSE)</f>
        <v>#N/A</v>
      </c>
    </row>
    <row r="825" spans="1:20" x14ac:dyDescent="0.25">
      <c r="A825" t="s">
        <v>173</v>
      </c>
      <c r="B825">
        <v>5</v>
      </c>
      <c r="C825">
        <v>5050568</v>
      </c>
      <c r="D825">
        <v>0</v>
      </c>
      <c r="E825" t="s">
        <v>5184</v>
      </c>
      <c r="F825" t="s">
        <v>2007</v>
      </c>
      <c r="G825" t="s">
        <v>2008</v>
      </c>
      <c r="H825" t="s">
        <v>2245</v>
      </c>
      <c r="I825" s="162">
        <v>45367.645428206015</v>
      </c>
      <c r="J825" s="162">
        <v>45369.411026469905</v>
      </c>
      <c r="K825" t="s">
        <v>1991</v>
      </c>
      <c r="L825">
        <v>15342312</v>
      </c>
      <c r="M825" t="s">
        <v>5185</v>
      </c>
      <c r="N825" t="s">
        <v>5186</v>
      </c>
      <c r="O825">
        <v>995388842</v>
      </c>
      <c r="P825" t="s">
        <v>5187</v>
      </c>
      <c r="Q825" t="s">
        <v>3173</v>
      </c>
      <c r="R825" t="s">
        <v>2307</v>
      </c>
      <c r="S825" t="s">
        <v>2307</v>
      </c>
      <c r="T825" t="e">
        <f>VLOOKUP(Hoja1[[#This Row],[dsc_documento]],Registros[],2,FALSE)</f>
        <v>#N/A</v>
      </c>
    </row>
    <row r="826" spans="1:20" x14ac:dyDescent="0.25">
      <c r="A826" t="s">
        <v>177</v>
      </c>
      <c r="B826">
        <v>6</v>
      </c>
      <c r="C826">
        <v>6001984</v>
      </c>
      <c r="D826">
        <v>0</v>
      </c>
      <c r="E826" t="s">
        <v>5188</v>
      </c>
      <c r="F826" t="s">
        <v>2007</v>
      </c>
      <c r="G826" t="s">
        <v>2008</v>
      </c>
      <c r="H826" t="s">
        <v>1990</v>
      </c>
      <c r="I826" s="162">
        <v>45367.652352581019</v>
      </c>
      <c r="J826" s="162">
        <v>45369.411740972224</v>
      </c>
      <c r="K826" t="s">
        <v>1991</v>
      </c>
      <c r="L826">
        <v>41940609</v>
      </c>
      <c r="M826" t="s">
        <v>5189</v>
      </c>
      <c r="N826" t="s">
        <v>5190</v>
      </c>
      <c r="O826">
        <v>986959267</v>
      </c>
      <c r="P826" t="s">
        <v>5191</v>
      </c>
      <c r="Q826" t="s">
        <v>4107</v>
      </c>
      <c r="R826" t="s">
        <v>2361</v>
      </c>
      <c r="S826" t="s">
        <v>2362</v>
      </c>
      <c r="T826" t="e">
        <f>VLOOKUP(Hoja1[[#This Row],[dsc_documento]],Registros[],2,FALSE)</f>
        <v>#N/A</v>
      </c>
    </row>
    <row r="827" spans="1:20" x14ac:dyDescent="0.25">
      <c r="A827" t="s">
        <v>177</v>
      </c>
      <c r="B827">
        <v>6</v>
      </c>
      <c r="C827">
        <v>6001985</v>
      </c>
      <c r="D827">
        <v>0</v>
      </c>
      <c r="E827" t="s">
        <v>5192</v>
      </c>
      <c r="F827" t="s">
        <v>2007</v>
      </c>
      <c r="G827" t="s">
        <v>2008</v>
      </c>
      <c r="H827" t="s">
        <v>1990</v>
      </c>
      <c r="I827" s="162">
        <v>45367.658176238423</v>
      </c>
      <c r="J827" s="162">
        <v>45373.397415775464</v>
      </c>
      <c r="K827" t="s">
        <v>1991</v>
      </c>
      <c r="L827">
        <v>80644590</v>
      </c>
      <c r="M827" t="s">
        <v>5193</v>
      </c>
      <c r="N827" t="s">
        <v>5194</v>
      </c>
      <c r="O827">
        <v>949511359</v>
      </c>
      <c r="P827" t="s">
        <v>5195</v>
      </c>
      <c r="Q827" t="s">
        <v>4107</v>
      </c>
      <c r="R827" t="s">
        <v>2361</v>
      </c>
      <c r="S827" t="s">
        <v>2362</v>
      </c>
      <c r="T827" t="e">
        <f>VLOOKUP(Hoja1[[#This Row],[dsc_documento]],Registros[],2,FALSE)</f>
        <v>#N/A</v>
      </c>
    </row>
    <row r="828" spans="1:20" x14ac:dyDescent="0.25">
      <c r="A828" t="s">
        <v>231</v>
      </c>
      <c r="B828">
        <v>11</v>
      </c>
      <c r="C828">
        <v>11001213</v>
      </c>
      <c r="D828">
        <v>0</v>
      </c>
      <c r="E828" t="s">
        <v>5196</v>
      </c>
      <c r="F828" t="s">
        <v>2007</v>
      </c>
      <c r="G828" t="s">
        <v>2008</v>
      </c>
      <c r="H828" t="s">
        <v>1990</v>
      </c>
      <c r="I828" s="162">
        <v>45367.668280011574</v>
      </c>
      <c r="J828" s="162">
        <v>45369.412454131947</v>
      </c>
      <c r="K828" t="s">
        <v>1991</v>
      </c>
      <c r="L828">
        <v>72605774</v>
      </c>
      <c r="M828" t="s">
        <v>5197</v>
      </c>
      <c r="N828" t="s">
        <v>3176</v>
      </c>
      <c r="O828">
        <v>953042083</v>
      </c>
      <c r="P828" t="s">
        <v>5198</v>
      </c>
      <c r="Q828" t="s">
        <v>2477</v>
      </c>
      <c r="R828" t="s">
        <v>2138</v>
      </c>
      <c r="S828" t="s">
        <v>2049</v>
      </c>
      <c r="T828" t="e">
        <f>VLOOKUP(Hoja1[[#This Row],[dsc_documento]],Registros[],2,FALSE)</f>
        <v>#N/A</v>
      </c>
    </row>
    <row r="829" spans="1:20" x14ac:dyDescent="0.25">
      <c r="A829" t="s">
        <v>175</v>
      </c>
      <c r="B829">
        <v>9</v>
      </c>
      <c r="C829">
        <v>9001755</v>
      </c>
      <c r="D829">
        <v>0</v>
      </c>
      <c r="E829" t="s">
        <v>5199</v>
      </c>
      <c r="F829" t="s">
        <v>2007</v>
      </c>
      <c r="G829" t="s">
        <v>2008</v>
      </c>
      <c r="H829" t="s">
        <v>1990</v>
      </c>
      <c r="I829" s="162">
        <v>45367.678804131945</v>
      </c>
      <c r="J829" s="162">
        <v>45381.32857982639</v>
      </c>
      <c r="K829" t="s">
        <v>1991</v>
      </c>
      <c r="L829">
        <v>32987777</v>
      </c>
      <c r="M829" t="s">
        <v>5200</v>
      </c>
      <c r="N829" t="s">
        <v>5201</v>
      </c>
      <c r="O829">
        <v>932012028</v>
      </c>
      <c r="P829" t="s">
        <v>5202</v>
      </c>
      <c r="Q829" t="s">
        <v>2778</v>
      </c>
      <c r="R829" t="s">
        <v>5092</v>
      </c>
      <c r="S829" t="s">
        <v>2156</v>
      </c>
      <c r="T829" t="e">
        <f>VLOOKUP(Hoja1[[#This Row],[dsc_documento]],Registros[],2,FALSE)</f>
        <v>#N/A</v>
      </c>
    </row>
    <row r="830" spans="1:20" x14ac:dyDescent="0.25">
      <c r="A830" t="s">
        <v>231</v>
      </c>
      <c r="B830">
        <v>11</v>
      </c>
      <c r="C830">
        <v>11001214</v>
      </c>
      <c r="D830">
        <v>0</v>
      </c>
      <c r="E830" t="s">
        <v>5203</v>
      </c>
      <c r="F830" t="s">
        <v>2007</v>
      </c>
      <c r="G830" t="s">
        <v>2008</v>
      </c>
      <c r="H830" t="s">
        <v>1990</v>
      </c>
      <c r="I830" s="162">
        <v>45367.710243402777</v>
      </c>
      <c r="J830" s="162">
        <v>45369.412657905094</v>
      </c>
      <c r="K830" t="s">
        <v>1991</v>
      </c>
      <c r="L830">
        <v>29450427</v>
      </c>
      <c r="M830" t="s">
        <v>5204</v>
      </c>
      <c r="N830" t="s">
        <v>5205</v>
      </c>
      <c r="O830">
        <v>957935643</v>
      </c>
      <c r="P830" t="s">
        <v>5206</v>
      </c>
      <c r="Q830" t="s">
        <v>2621</v>
      </c>
      <c r="R830" t="s">
        <v>2138</v>
      </c>
      <c r="S830" t="s">
        <v>2049</v>
      </c>
      <c r="T830" t="e">
        <f>VLOOKUP(Hoja1[[#This Row],[dsc_documento]],Registros[],2,FALSE)</f>
        <v>#N/A</v>
      </c>
    </row>
    <row r="831" spans="1:20" x14ac:dyDescent="0.25">
      <c r="A831" t="s">
        <v>176</v>
      </c>
      <c r="B831">
        <v>1</v>
      </c>
      <c r="C831">
        <v>1002451</v>
      </c>
      <c r="D831">
        <v>0</v>
      </c>
      <c r="E831" t="s">
        <v>5207</v>
      </c>
      <c r="F831" t="s">
        <v>1988</v>
      </c>
      <c r="G831" t="s">
        <v>2008</v>
      </c>
      <c r="H831" t="s">
        <v>1990</v>
      </c>
      <c r="I831" s="162">
        <v>45367.738742395835</v>
      </c>
      <c r="J831" s="162">
        <v>45383.719152395832</v>
      </c>
      <c r="K831" t="s">
        <v>1991</v>
      </c>
      <c r="L831">
        <v>70305910</v>
      </c>
      <c r="M831" t="s">
        <v>5208</v>
      </c>
      <c r="N831" t="s">
        <v>5209</v>
      </c>
      <c r="O831">
        <v>913133268</v>
      </c>
      <c r="P831" t="s">
        <v>5210</v>
      </c>
      <c r="Q831" t="s">
        <v>1993</v>
      </c>
      <c r="R831" t="s">
        <v>2080</v>
      </c>
      <c r="S831" t="s">
        <v>2080</v>
      </c>
      <c r="T831" t="e">
        <f>VLOOKUP(Hoja1[[#This Row],[dsc_documento]],Registros[],2,FALSE)</f>
        <v>#N/A</v>
      </c>
    </row>
    <row r="832" spans="1:20" x14ac:dyDescent="0.25">
      <c r="A832" t="s">
        <v>201</v>
      </c>
      <c r="B832">
        <v>2</v>
      </c>
      <c r="C832">
        <v>2105618</v>
      </c>
      <c r="D832">
        <v>0</v>
      </c>
      <c r="E832" t="s">
        <v>5211</v>
      </c>
      <c r="F832" t="s">
        <v>2007</v>
      </c>
      <c r="G832" t="s">
        <v>2008</v>
      </c>
      <c r="H832" t="s">
        <v>1990</v>
      </c>
      <c r="I832" s="162">
        <v>45368.524931168984</v>
      </c>
      <c r="J832" s="162">
        <v>45369.754312002318</v>
      </c>
      <c r="K832" t="s">
        <v>1991</v>
      </c>
      <c r="L832">
        <v>20887220</v>
      </c>
      <c r="M832" t="s">
        <v>5212</v>
      </c>
      <c r="N832" t="s">
        <v>5213</v>
      </c>
      <c r="O832">
        <v>984907102</v>
      </c>
      <c r="P832" t="s">
        <v>5214</v>
      </c>
      <c r="Q832" t="s">
        <v>2426</v>
      </c>
      <c r="R832" t="s">
        <v>2114</v>
      </c>
      <c r="S832" t="s">
        <v>1994</v>
      </c>
      <c r="T832" t="e">
        <f>VLOOKUP(Hoja1[[#This Row],[dsc_documento]],Registros[],2,FALSE)</f>
        <v>#N/A</v>
      </c>
    </row>
    <row r="833" spans="1:20" x14ac:dyDescent="0.25">
      <c r="A833" t="s">
        <v>177</v>
      </c>
      <c r="B833">
        <v>6</v>
      </c>
      <c r="C833">
        <v>6001986</v>
      </c>
      <c r="D833">
        <v>0</v>
      </c>
      <c r="E833" t="s">
        <v>5215</v>
      </c>
      <c r="F833" t="s">
        <v>1988</v>
      </c>
      <c r="G833" t="s">
        <v>2008</v>
      </c>
      <c r="H833" t="s">
        <v>1990</v>
      </c>
      <c r="I833" s="162">
        <v>45368.729276932871</v>
      </c>
      <c r="J833" s="162">
        <v>45376.401730092592</v>
      </c>
      <c r="K833" t="s">
        <v>2009</v>
      </c>
      <c r="L833">
        <v>10331662</v>
      </c>
      <c r="M833" t="s">
        <v>5216</v>
      </c>
      <c r="N833" t="s">
        <v>5217</v>
      </c>
      <c r="O833">
        <v>987973266</v>
      </c>
      <c r="P833" t="s">
        <v>5218</v>
      </c>
      <c r="Q833" t="s">
        <v>2335</v>
      </c>
      <c r="R833" t="s">
        <v>2080</v>
      </c>
      <c r="S833" t="s">
        <v>2080</v>
      </c>
      <c r="T833" t="e">
        <f>VLOOKUP(Hoja1[[#This Row],[dsc_documento]],Registros[],2,FALSE)</f>
        <v>#N/A</v>
      </c>
    </row>
    <row r="834" spans="1:20" x14ac:dyDescent="0.25">
      <c r="A834" t="s">
        <v>176</v>
      </c>
      <c r="B834">
        <v>1</v>
      </c>
      <c r="C834">
        <v>1002452</v>
      </c>
      <c r="D834">
        <v>0</v>
      </c>
      <c r="E834" t="s">
        <v>5219</v>
      </c>
      <c r="F834" t="s">
        <v>1988</v>
      </c>
      <c r="G834" t="s">
        <v>2008</v>
      </c>
      <c r="H834" t="s">
        <v>1990</v>
      </c>
      <c r="I834" s="162">
        <v>45368.762463506944</v>
      </c>
      <c r="J834" s="162">
        <v>45381.626589699074</v>
      </c>
      <c r="K834" t="s">
        <v>1991</v>
      </c>
      <c r="L834">
        <v>75527743</v>
      </c>
      <c r="M834" t="s">
        <v>5220</v>
      </c>
      <c r="N834" t="s">
        <v>5221</v>
      </c>
      <c r="O834">
        <v>919731783</v>
      </c>
      <c r="P834" t="s">
        <v>5222</v>
      </c>
      <c r="Q834" t="s">
        <v>2143</v>
      </c>
      <c r="R834" t="s">
        <v>2000</v>
      </c>
      <c r="S834" t="s">
        <v>2000</v>
      </c>
      <c r="T834" t="e">
        <f>VLOOKUP(Hoja1[[#This Row],[dsc_documento]],Registros[],2,FALSE)</f>
        <v>#N/A</v>
      </c>
    </row>
    <row r="835" spans="1:20" x14ac:dyDescent="0.25">
      <c r="A835" t="s">
        <v>231</v>
      </c>
      <c r="B835">
        <v>11</v>
      </c>
      <c r="C835">
        <v>11001215</v>
      </c>
      <c r="D835">
        <v>0</v>
      </c>
      <c r="E835" t="s">
        <v>5223</v>
      </c>
      <c r="F835" t="s">
        <v>2007</v>
      </c>
      <c r="G835" t="s">
        <v>2008</v>
      </c>
      <c r="H835" t="s">
        <v>1990</v>
      </c>
      <c r="I835" s="162">
        <v>45369.467304826387</v>
      </c>
      <c r="J835" s="162">
        <v>45378.785194594908</v>
      </c>
      <c r="K835" t="s">
        <v>1991</v>
      </c>
      <c r="L835">
        <v>1554922</v>
      </c>
      <c r="M835" t="s">
        <v>5224</v>
      </c>
      <c r="N835" t="s">
        <v>4316</v>
      </c>
      <c r="O835">
        <v>967258038</v>
      </c>
      <c r="P835" t="s">
        <v>5225</v>
      </c>
      <c r="Q835" t="s">
        <v>2587</v>
      </c>
      <c r="R835" t="s">
        <v>2138</v>
      </c>
      <c r="S835" t="s">
        <v>2049</v>
      </c>
      <c r="T835" t="e">
        <f>VLOOKUP(Hoja1[[#This Row],[dsc_documento]],Registros[],2,FALSE)</f>
        <v>#N/A</v>
      </c>
    </row>
    <row r="836" spans="1:20" x14ac:dyDescent="0.25">
      <c r="A836" t="s">
        <v>173</v>
      </c>
      <c r="B836">
        <v>5</v>
      </c>
      <c r="C836">
        <v>5050569</v>
      </c>
      <c r="D836">
        <v>0</v>
      </c>
      <c r="E836" t="s">
        <v>5226</v>
      </c>
      <c r="F836" t="s">
        <v>2007</v>
      </c>
      <c r="G836" t="s">
        <v>2008</v>
      </c>
      <c r="H836" t="s">
        <v>1990</v>
      </c>
      <c r="I836" s="162">
        <v>45369.710951967594</v>
      </c>
      <c r="J836" s="162">
        <v>45373.396850081015</v>
      </c>
      <c r="K836" t="s">
        <v>1991</v>
      </c>
      <c r="L836">
        <v>15428958</v>
      </c>
      <c r="M836" t="s">
        <v>5227</v>
      </c>
      <c r="N836" t="s">
        <v>5228</v>
      </c>
      <c r="O836">
        <v>987773814</v>
      </c>
      <c r="P836" t="s">
        <v>5229</v>
      </c>
      <c r="Q836" t="s">
        <v>3173</v>
      </c>
      <c r="R836" t="s">
        <v>2307</v>
      </c>
      <c r="S836" t="s">
        <v>2307</v>
      </c>
      <c r="T836" t="e">
        <f>VLOOKUP(Hoja1[[#This Row],[dsc_documento]],Registros[],2,FALSE)</f>
        <v>#N/A</v>
      </c>
    </row>
    <row r="837" spans="1:20" x14ac:dyDescent="0.25">
      <c r="A837" t="s">
        <v>176</v>
      </c>
      <c r="B837">
        <v>1</v>
      </c>
      <c r="C837">
        <v>1002453</v>
      </c>
      <c r="D837">
        <v>0</v>
      </c>
      <c r="E837" t="s">
        <v>5230</v>
      </c>
      <c r="F837" t="s">
        <v>1988</v>
      </c>
      <c r="G837" t="s">
        <v>2008</v>
      </c>
      <c r="H837" t="s">
        <v>1990</v>
      </c>
      <c r="I837" s="162">
        <v>45370.408182488427</v>
      </c>
      <c r="J837" s="162">
        <v>45370.650429664354</v>
      </c>
      <c r="K837" t="s">
        <v>1991</v>
      </c>
      <c r="L837">
        <v>20037397</v>
      </c>
      <c r="M837" t="s">
        <v>5231</v>
      </c>
      <c r="N837" t="s">
        <v>5232</v>
      </c>
      <c r="O837">
        <v>964952859</v>
      </c>
      <c r="P837" t="s">
        <v>5233</v>
      </c>
      <c r="Q837" t="s">
        <v>2143</v>
      </c>
      <c r="R837" t="s">
        <v>2000</v>
      </c>
      <c r="S837" t="s">
        <v>2000</v>
      </c>
      <c r="T837" t="e">
        <f>VLOOKUP(Hoja1[[#This Row],[dsc_documento]],Registros[],2,FALSE)</f>
        <v>#N/A</v>
      </c>
    </row>
    <row r="838" spans="1:20" x14ac:dyDescent="0.25">
      <c r="A838" t="s">
        <v>175</v>
      </c>
      <c r="B838">
        <v>9</v>
      </c>
      <c r="C838">
        <v>9001756</v>
      </c>
      <c r="D838">
        <v>0</v>
      </c>
      <c r="E838" t="s">
        <v>5234</v>
      </c>
      <c r="F838" t="s">
        <v>1988</v>
      </c>
      <c r="G838" t="s">
        <v>2008</v>
      </c>
      <c r="H838" t="s">
        <v>1990</v>
      </c>
      <c r="I838" s="162">
        <v>45370.44580671296</v>
      </c>
      <c r="J838" s="162">
        <v>45373.712506284719</v>
      </c>
      <c r="K838" t="s">
        <v>1991</v>
      </c>
      <c r="L838">
        <v>32858449</v>
      </c>
      <c r="M838" t="s">
        <v>1311</v>
      </c>
      <c r="N838" t="s">
        <v>5235</v>
      </c>
      <c r="O838">
        <v>953877768</v>
      </c>
      <c r="P838" t="s">
        <v>5236</v>
      </c>
      <c r="Q838" t="s">
        <v>2232</v>
      </c>
      <c r="R838" t="s">
        <v>2080</v>
      </c>
      <c r="S838" t="s">
        <v>2080</v>
      </c>
      <c r="T838" t="e">
        <f>VLOOKUP(Hoja1[[#This Row],[dsc_documento]],Registros[],2,FALSE)</f>
        <v>#N/A</v>
      </c>
    </row>
    <row r="839" spans="1:20" x14ac:dyDescent="0.25">
      <c r="A839" t="s">
        <v>176</v>
      </c>
      <c r="B839">
        <v>1</v>
      </c>
      <c r="C839">
        <v>1002454</v>
      </c>
      <c r="D839">
        <v>0</v>
      </c>
      <c r="E839" t="s">
        <v>5237</v>
      </c>
      <c r="F839" t="s">
        <v>1988</v>
      </c>
      <c r="G839" t="s">
        <v>2008</v>
      </c>
      <c r="H839" t="s">
        <v>2024</v>
      </c>
      <c r="I839" s="162">
        <v>45370.470022187503</v>
      </c>
      <c r="J839" s="162">
        <v>45373.434918252315</v>
      </c>
      <c r="K839" t="s">
        <v>2009</v>
      </c>
      <c r="L839">
        <v>19861641</v>
      </c>
      <c r="M839" t="s">
        <v>5238</v>
      </c>
      <c r="N839" t="s">
        <v>4065</v>
      </c>
      <c r="O839">
        <v>968205959</v>
      </c>
      <c r="P839" t="s">
        <v>5239</v>
      </c>
      <c r="Q839" t="s">
        <v>1993</v>
      </c>
      <c r="R839" t="s">
        <v>2080</v>
      </c>
      <c r="S839" t="s">
        <v>2080</v>
      </c>
      <c r="T839" t="e">
        <f>VLOOKUP(Hoja1[[#This Row],[dsc_documento]],Registros[],2,FALSE)</f>
        <v>#N/A</v>
      </c>
    </row>
    <row r="840" spans="1:20" x14ac:dyDescent="0.25">
      <c r="A840" t="s">
        <v>176</v>
      </c>
      <c r="B840">
        <v>1</v>
      </c>
      <c r="C840">
        <v>1002455</v>
      </c>
      <c r="D840">
        <v>0</v>
      </c>
      <c r="E840" t="s">
        <v>5240</v>
      </c>
      <c r="F840" t="s">
        <v>2007</v>
      </c>
      <c r="G840" t="s">
        <v>2008</v>
      </c>
      <c r="H840" t="s">
        <v>1990</v>
      </c>
      <c r="I840" s="162">
        <v>45370.505605208331</v>
      </c>
      <c r="J840" s="162">
        <v>45373.395288194442</v>
      </c>
      <c r="K840" t="s">
        <v>1991</v>
      </c>
      <c r="L840">
        <v>43619185</v>
      </c>
      <c r="M840" t="s">
        <v>1616</v>
      </c>
      <c r="N840" t="s">
        <v>5241</v>
      </c>
      <c r="O840">
        <v>973915579</v>
      </c>
      <c r="P840" t="s">
        <v>1769</v>
      </c>
      <c r="Q840" t="s">
        <v>2401</v>
      </c>
      <c r="R840" t="s">
        <v>2095</v>
      </c>
      <c r="S840" t="s">
        <v>2015</v>
      </c>
      <c r="T840" t="e">
        <f>VLOOKUP(Hoja1[[#This Row],[dsc_documento]],Registros[],2,FALSE)</f>
        <v>#N/A</v>
      </c>
    </row>
    <row r="841" spans="1:20" x14ac:dyDescent="0.25">
      <c r="A841" t="s">
        <v>231</v>
      </c>
      <c r="B841">
        <v>11</v>
      </c>
      <c r="C841">
        <v>11001216</v>
      </c>
      <c r="D841">
        <v>0</v>
      </c>
      <c r="E841" t="s">
        <v>5242</v>
      </c>
      <c r="F841" t="s">
        <v>2007</v>
      </c>
      <c r="G841" t="s">
        <v>2008</v>
      </c>
      <c r="H841" t="s">
        <v>1990</v>
      </c>
      <c r="I841" s="162">
        <v>45370.570175729168</v>
      </c>
      <c r="J841" s="162">
        <v>45378.785316469905</v>
      </c>
      <c r="K841" t="s">
        <v>1991</v>
      </c>
      <c r="L841">
        <v>46996627</v>
      </c>
      <c r="M841" t="s">
        <v>5243</v>
      </c>
      <c r="N841" t="s">
        <v>5244</v>
      </c>
      <c r="O841">
        <v>967056776</v>
      </c>
      <c r="P841" t="s">
        <v>5245</v>
      </c>
      <c r="Q841" t="s">
        <v>4201</v>
      </c>
      <c r="R841" t="s">
        <v>2048</v>
      </c>
      <c r="S841" t="s">
        <v>2049</v>
      </c>
      <c r="T841" t="e">
        <f>VLOOKUP(Hoja1[[#This Row],[dsc_documento]],Registros[],2,FALSE)</f>
        <v>#N/A</v>
      </c>
    </row>
    <row r="842" spans="1:20" x14ac:dyDescent="0.25">
      <c r="A842" t="s">
        <v>176</v>
      </c>
      <c r="B842">
        <v>1</v>
      </c>
      <c r="C842">
        <v>1002456</v>
      </c>
      <c r="D842">
        <v>0</v>
      </c>
      <c r="E842" t="s">
        <v>5246</v>
      </c>
      <c r="F842" t="s">
        <v>2007</v>
      </c>
      <c r="G842" t="s">
        <v>2008</v>
      </c>
      <c r="H842" t="s">
        <v>1990</v>
      </c>
      <c r="I842" s="162">
        <v>45370.592925694444</v>
      </c>
      <c r="J842" s="162">
        <v>45373.395456481485</v>
      </c>
      <c r="K842" t="s">
        <v>1991</v>
      </c>
      <c r="L842">
        <v>20075647</v>
      </c>
      <c r="M842" t="s">
        <v>5247</v>
      </c>
      <c r="N842" t="s">
        <v>5248</v>
      </c>
      <c r="O842">
        <v>924611892</v>
      </c>
      <c r="P842" t="s">
        <v>5249</v>
      </c>
      <c r="Q842" t="s">
        <v>2560</v>
      </c>
      <c r="R842" t="s">
        <v>2095</v>
      </c>
      <c r="S842" t="s">
        <v>2015</v>
      </c>
      <c r="T842" t="e">
        <f>VLOOKUP(Hoja1[[#This Row],[dsc_documento]],Registros[],2,FALSE)</f>
        <v>#N/A</v>
      </c>
    </row>
    <row r="843" spans="1:20" x14ac:dyDescent="0.25">
      <c r="A843" t="s">
        <v>232</v>
      </c>
      <c r="B843">
        <v>4</v>
      </c>
      <c r="C843">
        <v>4001946</v>
      </c>
      <c r="D843">
        <v>0</v>
      </c>
      <c r="E843" t="s">
        <v>5250</v>
      </c>
      <c r="F843" t="s">
        <v>2007</v>
      </c>
      <c r="G843" t="s">
        <v>2008</v>
      </c>
      <c r="H843" t="s">
        <v>1990</v>
      </c>
      <c r="I843" s="162">
        <v>45370.606443020835</v>
      </c>
      <c r="J843" s="162">
        <v>45373.396166550927</v>
      </c>
      <c r="K843" t="s">
        <v>1991</v>
      </c>
      <c r="L843">
        <v>23982223</v>
      </c>
      <c r="M843" t="s">
        <v>5128</v>
      </c>
      <c r="N843" t="s">
        <v>5129</v>
      </c>
      <c r="O843">
        <v>929529472</v>
      </c>
      <c r="P843" t="s">
        <v>5130</v>
      </c>
      <c r="Q843" t="s">
        <v>5131</v>
      </c>
      <c r="R843" t="s">
        <v>2178</v>
      </c>
      <c r="S843" t="s">
        <v>2107</v>
      </c>
      <c r="T843" t="e">
        <f>VLOOKUP(Hoja1[[#This Row],[dsc_documento]],Registros[],2,FALSE)</f>
        <v>#N/A</v>
      </c>
    </row>
    <row r="844" spans="1:20" x14ac:dyDescent="0.25">
      <c r="A844" t="s">
        <v>176</v>
      </c>
      <c r="B844">
        <v>1</v>
      </c>
      <c r="C844">
        <v>1002457</v>
      </c>
      <c r="D844">
        <v>0</v>
      </c>
      <c r="E844" t="s">
        <v>5251</v>
      </c>
      <c r="F844" t="s">
        <v>2007</v>
      </c>
      <c r="G844" t="s">
        <v>2008</v>
      </c>
      <c r="H844" t="s">
        <v>1990</v>
      </c>
      <c r="I844" s="162">
        <v>45370.608533368053</v>
      </c>
      <c r="J844" s="162">
        <v>45373.395784375003</v>
      </c>
      <c r="K844" t="s">
        <v>1991</v>
      </c>
      <c r="L844">
        <v>20043378</v>
      </c>
      <c r="M844" t="s">
        <v>5252</v>
      </c>
      <c r="N844" t="s">
        <v>5253</v>
      </c>
      <c r="O844">
        <v>947226940</v>
      </c>
      <c r="P844" t="s">
        <v>5254</v>
      </c>
      <c r="Q844" t="s">
        <v>2450</v>
      </c>
      <c r="R844" t="s">
        <v>2095</v>
      </c>
      <c r="S844" t="s">
        <v>2015</v>
      </c>
      <c r="T844" t="e">
        <f>VLOOKUP(Hoja1[[#This Row],[dsc_documento]],Registros[],2,FALSE)</f>
        <v>#N/A</v>
      </c>
    </row>
    <row r="845" spans="1:20" x14ac:dyDescent="0.25">
      <c r="A845" t="s">
        <v>177</v>
      </c>
      <c r="B845">
        <v>6</v>
      </c>
      <c r="C845">
        <v>6001987</v>
      </c>
      <c r="D845">
        <v>0</v>
      </c>
      <c r="E845" t="s">
        <v>5255</v>
      </c>
      <c r="F845" t="s">
        <v>1988</v>
      </c>
      <c r="G845" t="s">
        <v>2008</v>
      </c>
      <c r="H845" t="s">
        <v>1990</v>
      </c>
      <c r="I845" s="162">
        <v>45370.759495370374</v>
      </c>
      <c r="J845" s="162">
        <v>45371.727632835646</v>
      </c>
      <c r="K845" t="s">
        <v>2009</v>
      </c>
      <c r="L845">
        <v>16748578</v>
      </c>
      <c r="M845" t="s">
        <v>5256</v>
      </c>
      <c r="N845" t="s">
        <v>5257</v>
      </c>
      <c r="O845">
        <v>900584853</v>
      </c>
      <c r="P845" t="s">
        <v>5258</v>
      </c>
      <c r="Q845" t="s">
        <v>2335</v>
      </c>
      <c r="R845" t="s">
        <v>2080</v>
      </c>
      <c r="S845" t="s">
        <v>2080</v>
      </c>
      <c r="T845" t="e">
        <f>VLOOKUP(Hoja1[[#This Row],[dsc_documento]],Registros[],2,FALSE)</f>
        <v>#N/A</v>
      </c>
    </row>
    <row r="846" spans="1:20" x14ac:dyDescent="0.25">
      <c r="A846" t="s">
        <v>201</v>
      </c>
      <c r="B846">
        <v>2</v>
      </c>
      <c r="C846">
        <v>2105619</v>
      </c>
      <c r="D846">
        <v>0</v>
      </c>
      <c r="E846" t="s">
        <v>5259</v>
      </c>
      <c r="F846" t="s">
        <v>2007</v>
      </c>
      <c r="G846" t="s">
        <v>2008</v>
      </c>
      <c r="H846" t="s">
        <v>1990</v>
      </c>
      <c r="I846" s="162">
        <v>45371.436547650461</v>
      </c>
      <c r="J846" s="162">
        <v>45378.782150231484</v>
      </c>
      <c r="K846" t="s">
        <v>1991</v>
      </c>
      <c r="L846">
        <v>19889790</v>
      </c>
      <c r="M846" t="s">
        <v>5260</v>
      </c>
      <c r="N846" t="s">
        <v>5261</v>
      </c>
      <c r="O846">
        <v>961610132</v>
      </c>
      <c r="P846" t="s">
        <v>5262</v>
      </c>
      <c r="Q846" t="s">
        <v>2203</v>
      </c>
      <c r="R846" t="s">
        <v>2022</v>
      </c>
      <c r="S846" t="s">
        <v>2015</v>
      </c>
      <c r="T846" t="e">
        <f>VLOOKUP(Hoja1[[#This Row],[dsc_documento]],Registros[],2,FALSE)</f>
        <v>#N/A</v>
      </c>
    </row>
    <row r="847" spans="1:20" x14ac:dyDescent="0.25">
      <c r="A847" t="s">
        <v>173</v>
      </c>
      <c r="B847">
        <v>5</v>
      </c>
      <c r="C847">
        <v>5050570</v>
      </c>
      <c r="D847">
        <v>0</v>
      </c>
      <c r="E847" t="s">
        <v>5263</v>
      </c>
      <c r="F847" t="s">
        <v>2007</v>
      </c>
      <c r="G847" t="s">
        <v>2008</v>
      </c>
      <c r="H847" t="s">
        <v>1990</v>
      </c>
      <c r="I847" s="162">
        <v>45371.483880474538</v>
      </c>
      <c r="J847" s="162">
        <v>45373.397054548608</v>
      </c>
      <c r="K847" t="s">
        <v>1991</v>
      </c>
      <c r="L847">
        <v>15359737</v>
      </c>
      <c r="M847" t="s">
        <v>5264</v>
      </c>
      <c r="N847" t="s">
        <v>5265</v>
      </c>
      <c r="O847">
        <v>990992274</v>
      </c>
      <c r="P847" t="s">
        <v>5266</v>
      </c>
      <c r="Q847" t="s">
        <v>5267</v>
      </c>
      <c r="R847" t="s">
        <v>2114</v>
      </c>
      <c r="S847" t="s">
        <v>1994</v>
      </c>
      <c r="T847" t="e">
        <f>VLOOKUP(Hoja1[[#This Row],[dsc_documento]],Registros[],2,FALSE)</f>
        <v>#N/A</v>
      </c>
    </row>
    <row r="848" spans="1:20" x14ac:dyDescent="0.25">
      <c r="A848" t="s">
        <v>176</v>
      </c>
      <c r="B848">
        <v>1</v>
      </c>
      <c r="C848">
        <v>1002458</v>
      </c>
      <c r="D848">
        <v>0</v>
      </c>
      <c r="E848" t="s">
        <v>5268</v>
      </c>
      <c r="F848" t="s">
        <v>2007</v>
      </c>
      <c r="G848" t="s">
        <v>2008</v>
      </c>
      <c r="H848" t="s">
        <v>1990</v>
      </c>
      <c r="I848" s="162">
        <v>45371.517079363424</v>
      </c>
      <c r="J848" s="162">
        <v>45381.326187962964</v>
      </c>
      <c r="K848" t="s">
        <v>1991</v>
      </c>
      <c r="L848">
        <v>19833687</v>
      </c>
      <c r="M848" t="s">
        <v>5269</v>
      </c>
      <c r="N848" t="s">
        <v>5270</v>
      </c>
      <c r="O848">
        <v>951225718</v>
      </c>
      <c r="P848" t="s">
        <v>5271</v>
      </c>
      <c r="Q848" t="s">
        <v>2168</v>
      </c>
      <c r="R848" t="s">
        <v>2000</v>
      </c>
      <c r="S848" t="s">
        <v>2000</v>
      </c>
      <c r="T848" t="e">
        <f>VLOOKUP(Hoja1[[#This Row],[dsc_documento]],Registros[],2,FALSE)</f>
        <v>#N/A</v>
      </c>
    </row>
    <row r="849" spans="1:20" x14ac:dyDescent="0.25">
      <c r="A849" t="s">
        <v>778</v>
      </c>
      <c r="B849">
        <v>10</v>
      </c>
      <c r="C849">
        <v>10030474</v>
      </c>
      <c r="D849">
        <v>0</v>
      </c>
      <c r="E849" t="s">
        <v>5272</v>
      </c>
      <c r="F849" t="s">
        <v>2007</v>
      </c>
      <c r="G849" t="s">
        <v>2008</v>
      </c>
      <c r="H849" t="s">
        <v>1990</v>
      </c>
      <c r="I849" s="162">
        <v>45371.706805208334</v>
      </c>
      <c r="J849" s="162">
        <v>45378.784972372683</v>
      </c>
      <c r="K849" t="s">
        <v>1991</v>
      </c>
      <c r="L849">
        <v>22307420</v>
      </c>
      <c r="M849" t="s">
        <v>5273</v>
      </c>
      <c r="N849" t="s">
        <v>5274</v>
      </c>
      <c r="O849">
        <v>956843153</v>
      </c>
      <c r="P849" t="s">
        <v>5275</v>
      </c>
      <c r="Q849" t="s">
        <v>4013</v>
      </c>
      <c r="R849" t="s">
        <v>2163</v>
      </c>
      <c r="S849" t="s">
        <v>2307</v>
      </c>
      <c r="T849" t="e">
        <f>VLOOKUP(Hoja1[[#This Row],[dsc_documento]],Registros[],2,FALSE)</f>
        <v>#N/A</v>
      </c>
    </row>
    <row r="850" spans="1:20" x14ac:dyDescent="0.25">
      <c r="A850" t="s">
        <v>231</v>
      </c>
      <c r="B850">
        <v>11</v>
      </c>
      <c r="C850">
        <v>11001217</v>
      </c>
      <c r="D850">
        <v>0</v>
      </c>
      <c r="E850" t="s">
        <v>5276</v>
      </c>
      <c r="F850" t="s">
        <v>2007</v>
      </c>
      <c r="G850" t="s">
        <v>2008</v>
      </c>
      <c r="H850" t="s">
        <v>1990</v>
      </c>
      <c r="I850" s="162">
        <v>45371.744921874997</v>
      </c>
      <c r="J850" s="162">
        <v>45378.785445173613</v>
      </c>
      <c r="K850" t="s">
        <v>1991</v>
      </c>
      <c r="L850">
        <v>29723330</v>
      </c>
      <c r="M850" t="s">
        <v>5277</v>
      </c>
      <c r="N850" t="s">
        <v>5278</v>
      </c>
      <c r="O850">
        <v>940154509</v>
      </c>
      <c r="P850" t="s">
        <v>5279</v>
      </c>
      <c r="Q850" t="s">
        <v>2477</v>
      </c>
      <c r="R850" t="s">
        <v>2138</v>
      </c>
      <c r="S850" t="s">
        <v>2049</v>
      </c>
      <c r="T850" t="e">
        <f>VLOOKUP(Hoja1[[#This Row],[dsc_documento]],Registros[],2,FALSE)</f>
        <v>#N/A</v>
      </c>
    </row>
    <row r="851" spans="1:20" x14ac:dyDescent="0.25">
      <c r="A851" t="s">
        <v>177</v>
      </c>
      <c r="B851">
        <v>6</v>
      </c>
      <c r="C851">
        <v>6001988</v>
      </c>
      <c r="D851">
        <v>0</v>
      </c>
      <c r="E851" t="s">
        <v>5280</v>
      </c>
      <c r="F851" t="s">
        <v>1988</v>
      </c>
      <c r="G851" t="s">
        <v>2008</v>
      </c>
      <c r="H851" t="s">
        <v>1990</v>
      </c>
      <c r="I851" s="162">
        <v>45372.388408101855</v>
      </c>
      <c r="J851" s="162">
        <v>45372.545177581022</v>
      </c>
      <c r="K851" t="s">
        <v>1991</v>
      </c>
      <c r="L851">
        <v>16529933</v>
      </c>
      <c r="M851" t="s">
        <v>5281</v>
      </c>
      <c r="N851" t="s">
        <v>5282</v>
      </c>
      <c r="O851">
        <v>935157800</v>
      </c>
      <c r="P851" t="s">
        <v>5283</v>
      </c>
      <c r="Q851" t="s">
        <v>2335</v>
      </c>
      <c r="R851" t="s">
        <v>2080</v>
      </c>
      <c r="S851" t="s">
        <v>2080</v>
      </c>
      <c r="T851" t="e">
        <f>VLOOKUP(Hoja1[[#This Row],[dsc_documento]],Registros[],2,FALSE)</f>
        <v>#N/A</v>
      </c>
    </row>
    <row r="852" spans="1:20" x14ac:dyDescent="0.25">
      <c r="A852" t="s">
        <v>175</v>
      </c>
      <c r="B852">
        <v>9</v>
      </c>
      <c r="C852">
        <v>9001757</v>
      </c>
      <c r="D852">
        <v>0</v>
      </c>
      <c r="E852" t="s">
        <v>5284</v>
      </c>
      <c r="F852" t="s">
        <v>2007</v>
      </c>
      <c r="G852" t="s">
        <v>2008</v>
      </c>
      <c r="H852" t="s">
        <v>1990</v>
      </c>
      <c r="I852" s="162">
        <v>45372.394958645833</v>
      </c>
      <c r="J852" s="162">
        <v>45382</v>
      </c>
      <c r="K852" t="s">
        <v>1991</v>
      </c>
      <c r="L852">
        <v>41488710</v>
      </c>
      <c r="M852" t="s">
        <v>5285</v>
      </c>
      <c r="N852" t="s">
        <v>5286</v>
      </c>
      <c r="O852">
        <v>984539708</v>
      </c>
      <c r="P852" t="s">
        <v>5287</v>
      </c>
      <c r="Q852" t="s">
        <v>2312</v>
      </c>
      <c r="R852" t="s">
        <v>4855</v>
      </c>
      <c r="S852" t="s">
        <v>2156</v>
      </c>
      <c r="T852" t="e">
        <f>VLOOKUP(Hoja1[[#This Row],[dsc_documento]],Registros[],2,FALSE)</f>
        <v>#N/A</v>
      </c>
    </row>
    <row r="853" spans="1:20" x14ac:dyDescent="0.25">
      <c r="A853" t="s">
        <v>231</v>
      </c>
      <c r="B853">
        <v>11</v>
      </c>
      <c r="C853">
        <v>11001218</v>
      </c>
      <c r="D853">
        <v>0</v>
      </c>
      <c r="E853" t="s">
        <v>5288</v>
      </c>
      <c r="F853" t="s">
        <v>2007</v>
      </c>
      <c r="G853" t="s">
        <v>2008</v>
      </c>
      <c r="H853" t="s">
        <v>1990</v>
      </c>
      <c r="I853" s="162">
        <v>45372.507266666667</v>
      </c>
      <c r="J853" s="162">
        <v>45381.330195405091</v>
      </c>
      <c r="K853" t="s">
        <v>1991</v>
      </c>
      <c r="L853">
        <v>24895373</v>
      </c>
      <c r="M853" t="s">
        <v>5289</v>
      </c>
      <c r="N853" t="s">
        <v>2186</v>
      </c>
      <c r="O853">
        <v>996998878</v>
      </c>
      <c r="P853" t="s">
        <v>5290</v>
      </c>
      <c r="Q853" t="s">
        <v>2911</v>
      </c>
      <c r="R853" t="s">
        <v>2138</v>
      </c>
      <c r="S853" t="s">
        <v>2049</v>
      </c>
      <c r="T853" t="e">
        <f>VLOOKUP(Hoja1[[#This Row],[dsc_documento]],Registros[],2,FALSE)</f>
        <v>#N/A</v>
      </c>
    </row>
    <row r="854" spans="1:20" x14ac:dyDescent="0.25">
      <c r="A854" t="s">
        <v>231</v>
      </c>
      <c r="B854">
        <v>11</v>
      </c>
      <c r="C854">
        <v>11001219</v>
      </c>
      <c r="D854">
        <v>0</v>
      </c>
      <c r="E854" t="s">
        <v>5291</v>
      </c>
      <c r="F854" t="s">
        <v>2007</v>
      </c>
      <c r="G854" t="s">
        <v>2008</v>
      </c>
      <c r="H854" t="s">
        <v>1990</v>
      </c>
      <c r="I854" s="162">
        <v>45372.520341550924</v>
      </c>
      <c r="J854" s="162">
        <v>45378.786143321762</v>
      </c>
      <c r="K854" t="s">
        <v>1991</v>
      </c>
      <c r="L854">
        <v>47964109</v>
      </c>
      <c r="M854" t="s">
        <v>5292</v>
      </c>
      <c r="N854" t="s">
        <v>5293</v>
      </c>
      <c r="O854">
        <v>940589721</v>
      </c>
      <c r="P854" t="s">
        <v>5294</v>
      </c>
      <c r="Q854" t="s">
        <v>2047</v>
      </c>
      <c r="R854" t="s">
        <v>2048</v>
      </c>
      <c r="S854" t="s">
        <v>2049</v>
      </c>
      <c r="T854" t="e">
        <f>VLOOKUP(Hoja1[[#This Row],[dsc_documento]],Registros[],2,FALSE)</f>
        <v>#N/A</v>
      </c>
    </row>
    <row r="855" spans="1:20" x14ac:dyDescent="0.25">
      <c r="A855" t="s">
        <v>177</v>
      </c>
      <c r="B855">
        <v>6</v>
      </c>
      <c r="C855">
        <v>6001989</v>
      </c>
      <c r="D855">
        <v>0</v>
      </c>
      <c r="E855" t="s">
        <v>5295</v>
      </c>
      <c r="F855" t="s">
        <v>2007</v>
      </c>
      <c r="G855" t="s">
        <v>2008</v>
      </c>
      <c r="H855" t="s">
        <v>1990</v>
      </c>
      <c r="I855" s="162">
        <v>45372.522461574074</v>
      </c>
      <c r="J855" s="162">
        <v>45378.784432986111</v>
      </c>
      <c r="K855" t="s">
        <v>1991</v>
      </c>
      <c r="L855">
        <v>41940635</v>
      </c>
      <c r="M855" t="s">
        <v>5296</v>
      </c>
      <c r="N855" t="s">
        <v>5297</v>
      </c>
      <c r="O855">
        <v>976511937</v>
      </c>
      <c r="P855" t="s">
        <v>5298</v>
      </c>
      <c r="Q855" t="s">
        <v>2898</v>
      </c>
      <c r="R855" t="s">
        <v>2361</v>
      </c>
      <c r="S855" t="s">
        <v>2362</v>
      </c>
      <c r="T855" t="e">
        <f>VLOOKUP(Hoja1[[#This Row],[dsc_documento]],Registros[],2,FALSE)</f>
        <v>#N/A</v>
      </c>
    </row>
    <row r="856" spans="1:20" x14ac:dyDescent="0.25">
      <c r="A856" t="s">
        <v>231</v>
      </c>
      <c r="B856">
        <v>11</v>
      </c>
      <c r="C856">
        <v>11001220</v>
      </c>
      <c r="D856">
        <v>0</v>
      </c>
      <c r="E856" t="s">
        <v>5299</v>
      </c>
      <c r="F856" t="s">
        <v>2007</v>
      </c>
      <c r="G856" t="s">
        <v>2008</v>
      </c>
      <c r="H856" t="s">
        <v>1990</v>
      </c>
      <c r="I856" s="162">
        <v>45372.537436377315</v>
      </c>
      <c r="J856" s="162">
        <v>45381.330354363425</v>
      </c>
      <c r="K856" t="s">
        <v>1991</v>
      </c>
      <c r="L856">
        <v>24895373</v>
      </c>
      <c r="M856" t="s">
        <v>5289</v>
      </c>
      <c r="N856" t="s">
        <v>2186</v>
      </c>
      <c r="O856">
        <v>996998878</v>
      </c>
      <c r="P856" t="s">
        <v>5290</v>
      </c>
      <c r="Q856" t="s">
        <v>2911</v>
      </c>
      <c r="R856" t="s">
        <v>2138</v>
      </c>
      <c r="S856" t="s">
        <v>2049</v>
      </c>
      <c r="T856" t="e">
        <f>VLOOKUP(Hoja1[[#This Row],[dsc_documento]],Registros[],2,FALSE)</f>
        <v>#N/A</v>
      </c>
    </row>
    <row r="857" spans="1:20" x14ac:dyDescent="0.25">
      <c r="A857" t="s">
        <v>201</v>
      </c>
      <c r="B857">
        <v>2</v>
      </c>
      <c r="C857">
        <v>2105620</v>
      </c>
      <c r="D857">
        <v>0</v>
      </c>
      <c r="E857" t="s">
        <v>5300</v>
      </c>
      <c r="F857" t="s">
        <v>2007</v>
      </c>
      <c r="G857" t="s">
        <v>2008</v>
      </c>
      <c r="H857" t="s">
        <v>1990</v>
      </c>
      <c r="I857" s="162">
        <v>45372.702468634256</v>
      </c>
      <c r="J857" s="162">
        <v>45378.782277511571</v>
      </c>
      <c r="K857" t="s">
        <v>1991</v>
      </c>
      <c r="L857">
        <v>19814093</v>
      </c>
      <c r="M857" t="s">
        <v>5301</v>
      </c>
      <c r="N857" t="s">
        <v>5302</v>
      </c>
      <c r="O857">
        <v>963505973</v>
      </c>
      <c r="P857" t="s">
        <v>5303</v>
      </c>
      <c r="Q857" t="s">
        <v>2536</v>
      </c>
      <c r="R857" t="s">
        <v>2021</v>
      </c>
      <c r="S857" t="s">
        <v>4864</v>
      </c>
      <c r="T857" t="e">
        <f>VLOOKUP(Hoja1[[#This Row],[dsc_documento]],Registros[],2,FALSE)</f>
        <v>#N/A</v>
      </c>
    </row>
    <row r="858" spans="1:20" x14ac:dyDescent="0.25">
      <c r="A858" t="s">
        <v>778</v>
      </c>
      <c r="B858">
        <v>10</v>
      </c>
      <c r="C858">
        <v>10030475</v>
      </c>
      <c r="D858">
        <v>0</v>
      </c>
      <c r="E858" t="s">
        <v>5304</v>
      </c>
      <c r="F858" t="s">
        <v>2007</v>
      </c>
      <c r="G858" t="s">
        <v>2008</v>
      </c>
      <c r="H858" t="s">
        <v>1990</v>
      </c>
      <c r="I858" s="162">
        <v>45372.727020833336</v>
      </c>
      <c r="J858" s="162">
        <v>45378.784566979164</v>
      </c>
      <c r="K858" t="s">
        <v>1991</v>
      </c>
      <c r="L858">
        <v>22300742</v>
      </c>
      <c r="M858" t="s">
        <v>5305</v>
      </c>
      <c r="N858" t="s">
        <v>5306</v>
      </c>
      <c r="O858">
        <v>955906774</v>
      </c>
      <c r="P858" t="s">
        <v>5307</v>
      </c>
      <c r="Q858" t="s">
        <v>3153</v>
      </c>
      <c r="R858" t="s">
        <v>2163</v>
      </c>
      <c r="S858" t="s">
        <v>2307</v>
      </c>
      <c r="T858" t="e">
        <f>VLOOKUP(Hoja1[[#This Row],[dsc_documento]],Registros[],2,FALSE)</f>
        <v>#N/A</v>
      </c>
    </row>
    <row r="859" spans="1:20" x14ac:dyDescent="0.25">
      <c r="A859" t="s">
        <v>173</v>
      </c>
      <c r="B859">
        <v>5</v>
      </c>
      <c r="C859">
        <v>5050571</v>
      </c>
      <c r="D859">
        <v>0</v>
      </c>
      <c r="E859" t="s">
        <v>5308</v>
      </c>
      <c r="F859" t="s">
        <v>2007</v>
      </c>
      <c r="G859" t="s">
        <v>2008</v>
      </c>
      <c r="H859" t="s">
        <v>1990</v>
      </c>
      <c r="I859" s="162">
        <v>45372.729653668983</v>
      </c>
      <c r="J859" s="162">
        <v>45382.610281400463</v>
      </c>
      <c r="K859" t="s">
        <v>1991</v>
      </c>
      <c r="L859">
        <v>15358284</v>
      </c>
      <c r="M859" t="s">
        <v>5309</v>
      </c>
      <c r="N859" t="s">
        <v>5310</v>
      </c>
      <c r="O859">
        <v>981492602</v>
      </c>
      <c r="P859" t="s">
        <v>5311</v>
      </c>
      <c r="Q859" t="s">
        <v>5312</v>
      </c>
      <c r="R859" t="s">
        <v>2307</v>
      </c>
      <c r="S859" t="s">
        <v>2307</v>
      </c>
      <c r="T859" t="e">
        <f>VLOOKUP(Hoja1[[#This Row],[dsc_documento]],Registros[],2,FALSE)</f>
        <v>#N/A</v>
      </c>
    </row>
    <row r="860" spans="1:20" x14ac:dyDescent="0.25">
      <c r="A860" t="s">
        <v>231</v>
      </c>
      <c r="B860">
        <v>11</v>
      </c>
      <c r="C860">
        <v>11001221</v>
      </c>
      <c r="D860">
        <v>0</v>
      </c>
      <c r="E860" t="s">
        <v>5313</v>
      </c>
      <c r="F860" t="s">
        <v>2007</v>
      </c>
      <c r="G860" t="s">
        <v>2008</v>
      </c>
      <c r="H860" t="s">
        <v>1990</v>
      </c>
      <c r="I860" s="162">
        <v>45372.743557557871</v>
      </c>
      <c r="J860" s="162">
        <v>45382</v>
      </c>
      <c r="K860" t="s">
        <v>1991</v>
      </c>
      <c r="L860">
        <v>43920333</v>
      </c>
      <c r="M860" t="s">
        <v>5314</v>
      </c>
      <c r="N860" t="s">
        <v>5315</v>
      </c>
      <c r="O860">
        <v>936619753</v>
      </c>
      <c r="P860" t="s">
        <v>5316</v>
      </c>
      <c r="Q860" t="s">
        <v>3852</v>
      </c>
      <c r="R860" t="s">
        <v>2138</v>
      </c>
      <c r="S860" t="s">
        <v>2049</v>
      </c>
      <c r="T860" t="e">
        <f>VLOOKUP(Hoja1[[#This Row],[dsc_documento]],Registros[],2,FALSE)</f>
        <v>#N/A</v>
      </c>
    </row>
    <row r="861" spans="1:20" x14ac:dyDescent="0.25">
      <c r="A861" t="s">
        <v>232</v>
      </c>
      <c r="B861">
        <v>4</v>
      </c>
      <c r="C861">
        <v>4001947</v>
      </c>
      <c r="D861">
        <v>0</v>
      </c>
      <c r="E861" t="s">
        <v>5317</v>
      </c>
      <c r="F861" t="s">
        <v>2007</v>
      </c>
      <c r="G861" t="s">
        <v>2008</v>
      </c>
      <c r="H861" t="s">
        <v>1990</v>
      </c>
      <c r="I861" s="162">
        <v>45372.748465046294</v>
      </c>
      <c r="J861" s="162">
        <v>45378.78379429398</v>
      </c>
      <c r="K861" t="s">
        <v>1991</v>
      </c>
      <c r="L861">
        <v>42617375</v>
      </c>
      <c r="M861" t="s">
        <v>5318</v>
      </c>
      <c r="N861" t="s">
        <v>5319</v>
      </c>
      <c r="O861">
        <v>967362970</v>
      </c>
      <c r="P861" t="s">
        <v>5320</v>
      </c>
      <c r="Q861" t="s">
        <v>5321</v>
      </c>
      <c r="R861" t="s">
        <v>2106</v>
      </c>
      <c r="S861" t="s">
        <v>2107</v>
      </c>
      <c r="T861" t="e">
        <f>VLOOKUP(Hoja1[[#This Row],[dsc_documento]],Registros[],2,FALSE)</f>
        <v>#N/A</v>
      </c>
    </row>
    <row r="862" spans="1:20" x14ac:dyDescent="0.25">
      <c r="A862" t="s">
        <v>232</v>
      </c>
      <c r="B862">
        <v>4</v>
      </c>
      <c r="C862">
        <v>4001948</v>
      </c>
      <c r="D862">
        <v>0</v>
      </c>
      <c r="E862" t="s">
        <v>5322</v>
      </c>
      <c r="F862" t="s">
        <v>2007</v>
      </c>
      <c r="G862" t="s">
        <v>2008</v>
      </c>
      <c r="H862" t="s">
        <v>1990</v>
      </c>
      <c r="I862" s="162">
        <v>45373.389206793981</v>
      </c>
      <c r="J862" s="162">
        <v>45378.784033298609</v>
      </c>
      <c r="K862" t="s">
        <v>1991</v>
      </c>
      <c r="L862">
        <v>42617375</v>
      </c>
      <c r="M862" t="s">
        <v>5318</v>
      </c>
      <c r="N862" t="s">
        <v>5319</v>
      </c>
      <c r="O862">
        <v>967362970</v>
      </c>
      <c r="P862" t="s">
        <v>5320</v>
      </c>
      <c r="Q862" t="s">
        <v>5321</v>
      </c>
      <c r="R862" t="s">
        <v>2106</v>
      </c>
      <c r="S862" t="s">
        <v>2107</v>
      </c>
      <c r="T862" t="e">
        <f>VLOOKUP(Hoja1[[#This Row],[dsc_documento]],Registros[],2,FALSE)</f>
        <v>#N/A</v>
      </c>
    </row>
    <row r="863" spans="1:20" x14ac:dyDescent="0.25">
      <c r="A863" t="s">
        <v>176</v>
      </c>
      <c r="B863">
        <v>1</v>
      </c>
      <c r="C863">
        <v>1002459</v>
      </c>
      <c r="D863">
        <v>0</v>
      </c>
      <c r="E863" t="s">
        <v>5323</v>
      </c>
      <c r="F863" t="s">
        <v>1988</v>
      </c>
      <c r="G863" t="s">
        <v>2008</v>
      </c>
      <c r="H863" t="s">
        <v>1990</v>
      </c>
      <c r="I863" s="162">
        <v>45373.658745451386</v>
      </c>
      <c r="J863" s="162">
        <v>45384.384116354166</v>
      </c>
      <c r="K863" t="s">
        <v>2009</v>
      </c>
      <c r="L863">
        <v>23463556</v>
      </c>
      <c r="M863" t="s">
        <v>5324</v>
      </c>
      <c r="N863" t="s">
        <v>5325</v>
      </c>
      <c r="O863">
        <v>914473966</v>
      </c>
      <c r="P863" t="s">
        <v>5326</v>
      </c>
      <c r="Q863" t="s">
        <v>1993</v>
      </c>
      <c r="R863" t="s">
        <v>2080</v>
      </c>
      <c r="S863" t="s">
        <v>2080</v>
      </c>
      <c r="T863" t="e">
        <f>VLOOKUP(Hoja1[[#This Row],[dsc_documento]],Registros[],2,FALSE)</f>
        <v>#N/A</v>
      </c>
    </row>
    <row r="864" spans="1:20" x14ac:dyDescent="0.25">
      <c r="A864" t="s">
        <v>176</v>
      </c>
      <c r="B864">
        <v>1</v>
      </c>
      <c r="C864">
        <v>1002460</v>
      </c>
      <c r="D864">
        <v>0</v>
      </c>
      <c r="E864" t="s">
        <v>5327</v>
      </c>
      <c r="F864" t="s">
        <v>2007</v>
      </c>
      <c r="G864" t="s">
        <v>2008</v>
      </c>
      <c r="H864" t="s">
        <v>1990</v>
      </c>
      <c r="I864" s="162">
        <v>45373.722016701387</v>
      </c>
      <c r="J864" s="162">
        <v>45378.78036971065</v>
      </c>
      <c r="K864" t="s">
        <v>1991</v>
      </c>
      <c r="L864">
        <v>9788531</v>
      </c>
      <c r="M864" t="s">
        <v>1530</v>
      </c>
      <c r="N864" t="s">
        <v>5328</v>
      </c>
      <c r="O864">
        <v>955956351</v>
      </c>
      <c r="P864" t="s">
        <v>1699</v>
      </c>
      <c r="Q864" t="s">
        <v>3623</v>
      </c>
      <c r="R864" t="s">
        <v>2022</v>
      </c>
      <c r="S864" t="s">
        <v>2015</v>
      </c>
      <c r="T864" t="e">
        <f>VLOOKUP(Hoja1[[#This Row],[dsc_documento]],Registros[],2,FALSE)</f>
        <v>#N/A</v>
      </c>
    </row>
    <row r="865" spans="1:20" x14ac:dyDescent="0.25">
      <c r="A865" t="s">
        <v>231</v>
      </c>
      <c r="B865">
        <v>11</v>
      </c>
      <c r="C865">
        <v>11001222</v>
      </c>
      <c r="D865">
        <v>0</v>
      </c>
      <c r="E865" t="s">
        <v>5329</v>
      </c>
      <c r="F865" t="s">
        <v>2007</v>
      </c>
      <c r="G865" t="s">
        <v>2008</v>
      </c>
      <c r="H865" t="s">
        <v>1990</v>
      </c>
      <c r="I865" s="162">
        <v>45373.737494872687</v>
      </c>
      <c r="J865" s="162">
        <v>45382</v>
      </c>
      <c r="K865" t="s">
        <v>1991</v>
      </c>
      <c r="L865">
        <v>29327526</v>
      </c>
      <c r="M865" t="s">
        <v>5330</v>
      </c>
      <c r="N865" t="s">
        <v>5331</v>
      </c>
      <c r="O865">
        <v>918046249</v>
      </c>
      <c r="P865" t="s">
        <v>5332</v>
      </c>
      <c r="Q865" t="s">
        <v>3993</v>
      </c>
      <c r="R865" t="s">
        <v>2238</v>
      </c>
      <c r="S865" t="s">
        <v>2049</v>
      </c>
      <c r="T865" t="e">
        <f>VLOOKUP(Hoja1[[#This Row],[dsc_documento]],Registros[],2,FALSE)</f>
        <v>#N/A</v>
      </c>
    </row>
    <row r="866" spans="1:20" x14ac:dyDescent="0.25">
      <c r="A866" t="s">
        <v>179</v>
      </c>
      <c r="B866">
        <v>3</v>
      </c>
      <c r="C866">
        <v>3001507</v>
      </c>
      <c r="D866">
        <v>0</v>
      </c>
      <c r="E866" t="s">
        <v>5333</v>
      </c>
      <c r="F866" t="s">
        <v>2007</v>
      </c>
      <c r="G866" t="s">
        <v>2008</v>
      </c>
      <c r="H866" t="s">
        <v>1990</v>
      </c>
      <c r="I866" s="162">
        <v>45374.403378784722</v>
      </c>
      <c r="J866" s="162">
        <v>45378.783149189818</v>
      </c>
      <c r="K866" t="s">
        <v>1991</v>
      </c>
      <c r="L866">
        <v>77537280</v>
      </c>
      <c r="M866" t="s">
        <v>760</v>
      </c>
      <c r="N866" t="s">
        <v>5334</v>
      </c>
      <c r="O866">
        <v>958374145</v>
      </c>
      <c r="P866" t="s">
        <v>761</v>
      </c>
      <c r="Q866" t="s">
        <v>3045</v>
      </c>
      <c r="R866" t="s">
        <v>2157</v>
      </c>
      <c r="S866" t="s">
        <v>2157</v>
      </c>
      <c r="T866" t="e">
        <f>VLOOKUP(Hoja1[[#This Row],[dsc_documento]],Registros[],2,FALSE)</f>
        <v>#N/A</v>
      </c>
    </row>
    <row r="867" spans="1:20" x14ac:dyDescent="0.25">
      <c r="A867" t="s">
        <v>778</v>
      </c>
      <c r="B867">
        <v>10</v>
      </c>
      <c r="C867">
        <v>10030476</v>
      </c>
      <c r="D867">
        <v>0</v>
      </c>
      <c r="E867" t="s">
        <v>5335</v>
      </c>
      <c r="F867" t="s">
        <v>2007</v>
      </c>
      <c r="G867" t="s">
        <v>2008</v>
      </c>
      <c r="H867" t="s">
        <v>1990</v>
      </c>
      <c r="I867" s="162">
        <v>45374.424666585648</v>
      </c>
      <c r="J867" s="162">
        <v>45378.784702581019</v>
      </c>
      <c r="K867" t="s">
        <v>1991</v>
      </c>
      <c r="L867">
        <v>22300098</v>
      </c>
      <c r="M867" t="s">
        <v>5336</v>
      </c>
      <c r="N867" t="s">
        <v>5337</v>
      </c>
      <c r="O867">
        <v>962544350</v>
      </c>
      <c r="P867" t="s">
        <v>5338</v>
      </c>
      <c r="Q867" t="s">
        <v>3153</v>
      </c>
      <c r="R867" t="s">
        <v>2163</v>
      </c>
      <c r="S867" t="s">
        <v>2307</v>
      </c>
      <c r="T867" t="e">
        <f>VLOOKUP(Hoja1[[#This Row],[dsc_documento]],Registros[],2,FALSE)</f>
        <v>#N/A</v>
      </c>
    </row>
    <row r="868" spans="1:20" x14ac:dyDescent="0.25">
      <c r="A868" t="s">
        <v>177</v>
      </c>
      <c r="B868">
        <v>6</v>
      </c>
      <c r="C868">
        <v>6001990</v>
      </c>
      <c r="D868">
        <v>0</v>
      </c>
      <c r="E868" t="s">
        <v>5339</v>
      </c>
      <c r="F868" t="s">
        <v>1988</v>
      </c>
      <c r="G868" t="s">
        <v>2008</v>
      </c>
      <c r="H868" t="s">
        <v>1990</v>
      </c>
      <c r="I868" s="162">
        <v>45374.60186072917</v>
      </c>
      <c r="J868" s="162">
        <v>45376.699776122688</v>
      </c>
      <c r="K868" t="s">
        <v>1991</v>
      </c>
      <c r="L868">
        <v>16774893</v>
      </c>
      <c r="M868" t="s">
        <v>5340</v>
      </c>
      <c r="N868" t="s">
        <v>5341</v>
      </c>
      <c r="O868">
        <v>952903745</v>
      </c>
      <c r="P868" t="s">
        <v>5342</v>
      </c>
      <c r="Q868" t="s">
        <v>2335</v>
      </c>
      <c r="R868" t="s">
        <v>2080</v>
      </c>
      <c r="S868" t="s">
        <v>2080</v>
      </c>
      <c r="T868" t="e">
        <f>VLOOKUP(Hoja1[[#This Row],[dsc_documento]],Registros[],2,FALSE)</f>
        <v>#N/A</v>
      </c>
    </row>
    <row r="869" spans="1:20" x14ac:dyDescent="0.25">
      <c r="A869" t="s">
        <v>232</v>
      </c>
      <c r="B869">
        <v>4</v>
      </c>
      <c r="C869">
        <v>4001949</v>
      </c>
      <c r="D869">
        <v>0</v>
      </c>
      <c r="E869" t="s">
        <v>5343</v>
      </c>
      <c r="F869" t="s">
        <v>2007</v>
      </c>
      <c r="G869" t="s">
        <v>2008</v>
      </c>
      <c r="H869" t="s">
        <v>1990</v>
      </c>
      <c r="I869" s="162">
        <v>45374.655822106484</v>
      </c>
      <c r="J869" s="162">
        <v>45378.784163506942</v>
      </c>
      <c r="K869" t="s">
        <v>1991</v>
      </c>
      <c r="L869">
        <v>40304325</v>
      </c>
      <c r="M869" t="s">
        <v>5344</v>
      </c>
      <c r="N869" t="s">
        <v>5345</v>
      </c>
      <c r="O869">
        <v>984500920</v>
      </c>
      <c r="P869" t="s">
        <v>5346</v>
      </c>
      <c r="Q869" t="s">
        <v>2728</v>
      </c>
      <c r="R869" t="s">
        <v>2421</v>
      </c>
      <c r="S869" t="s">
        <v>2107</v>
      </c>
      <c r="T869" t="e">
        <f>VLOOKUP(Hoja1[[#This Row],[dsc_documento]],Registros[],2,FALSE)</f>
        <v>#N/A</v>
      </c>
    </row>
    <row r="870" spans="1:20" x14ac:dyDescent="0.25">
      <c r="A870" t="s">
        <v>231</v>
      </c>
      <c r="B870">
        <v>11</v>
      </c>
      <c r="C870">
        <v>11001223</v>
      </c>
      <c r="D870">
        <v>0</v>
      </c>
      <c r="E870" t="s">
        <v>5347</v>
      </c>
      <c r="F870" t="s">
        <v>2007</v>
      </c>
      <c r="G870" t="s">
        <v>2008</v>
      </c>
      <c r="H870" t="s">
        <v>1990</v>
      </c>
      <c r="I870" s="162">
        <v>45374.661933414354</v>
      </c>
      <c r="J870" s="162">
        <v>45378.786276770836</v>
      </c>
      <c r="K870" t="s">
        <v>1991</v>
      </c>
      <c r="L870">
        <v>1983367</v>
      </c>
      <c r="M870" t="s">
        <v>5348</v>
      </c>
      <c r="N870" t="s">
        <v>3436</v>
      </c>
      <c r="O870">
        <v>959003262</v>
      </c>
      <c r="P870" t="s">
        <v>5349</v>
      </c>
      <c r="Q870" t="s">
        <v>4201</v>
      </c>
      <c r="R870" t="s">
        <v>2048</v>
      </c>
      <c r="S870" t="s">
        <v>2049</v>
      </c>
      <c r="T870" t="e">
        <f>VLOOKUP(Hoja1[[#This Row],[dsc_documento]],Registros[],2,FALSE)</f>
        <v>#N/A</v>
      </c>
    </row>
    <row r="871" spans="1:20" x14ac:dyDescent="0.25">
      <c r="A871" t="s">
        <v>231</v>
      </c>
      <c r="B871">
        <v>11</v>
      </c>
      <c r="C871">
        <v>11001224</v>
      </c>
      <c r="D871">
        <v>0</v>
      </c>
      <c r="E871" t="s">
        <v>5350</v>
      </c>
      <c r="F871" t="s">
        <v>2007</v>
      </c>
      <c r="G871" t="s">
        <v>2008</v>
      </c>
      <c r="H871" t="s">
        <v>1990</v>
      </c>
      <c r="I871" s="162">
        <v>45374.690827858794</v>
      </c>
      <c r="J871" s="162">
        <v>45378.786412928239</v>
      </c>
      <c r="K871" t="s">
        <v>1991</v>
      </c>
      <c r="L871">
        <v>2300104</v>
      </c>
      <c r="M871" t="s">
        <v>5351</v>
      </c>
      <c r="N871" t="s">
        <v>5352</v>
      </c>
      <c r="O871">
        <v>973245525</v>
      </c>
      <c r="P871" t="s">
        <v>5353</v>
      </c>
      <c r="Q871" t="s">
        <v>4201</v>
      </c>
      <c r="R871" t="s">
        <v>2048</v>
      </c>
      <c r="S871" t="s">
        <v>2049</v>
      </c>
      <c r="T871" t="e">
        <f>VLOOKUP(Hoja1[[#This Row],[dsc_documento]],Registros[],2,FALSE)</f>
        <v>#N/A</v>
      </c>
    </row>
    <row r="872" spans="1:20" x14ac:dyDescent="0.25">
      <c r="A872" t="s">
        <v>231</v>
      </c>
      <c r="B872">
        <v>11</v>
      </c>
      <c r="C872">
        <v>11001225</v>
      </c>
      <c r="D872">
        <v>0</v>
      </c>
      <c r="E872" t="s">
        <v>5354</v>
      </c>
      <c r="F872" t="s">
        <v>2007</v>
      </c>
      <c r="G872" t="s">
        <v>2008</v>
      </c>
      <c r="H872" t="s">
        <v>1990</v>
      </c>
      <c r="I872" s="162">
        <v>45374.715385729163</v>
      </c>
      <c r="J872" s="162">
        <v>45382.636333993054</v>
      </c>
      <c r="K872" t="s">
        <v>1991</v>
      </c>
      <c r="L872">
        <v>29290173</v>
      </c>
      <c r="M872" t="s">
        <v>5355</v>
      </c>
      <c r="N872" t="s">
        <v>5356</v>
      </c>
      <c r="O872">
        <v>954042244</v>
      </c>
      <c r="P872" t="s">
        <v>5357</v>
      </c>
      <c r="Q872" t="s">
        <v>2643</v>
      </c>
      <c r="R872" t="s">
        <v>2238</v>
      </c>
      <c r="S872" t="s">
        <v>2049</v>
      </c>
      <c r="T872" t="e">
        <f>VLOOKUP(Hoja1[[#This Row],[dsc_documento]],Registros[],2,FALSE)</f>
        <v>#N/A</v>
      </c>
    </row>
    <row r="873" spans="1:20" x14ac:dyDescent="0.25">
      <c r="A873" t="s">
        <v>177</v>
      </c>
      <c r="B873">
        <v>6</v>
      </c>
      <c r="C873">
        <v>6001991</v>
      </c>
      <c r="D873">
        <v>0</v>
      </c>
      <c r="E873" t="s">
        <v>5358</v>
      </c>
      <c r="F873" t="s">
        <v>1988</v>
      </c>
      <c r="G873" t="s">
        <v>2008</v>
      </c>
      <c r="H873" t="s">
        <v>1990</v>
      </c>
      <c r="I873" s="162">
        <v>45374.721939780095</v>
      </c>
      <c r="J873" s="162">
        <v>45376.659790011574</v>
      </c>
      <c r="K873" t="s">
        <v>1991</v>
      </c>
      <c r="L873">
        <v>40936303</v>
      </c>
      <c r="M873" t="s">
        <v>5359</v>
      </c>
      <c r="N873" t="s">
        <v>5360</v>
      </c>
      <c r="O873">
        <v>901976709</v>
      </c>
      <c r="P873" t="s">
        <v>5361</v>
      </c>
      <c r="Q873" t="s">
        <v>2042</v>
      </c>
      <c r="R873" t="s">
        <v>2080</v>
      </c>
      <c r="S873" t="s">
        <v>2080</v>
      </c>
      <c r="T873" t="e">
        <f>VLOOKUP(Hoja1[[#This Row],[dsc_documento]],Registros[],2,FALSE)</f>
        <v>#N/A</v>
      </c>
    </row>
    <row r="874" spans="1:20" x14ac:dyDescent="0.25">
      <c r="A874" t="s">
        <v>175</v>
      </c>
      <c r="B874">
        <v>9</v>
      </c>
      <c r="C874">
        <v>9001758</v>
      </c>
      <c r="D874">
        <v>0</v>
      </c>
      <c r="E874" t="s">
        <v>5362</v>
      </c>
      <c r="F874" t="s">
        <v>1988</v>
      </c>
      <c r="G874" t="s">
        <v>2008</v>
      </c>
      <c r="H874" t="s">
        <v>1990</v>
      </c>
      <c r="I874" s="162">
        <v>45374.736110648148</v>
      </c>
      <c r="J874" s="162">
        <v>45377.668617210649</v>
      </c>
      <c r="K874" t="s">
        <v>1991</v>
      </c>
      <c r="L874">
        <v>32978437</v>
      </c>
      <c r="M874" t="s">
        <v>5363</v>
      </c>
      <c r="N874" t="s">
        <v>5364</v>
      </c>
      <c r="O874">
        <v>944990804</v>
      </c>
      <c r="P874" t="s">
        <v>5365</v>
      </c>
      <c r="Q874" t="s">
        <v>2123</v>
      </c>
      <c r="R874" t="s">
        <v>2080</v>
      </c>
      <c r="S874" t="s">
        <v>2080</v>
      </c>
      <c r="T874" t="e">
        <f>VLOOKUP(Hoja1[[#This Row],[dsc_documento]],Registros[],2,FALSE)</f>
        <v>#N/A</v>
      </c>
    </row>
    <row r="875" spans="1:20" x14ac:dyDescent="0.25">
      <c r="A875" t="s">
        <v>232</v>
      </c>
      <c r="B875">
        <v>4</v>
      </c>
      <c r="C875">
        <v>4001950</v>
      </c>
      <c r="D875">
        <v>0</v>
      </c>
      <c r="E875" t="s">
        <v>5366</v>
      </c>
      <c r="F875" t="s">
        <v>2007</v>
      </c>
      <c r="G875" t="s">
        <v>2008</v>
      </c>
      <c r="H875" t="s">
        <v>1990</v>
      </c>
      <c r="I875" s="162">
        <v>45375.386590162037</v>
      </c>
      <c r="J875" s="162">
        <v>45382.609853043985</v>
      </c>
      <c r="K875" t="s">
        <v>1991</v>
      </c>
      <c r="L875">
        <v>40304325</v>
      </c>
      <c r="M875" t="s">
        <v>5344</v>
      </c>
      <c r="N875" t="s">
        <v>5345</v>
      </c>
      <c r="O875">
        <v>984500920</v>
      </c>
      <c r="P875" t="s">
        <v>5346</v>
      </c>
      <c r="Q875" t="s">
        <v>2728</v>
      </c>
      <c r="R875" t="s">
        <v>2421</v>
      </c>
      <c r="S875" t="s">
        <v>2107</v>
      </c>
      <c r="T875" t="e">
        <f>VLOOKUP(Hoja1[[#This Row],[dsc_documento]],Registros[],2,FALSE)</f>
        <v>#N/A</v>
      </c>
    </row>
    <row r="876" spans="1:20" x14ac:dyDescent="0.25">
      <c r="A876" t="s">
        <v>177</v>
      </c>
      <c r="B876">
        <v>6</v>
      </c>
      <c r="C876">
        <v>6001992</v>
      </c>
      <c r="D876">
        <v>0</v>
      </c>
      <c r="E876" t="s">
        <v>5367</v>
      </c>
      <c r="F876" t="s">
        <v>1988</v>
      </c>
      <c r="G876" t="s">
        <v>2008</v>
      </c>
      <c r="H876" t="s">
        <v>1990</v>
      </c>
      <c r="I876" s="162">
        <v>45375.53738603009</v>
      </c>
      <c r="J876" s="162">
        <v>45378.363736261577</v>
      </c>
      <c r="K876" t="s">
        <v>2009</v>
      </c>
      <c r="L876">
        <v>70328798</v>
      </c>
      <c r="M876" t="s">
        <v>5368</v>
      </c>
      <c r="N876" t="s">
        <v>5369</v>
      </c>
      <c r="O876">
        <v>944319170</v>
      </c>
      <c r="P876" t="s">
        <v>5370</v>
      </c>
      <c r="Q876" t="s">
        <v>2335</v>
      </c>
      <c r="R876" t="s">
        <v>2080</v>
      </c>
      <c r="S876" t="s">
        <v>2080</v>
      </c>
      <c r="T876" t="e">
        <f>VLOOKUP(Hoja1[[#This Row],[dsc_documento]],Registros[],2,FALSE)</f>
        <v>#N/A</v>
      </c>
    </row>
    <row r="877" spans="1:20" x14ac:dyDescent="0.25">
      <c r="A877" t="s">
        <v>176</v>
      </c>
      <c r="B877">
        <v>1</v>
      </c>
      <c r="C877">
        <v>1002461</v>
      </c>
      <c r="D877">
        <v>0</v>
      </c>
      <c r="E877" t="s">
        <v>5371</v>
      </c>
      <c r="F877" t="s">
        <v>2007</v>
      </c>
      <c r="G877" t="s">
        <v>2008</v>
      </c>
      <c r="H877" t="s">
        <v>2245</v>
      </c>
      <c r="I877" s="162">
        <v>45376.426175613429</v>
      </c>
      <c r="J877" s="162">
        <v>45382</v>
      </c>
      <c r="K877" t="s">
        <v>1991</v>
      </c>
      <c r="L877">
        <v>46366145</v>
      </c>
      <c r="M877" t="s">
        <v>5372</v>
      </c>
      <c r="N877" t="s">
        <v>5373</v>
      </c>
      <c r="O877">
        <v>910257708</v>
      </c>
      <c r="P877" t="s">
        <v>5374</v>
      </c>
      <c r="Q877" t="s">
        <v>2677</v>
      </c>
      <c r="R877" t="s">
        <v>2014</v>
      </c>
      <c r="S877" t="s">
        <v>2015</v>
      </c>
      <c r="T877" t="e">
        <f>VLOOKUP(Hoja1[[#This Row],[dsc_documento]],Registros[],2,FALSE)</f>
        <v>#N/A</v>
      </c>
    </row>
    <row r="878" spans="1:20" x14ac:dyDescent="0.25">
      <c r="A878" t="s">
        <v>201</v>
      </c>
      <c r="B878">
        <v>2</v>
      </c>
      <c r="C878">
        <v>2105621</v>
      </c>
      <c r="D878">
        <v>0</v>
      </c>
      <c r="E878" t="s">
        <v>5375</v>
      </c>
      <c r="F878" t="s">
        <v>2007</v>
      </c>
      <c r="G878" t="s">
        <v>2008</v>
      </c>
      <c r="H878" t="s">
        <v>1990</v>
      </c>
      <c r="I878" s="162">
        <v>45376.433550925925</v>
      </c>
      <c r="J878" s="162">
        <v>45378.782434293978</v>
      </c>
      <c r="K878" t="s">
        <v>1991</v>
      </c>
      <c r="L878">
        <v>41568154</v>
      </c>
      <c r="M878" t="s">
        <v>5376</v>
      </c>
      <c r="N878" t="s">
        <v>5377</v>
      </c>
      <c r="O878">
        <v>918508997</v>
      </c>
      <c r="P878" t="s">
        <v>5378</v>
      </c>
      <c r="Q878" t="s">
        <v>2013</v>
      </c>
      <c r="R878" t="s">
        <v>2014</v>
      </c>
      <c r="S878" t="s">
        <v>2015</v>
      </c>
      <c r="T878" t="e">
        <f>VLOOKUP(Hoja1[[#This Row],[dsc_documento]],Registros[],2,FALSE)</f>
        <v>#N/A</v>
      </c>
    </row>
    <row r="879" spans="1:20" x14ac:dyDescent="0.25">
      <c r="A879" t="s">
        <v>231</v>
      </c>
      <c r="B879">
        <v>11</v>
      </c>
      <c r="C879">
        <v>11001226</v>
      </c>
      <c r="D879">
        <v>0</v>
      </c>
      <c r="E879" t="s">
        <v>5379</v>
      </c>
      <c r="F879" t="s">
        <v>2007</v>
      </c>
      <c r="G879" t="s">
        <v>2008</v>
      </c>
      <c r="H879" t="s">
        <v>1990</v>
      </c>
      <c r="I879" s="162">
        <v>45376.440781446756</v>
      </c>
      <c r="J879" s="162">
        <v>45378.786603159722</v>
      </c>
      <c r="K879" t="s">
        <v>1991</v>
      </c>
      <c r="L879">
        <v>29385864</v>
      </c>
      <c r="M879" t="s">
        <v>5380</v>
      </c>
      <c r="N879" t="s">
        <v>5381</v>
      </c>
      <c r="O879">
        <v>959630521</v>
      </c>
      <c r="P879" t="s">
        <v>5382</v>
      </c>
      <c r="Q879" t="s">
        <v>4243</v>
      </c>
      <c r="R879" t="s">
        <v>2048</v>
      </c>
      <c r="S879" t="s">
        <v>2049</v>
      </c>
      <c r="T879" t="e">
        <f>VLOOKUP(Hoja1[[#This Row],[dsc_documento]],Registros[],2,FALSE)</f>
        <v>#N/A</v>
      </c>
    </row>
    <row r="880" spans="1:20" x14ac:dyDescent="0.25">
      <c r="A880" t="s">
        <v>201</v>
      </c>
      <c r="B880">
        <v>2</v>
      </c>
      <c r="C880">
        <v>2105622</v>
      </c>
      <c r="D880">
        <v>0</v>
      </c>
      <c r="E880" t="s">
        <v>5383</v>
      </c>
      <c r="F880" t="s">
        <v>2007</v>
      </c>
      <c r="G880" t="s">
        <v>2008</v>
      </c>
      <c r="H880" t="s">
        <v>1990</v>
      </c>
      <c r="I880" s="162">
        <v>45376.444013738423</v>
      </c>
      <c r="J880" s="162">
        <v>45378.782586111112</v>
      </c>
      <c r="K880" t="s">
        <v>2009</v>
      </c>
      <c r="L880">
        <v>45442126</v>
      </c>
      <c r="M880" t="s">
        <v>5384</v>
      </c>
      <c r="N880" t="s">
        <v>5385</v>
      </c>
      <c r="O880">
        <v>992379326</v>
      </c>
      <c r="P880" t="s">
        <v>5386</v>
      </c>
      <c r="Q880" t="s">
        <v>2682</v>
      </c>
      <c r="R880" t="s">
        <v>2223</v>
      </c>
      <c r="S880" t="s">
        <v>4864</v>
      </c>
      <c r="T880" t="e">
        <f>VLOOKUP(Hoja1[[#This Row],[dsc_documento]],Registros[],2,FALSE)</f>
        <v>#N/A</v>
      </c>
    </row>
    <row r="881" spans="1:20" x14ac:dyDescent="0.25">
      <c r="A881" t="s">
        <v>232</v>
      </c>
      <c r="B881">
        <v>4</v>
      </c>
      <c r="C881">
        <v>4001951</v>
      </c>
      <c r="D881">
        <v>0</v>
      </c>
      <c r="E881" t="s">
        <v>5387</v>
      </c>
      <c r="F881" t="s">
        <v>2007</v>
      </c>
      <c r="G881" t="s">
        <v>2008</v>
      </c>
      <c r="H881" t="s">
        <v>1990</v>
      </c>
      <c r="I881" s="162">
        <v>45376.446232719907</v>
      </c>
      <c r="J881" s="162">
        <v>45382.609987303244</v>
      </c>
      <c r="K881" t="s">
        <v>1991</v>
      </c>
      <c r="L881">
        <v>24007390</v>
      </c>
      <c r="M881" t="s">
        <v>5388</v>
      </c>
      <c r="N881" t="s">
        <v>2026</v>
      </c>
      <c r="O881">
        <v>935217933</v>
      </c>
      <c r="P881" t="s">
        <v>5389</v>
      </c>
      <c r="Q881" t="s">
        <v>2177</v>
      </c>
      <c r="R881" t="s">
        <v>2178</v>
      </c>
      <c r="S881" t="s">
        <v>2107</v>
      </c>
      <c r="T881" t="e">
        <f>VLOOKUP(Hoja1[[#This Row],[dsc_documento]],Registros[],2,FALSE)</f>
        <v>#N/A</v>
      </c>
    </row>
    <row r="882" spans="1:20" x14ac:dyDescent="0.25">
      <c r="A882" t="s">
        <v>176</v>
      </c>
      <c r="B882">
        <v>1</v>
      </c>
      <c r="C882">
        <v>1002462</v>
      </c>
      <c r="D882">
        <v>0</v>
      </c>
      <c r="E882" t="s">
        <v>5390</v>
      </c>
      <c r="F882" t="s">
        <v>2007</v>
      </c>
      <c r="G882" t="s">
        <v>2008</v>
      </c>
      <c r="H882" t="s">
        <v>1990</v>
      </c>
      <c r="I882" s="162">
        <v>45376.460040196762</v>
      </c>
      <c r="J882" s="162">
        <v>45378.781351006946</v>
      </c>
      <c r="K882" t="s">
        <v>1991</v>
      </c>
      <c r="L882">
        <v>20033258</v>
      </c>
      <c r="M882" t="s">
        <v>5391</v>
      </c>
      <c r="N882" t="s">
        <v>5392</v>
      </c>
      <c r="O882">
        <v>953981591</v>
      </c>
      <c r="P882" t="s">
        <v>5393</v>
      </c>
      <c r="Q882" t="s">
        <v>3623</v>
      </c>
      <c r="R882" t="s">
        <v>2022</v>
      </c>
      <c r="S882" t="s">
        <v>2015</v>
      </c>
      <c r="T882" t="e">
        <f>VLOOKUP(Hoja1[[#This Row],[dsc_documento]],Registros[],2,FALSE)</f>
        <v>#N/A</v>
      </c>
    </row>
    <row r="883" spans="1:20" x14ac:dyDescent="0.25">
      <c r="A883" t="s">
        <v>176</v>
      </c>
      <c r="B883">
        <v>1</v>
      </c>
      <c r="C883">
        <v>1002463</v>
      </c>
      <c r="D883">
        <v>0</v>
      </c>
      <c r="E883" t="s">
        <v>5394</v>
      </c>
      <c r="F883" t="s">
        <v>2007</v>
      </c>
      <c r="G883" t="s">
        <v>2008</v>
      </c>
      <c r="H883" t="s">
        <v>1990</v>
      </c>
      <c r="I883" s="162">
        <v>45376.462776469911</v>
      </c>
      <c r="J883" s="162">
        <v>45378.781490937501</v>
      </c>
      <c r="K883" t="s">
        <v>1991</v>
      </c>
      <c r="L883">
        <v>20033258</v>
      </c>
      <c r="M883" t="s">
        <v>5391</v>
      </c>
      <c r="N883" t="s">
        <v>5392</v>
      </c>
      <c r="O883">
        <v>953981591</v>
      </c>
      <c r="P883" t="s">
        <v>5393</v>
      </c>
      <c r="Q883" t="s">
        <v>3623</v>
      </c>
      <c r="R883" t="s">
        <v>2022</v>
      </c>
      <c r="S883" t="s">
        <v>2015</v>
      </c>
      <c r="T883" t="e">
        <f>VLOOKUP(Hoja1[[#This Row],[dsc_documento]],Registros[],2,FALSE)</f>
        <v>#N/A</v>
      </c>
    </row>
    <row r="884" spans="1:20" x14ac:dyDescent="0.25">
      <c r="A884" t="s">
        <v>176</v>
      </c>
      <c r="B884">
        <v>1</v>
      </c>
      <c r="C884">
        <v>1002464</v>
      </c>
      <c r="D884">
        <v>0</v>
      </c>
      <c r="E884" t="s">
        <v>5395</v>
      </c>
      <c r="F884" t="s">
        <v>2007</v>
      </c>
      <c r="G884" t="s">
        <v>2008</v>
      </c>
      <c r="H884" t="s">
        <v>1990</v>
      </c>
      <c r="I884" s="162">
        <v>45376.463926932869</v>
      </c>
      <c r="J884" s="162">
        <v>45378.78161859954</v>
      </c>
      <c r="K884" t="s">
        <v>1991</v>
      </c>
      <c r="L884">
        <v>20033258</v>
      </c>
      <c r="M884" t="s">
        <v>5391</v>
      </c>
      <c r="N884" t="s">
        <v>5392</v>
      </c>
      <c r="O884">
        <v>953981591</v>
      </c>
      <c r="P884" t="s">
        <v>5393</v>
      </c>
      <c r="Q884" t="s">
        <v>3623</v>
      </c>
      <c r="R884" t="s">
        <v>2022</v>
      </c>
      <c r="S884" t="s">
        <v>2015</v>
      </c>
      <c r="T884" t="e">
        <f>VLOOKUP(Hoja1[[#This Row],[dsc_documento]],Registros[],2,FALSE)</f>
        <v>#N/A</v>
      </c>
    </row>
    <row r="885" spans="1:20" x14ac:dyDescent="0.25">
      <c r="A885" t="s">
        <v>173</v>
      </c>
      <c r="B885">
        <v>5</v>
      </c>
      <c r="C885">
        <v>5050572</v>
      </c>
      <c r="D885">
        <v>0</v>
      </c>
      <c r="E885" t="s">
        <v>5396</v>
      </c>
      <c r="F885" t="s">
        <v>2007</v>
      </c>
      <c r="G885" t="s">
        <v>2008</v>
      </c>
      <c r="H885" t="s">
        <v>1990</v>
      </c>
      <c r="I885" s="162">
        <v>45376.529769826389</v>
      </c>
      <c r="J885" s="162">
        <v>45381.327166400464</v>
      </c>
      <c r="K885" t="s">
        <v>1991</v>
      </c>
      <c r="L885">
        <v>47904880</v>
      </c>
      <c r="M885" t="s">
        <v>1823</v>
      </c>
      <c r="N885" t="s">
        <v>5397</v>
      </c>
      <c r="O885">
        <v>969319010</v>
      </c>
      <c r="P885" t="s">
        <v>5398</v>
      </c>
      <c r="Q885" t="s">
        <v>3173</v>
      </c>
      <c r="R885" t="s">
        <v>2307</v>
      </c>
      <c r="S885" t="s">
        <v>2307</v>
      </c>
      <c r="T885" t="e">
        <f>VLOOKUP(Hoja1[[#This Row],[dsc_documento]],Registros[],2,FALSE)</f>
        <v>#N/A</v>
      </c>
    </row>
    <row r="886" spans="1:20" x14ac:dyDescent="0.25">
      <c r="A886" t="s">
        <v>179</v>
      </c>
      <c r="B886">
        <v>3</v>
      </c>
      <c r="C886">
        <v>3001508</v>
      </c>
      <c r="D886">
        <v>0</v>
      </c>
      <c r="E886" t="s">
        <v>5399</v>
      </c>
      <c r="F886" t="s">
        <v>2007</v>
      </c>
      <c r="G886" t="s">
        <v>2008</v>
      </c>
      <c r="H886" t="s">
        <v>1990</v>
      </c>
      <c r="I886" s="162">
        <v>45376.574589814816</v>
      </c>
      <c r="J886" s="162">
        <v>45378.783286921294</v>
      </c>
      <c r="K886" t="s">
        <v>1991</v>
      </c>
      <c r="L886">
        <v>23823870</v>
      </c>
      <c r="M886" t="s">
        <v>5400</v>
      </c>
      <c r="N886" t="s">
        <v>5401</v>
      </c>
      <c r="O886">
        <v>946765728</v>
      </c>
      <c r="P886" t="s">
        <v>5402</v>
      </c>
      <c r="Q886" t="s">
        <v>3001</v>
      </c>
      <c r="R886" t="s">
        <v>2386</v>
      </c>
      <c r="S886" t="s">
        <v>2157</v>
      </c>
      <c r="T886" t="e">
        <f>VLOOKUP(Hoja1[[#This Row],[dsc_documento]],Registros[],2,FALSE)</f>
        <v>#N/A</v>
      </c>
    </row>
    <row r="887" spans="1:20" x14ac:dyDescent="0.25">
      <c r="A887" t="s">
        <v>179</v>
      </c>
      <c r="B887">
        <v>3</v>
      </c>
      <c r="C887">
        <v>3001509</v>
      </c>
      <c r="D887">
        <v>0</v>
      </c>
      <c r="E887" t="s">
        <v>5403</v>
      </c>
      <c r="F887" t="s">
        <v>2007</v>
      </c>
      <c r="G887" t="s">
        <v>2008</v>
      </c>
      <c r="H887" t="s">
        <v>1990</v>
      </c>
      <c r="I887" s="162">
        <v>45376.57656079861</v>
      </c>
      <c r="J887" s="162">
        <v>45378.783428275463</v>
      </c>
      <c r="K887" t="s">
        <v>1991</v>
      </c>
      <c r="L887">
        <v>23823870</v>
      </c>
      <c r="M887" t="s">
        <v>5400</v>
      </c>
      <c r="N887" t="s">
        <v>5401</v>
      </c>
      <c r="O887">
        <v>946765728</v>
      </c>
      <c r="P887" t="s">
        <v>5402</v>
      </c>
      <c r="Q887" t="s">
        <v>3001</v>
      </c>
      <c r="R887" t="s">
        <v>2386</v>
      </c>
      <c r="S887" t="s">
        <v>2157</v>
      </c>
      <c r="T887" t="e">
        <f>VLOOKUP(Hoja1[[#This Row],[dsc_documento]],Registros[],2,FALSE)</f>
        <v>#N/A</v>
      </c>
    </row>
    <row r="888" spans="1:20" x14ac:dyDescent="0.25">
      <c r="A888" t="s">
        <v>232</v>
      </c>
      <c r="B888">
        <v>4</v>
      </c>
      <c r="C888">
        <v>4001952</v>
      </c>
      <c r="D888">
        <v>0</v>
      </c>
      <c r="E888" t="s">
        <v>5404</v>
      </c>
      <c r="F888" t="s">
        <v>1988</v>
      </c>
      <c r="G888" t="s">
        <v>2008</v>
      </c>
      <c r="H888" t="s">
        <v>1990</v>
      </c>
      <c r="I888" s="162">
        <v>45376.61409328704</v>
      </c>
      <c r="J888" s="162">
        <v>45385.702963622687</v>
      </c>
      <c r="K888" t="s">
        <v>1991</v>
      </c>
      <c r="L888">
        <v>23951858</v>
      </c>
      <c r="M888" t="s">
        <v>5405</v>
      </c>
      <c r="N888" t="s">
        <v>5406</v>
      </c>
      <c r="O888">
        <v>997591967</v>
      </c>
      <c r="P888" t="s">
        <v>5407</v>
      </c>
      <c r="Q888" t="s">
        <v>2146</v>
      </c>
      <c r="R888" t="s">
        <v>2080</v>
      </c>
      <c r="S888" t="s">
        <v>2080</v>
      </c>
      <c r="T888" t="e">
        <f>VLOOKUP(Hoja1[[#This Row],[dsc_documento]],Registros[],2,FALSE)</f>
        <v>#N/A</v>
      </c>
    </row>
    <row r="889" spans="1:20" x14ac:dyDescent="0.25">
      <c r="A889" t="s">
        <v>197</v>
      </c>
      <c r="B889">
        <v>7</v>
      </c>
      <c r="C889">
        <v>7001356</v>
      </c>
      <c r="D889">
        <v>0</v>
      </c>
      <c r="E889" t="s">
        <v>5408</v>
      </c>
      <c r="F889" t="s">
        <v>2007</v>
      </c>
      <c r="G889" t="s">
        <v>2008</v>
      </c>
      <c r="H889" t="s">
        <v>1990</v>
      </c>
      <c r="I889" s="162">
        <v>45376.623042361112</v>
      </c>
      <c r="J889" s="162">
        <v>45381.328782141201</v>
      </c>
      <c r="K889" t="s">
        <v>1991</v>
      </c>
      <c r="L889">
        <v>1771059</v>
      </c>
      <c r="M889" t="s">
        <v>5409</v>
      </c>
      <c r="N889" t="s">
        <v>2841</v>
      </c>
      <c r="O889">
        <v>979271472</v>
      </c>
      <c r="P889" t="s">
        <v>5410</v>
      </c>
      <c r="Q889" t="s">
        <v>2791</v>
      </c>
      <c r="R889" t="s">
        <v>2071</v>
      </c>
      <c r="S889" t="s">
        <v>4298</v>
      </c>
      <c r="T889" t="e">
        <f>VLOOKUP(Hoja1[[#This Row],[dsc_documento]],Registros[],2,FALSE)</f>
        <v>#N/A</v>
      </c>
    </row>
    <row r="890" spans="1:20" x14ac:dyDescent="0.25">
      <c r="A890" t="s">
        <v>177</v>
      </c>
      <c r="B890">
        <v>6</v>
      </c>
      <c r="C890">
        <v>6001993</v>
      </c>
      <c r="D890">
        <v>0</v>
      </c>
      <c r="E890" t="s">
        <v>5411</v>
      </c>
      <c r="F890" t="s">
        <v>2007</v>
      </c>
      <c r="G890" t="s">
        <v>2008</v>
      </c>
      <c r="H890" t="s">
        <v>1990</v>
      </c>
      <c r="I890" s="162">
        <v>45376.641617395835</v>
      </c>
      <c r="J890" s="162">
        <v>45381.327523993059</v>
      </c>
      <c r="K890" t="s">
        <v>1991</v>
      </c>
      <c r="L890">
        <v>16505409</v>
      </c>
      <c r="M890" t="s">
        <v>5412</v>
      </c>
      <c r="N890" t="s">
        <v>5413</v>
      </c>
      <c r="O890">
        <v>979165898</v>
      </c>
      <c r="P890" t="s">
        <v>5414</v>
      </c>
      <c r="Q890" t="s">
        <v>5415</v>
      </c>
      <c r="R890" t="s">
        <v>2361</v>
      </c>
      <c r="S890" t="s">
        <v>2362</v>
      </c>
      <c r="T890" t="e">
        <f>VLOOKUP(Hoja1[[#This Row],[dsc_documento]],Registros[],2,FALSE)</f>
        <v>#N/A</v>
      </c>
    </row>
    <row r="891" spans="1:20" x14ac:dyDescent="0.25">
      <c r="A891" t="s">
        <v>173</v>
      </c>
      <c r="B891">
        <v>5</v>
      </c>
      <c r="C891">
        <v>5050573</v>
      </c>
      <c r="D891">
        <v>0</v>
      </c>
      <c r="E891" t="s">
        <v>5416</v>
      </c>
      <c r="F891" t="s">
        <v>2007</v>
      </c>
      <c r="G891" t="s">
        <v>2008</v>
      </c>
      <c r="H891" t="s">
        <v>1990</v>
      </c>
      <c r="I891" s="162">
        <v>45376.649688043981</v>
      </c>
      <c r="J891" s="162">
        <v>45382</v>
      </c>
      <c r="K891" t="s">
        <v>1991</v>
      </c>
      <c r="L891">
        <v>15440315</v>
      </c>
      <c r="M891" t="s">
        <v>5417</v>
      </c>
      <c r="N891" t="s">
        <v>5418</v>
      </c>
      <c r="O891">
        <v>950273098</v>
      </c>
      <c r="P891" t="s">
        <v>5419</v>
      </c>
      <c r="Q891" t="s">
        <v>4897</v>
      </c>
      <c r="R891" t="s">
        <v>2307</v>
      </c>
      <c r="S891" t="s">
        <v>2307</v>
      </c>
      <c r="T891" t="e">
        <f>VLOOKUP(Hoja1[[#This Row],[dsc_documento]],Registros[],2,FALSE)</f>
        <v>#N/A</v>
      </c>
    </row>
    <row r="892" spans="1:20" x14ac:dyDescent="0.25">
      <c r="A892" t="s">
        <v>173</v>
      </c>
      <c r="B892">
        <v>5</v>
      </c>
      <c r="C892">
        <v>5050574</v>
      </c>
      <c r="D892">
        <v>0</v>
      </c>
      <c r="E892" t="s">
        <v>5420</v>
      </c>
      <c r="F892" t="s">
        <v>2007</v>
      </c>
      <c r="G892" t="s">
        <v>2008</v>
      </c>
      <c r="H892" t="s">
        <v>1990</v>
      </c>
      <c r="I892" s="162">
        <v>45376.709332523147</v>
      </c>
      <c r="J892" s="162">
        <v>45378.784300775464</v>
      </c>
      <c r="K892" t="s">
        <v>1991</v>
      </c>
      <c r="L892">
        <v>16299759</v>
      </c>
      <c r="M892" t="s">
        <v>5421</v>
      </c>
      <c r="N892" t="s">
        <v>3364</v>
      </c>
      <c r="O892">
        <v>926115398</v>
      </c>
      <c r="P892" t="s">
        <v>5422</v>
      </c>
      <c r="Q892" t="s">
        <v>3173</v>
      </c>
      <c r="R892" t="s">
        <v>2307</v>
      </c>
      <c r="S892" t="s">
        <v>2307</v>
      </c>
      <c r="T892" t="e">
        <f>VLOOKUP(Hoja1[[#This Row],[dsc_documento]],Registros[],2,FALSE)</f>
        <v>#N/A</v>
      </c>
    </row>
    <row r="893" spans="1:20" x14ac:dyDescent="0.25">
      <c r="A893" t="s">
        <v>231</v>
      </c>
      <c r="B893">
        <v>11</v>
      </c>
      <c r="C893">
        <v>11001227</v>
      </c>
      <c r="D893">
        <v>0</v>
      </c>
      <c r="E893" t="s">
        <v>5423</v>
      </c>
      <c r="F893" t="s">
        <v>2007</v>
      </c>
      <c r="G893" t="s">
        <v>2008</v>
      </c>
      <c r="H893" t="s">
        <v>1990</v>
      </c>
      <c r="I893" s="162">
        <v>45376.720266666664</v>
      </c>
      <c r="J893" s="162">
        <v>45378.78674560185</v>
      </c>
      <c r="K893" t="s">
        <v>1991</v>
      </c>
      <c r="L893">
        <v>29243448</v>
      </c>
      <c r="M893" t="s">
        <v>5424</v>
      </c>
      <c r="N893" t="s">
        <v>5425</v>
      </c>
      <c r="O893">
        <v>958597655</v>
      </c>
      <c r="P893" t="s">
        <v>5426</v>
      </c>
      <c r="Q893" t="s">
        <v>3198</v>
      </c>
      <c r="R893" t="s">
        <v>2138</v>
      </c>
      <c r="S893" t="s">
        <v>2049</v>
      </c>
      <c r="T893" t="e">
        <f>VLOOKUP(Hoja1[[#This Row],[dsc_documento]],Registros[],2,FALSE)</f>
        <v>#N/A</v>
      </c>
    </row>
    <row r="894" spans="1:20" x14ac:dyDescent="0.25">
      <c r="A894" t="s">
        <v>231</v>
      </c>
      <c r="B894">
        <v>11</v>
      </c>
      <c r="C894">
        <v>11001228</v>
      </c>
      <c r="D894">
        <v>0</v>
      </c>
      <c r="E894" t="s">
        <v>5427</v>
      </c>
      <c r="F894" t="s">
        <v>2007</v>
      </c>
      <c r="G894" t="s">
        <v>2008</v>
      </c>
      <c r="H894" t="s">
        <v>1990</v>
      </c>
      <c r="I894" s="162">
        <v>45376.729511458332</v>
      </c>
      <c r="J894" s="162">
        <v>45382</v>
      </c>
      <c r="K894" t="s">
        <v>1991</v>
      </c>
      <c r="L894">
        <v>43734717</v>
      </c>
      <c r="M894" t="s">
        <v>5428</v>
      </c>
      <c r="N894" t="s">
        <v>5429</v>
      </c>
      <c r="O894">
        <v>973234605</v>
      </c>
      <c r="P894" t="s">
        <v>5430</v>
      </c>
      <c r="Q894" t="s">
        <v>4437</v>
      </c>
      <c r="R894" t="s">
        <v>2138</v>
      </c>
      <c r="S894" t="s">
        <v>2049</v>
      </c>
      <c r="T894" t="e">
        <f>VLOOKUP(Hoja1[[#This Row],[dsc_documento]],Registros[],2,FALSE)</f>
        <v>#N/A</v>
      </c>
    </row>
    <row r="895" spans="1:20" x14ac:dyDescent="0.25">
      <c r="A895" t="s">
        <v>778</v>
      </c>
      <c r="B895">
        <v>10</v>
      </c>
      <c r="C895">
        <v>10030477</v>
      </c>
      <c r="D895">
        <v>0</v>
      </c>
      <c r="E895" t="s">
        <v>5431</v>
      </c>
      <c r="F895" t="s">
        <v>2007</v>
      </c>
      <c r="G895" t="s">
        <v>2008</v>
      </c>
      <c r="H895" t="s">
        <v>1990</v>
      </c>
      <c r="I895" s="162">
        <v>45376.742015625001</v>
      </c>
      <c r="J895" s="162">
        <v>45381.329856747689</v>
      </c>
      <c r="K895" t="s">
        <v>1991</v>
      </c>
      <c r="L895">
        <v>22289658</v>
      </c>
      <c r="M895" t="s">
        <v>5432</v>
      </c>
      <c r="N895" t="s">
        <v>5433</v>
      </c>
      <c r="O895">
        <v>972081193</v>
      </c>
      <c r="P895" t="s">
        <v>5434</v>
      </c>
      <c r="Q895" t="s">
        <v>3153</v>
      </c>
      <c r="R895" t="s">
        <v>2163</v>
      </c>
      <c r="S895" t="s">
        <v>2307</v>
      </c>
      <c r="T895" t="e">
        <f>VLOOKUP(Hoja1[[#This Row],[dsc_documento]],Registros[],2,FALSE)</f>
        <v>#N/A</v>
      </c>
    </row>
    <row r="896" spans="1:20" x14ac:dyDescent="0.25">
      <c r="A896" t="s">
        <v>179</v>
      </c>
      <c r="B896">
        <v>3</v>
      </c>
      <c r="C896">
        <v>3001510</v>
      </c>
      <c r="D896">
        <v>0</v>
      </c>
      <c r="E896" t="s">
        <v>5435</v>
      </c>
      <c r="F896" t="s">
        <v>2007</v>
      </c>
      <c r="G896" t="s">
        <v>2008</v>
      </c>
      <c r="H896" t="s">
        <v>1990</v>
      </c>
      <c r="I896" s="162">
        <v>45377.39652357639</v>
      </c>
      <c r="J896" s="162">
        <v>45382</v>
      </c>
      <c r="K896" t="s">
        <v>1991</v>
      </c>
      <c r="L896">
        <v>23834318</v>
      </c>
      <c r="M896" t="s">
        <v>5436</v>
      </c>
      <c r="N896" t="s">
        <v>4672</v>
      </c>
      <c r="O896">
        <v>958070583</v>
      </c>
      <c r="P896" t="s">
        <v>5437</v>
      </c>
      <c r="Q896" t="s">
        <v>3909</v>
      </c>
      <c r="R896" t="s">
        <v>2157</v>
      </c>
      <c r="S896" t="s">
        <v>2157</v>
      </c>
      <c r="T896" t="e">
        <f>VLOOKUP(Hoja1[[#This Row],[dsc_documento]],Registros[],2,FALSE)</f>
        <v>#N/A</v>
      </c>
    </row>
    <row r="897" spans="1:20" x14ac:dyDescent="0.25">
      <c r="A897" t="s">
        <v>175</v>
      </c>
      <c r="B897">
        <v>9</v>
      </c>
      <c r="C897">
        <v>9001759</v>
      </c>
      <c r="D897">
        <v>0</v>
      </c>
      <c r="E897" t="s">
        <v>5438</v>
      </c>
      <c r="F897" t="s">
        <v>2007</v>
      </c>
      <c r="G897" t="s">
        <v>2008</v>
      </c>
      <c r="H897" t="s">
        <v>1990</v>
      </c>
      <c r="I897" s="162">
        <v>45377.412710185185</v>
      </c>
      <c r="J897" s="162">
        <v>45382</v>
      </c>
      <c r="K897" t="s">
        <v>1991</v>
      </c>
      <c r="L897">
        <v>32818932</v>
      </c>
      <c r="M897" t="s">
        <v>5439</v>
      </c>
      <c r="N897" t="s">
        <v>5440</v>
      </c>
      <c r="O897">
        <v>998148510</v>
      </c>
      <c r="P897" t="s">
        <v>5441</v>
      </c>
      <c r="Q897" t="s">
        <v>2645</v>
      </c>
      <c r="R897" t="s">
        <v>5092</v>
      </c>
      <c r="S897" t="s">
        <v>2156</v>
      </c>
      <c r="T897" t="e">
        <f>VLOOKUP(Hoja1[[#This Row],[dsc_documento]],Registros[],2,FALSE)</f>
        <v>#N/A</v>
      </c>
    </row>
    <row r="898" spans="1:20" x14ac:dyDescent="0.25">
      <c r="A898" t="s">
        <v>201</v>
      </c>
      <c r="B898">
        <v>2</v>
      </c>
      <c r="C898">
        <v>2105623</v>
      </c>
      <c r="D898">
        <v>0</v>
      </c>
      <c r="E898" t="s">
        <v>5442</v>
      </c>
      <c r="F898" t="s">
        <v>2007</v>
      </c>
      <c r="G898" t="s">
        <v>2008</v>
      </c>
      <c r="H898" t="s">
        <v>1990</v>
      </c>
      <c r="I898" s="162">
        <v>45377.424936076386</v>
      </c>
      <c r="J898" s="162">
        <v>45378.782746377314</v>
      </c>
      <c r="K898" t="s">
        <v>1991</v>
      </c>
      <c r="L898">
        <v>43564320</v>
      </c>
      <c r="M898" t="s">
        <v>5443</v>
      </c>
      <c r="N898" t="s">
        <v>5444</v>
      </c>
      <c r="O898">
        <v>998980225</v>
      </c>
      <c r="P898" t="s">
        <v>5445</v>
      </c>
      <c r="Q898" t="s">
        <v>2415</v>
      </c>
      <c r="R898" t="s">
        <v>2223</v>
      </c>
      <c r="S898" t="s">
        <v>4864</v>
      </c>
      <c r="T898" t="e">
        <f>VLOOKUP(Hoja1[[#This Row],[dsc_documento]],Registros[],2,FALSE)</f>
        <v>#N/A</v>
      </c>
    </row>
    <row r="899" spans="1:20" x14ac:dyDescent="0.25">
      <c r="A899" t="s">
        <v>232</v>
      </c>
      <c r="B899">
        <v>4</v>
      </c>
      <c r="C899">
        <v>4001953</v>
      </c>
      <c r="D899">
        <v>0</v>
      </c>
      <c r="E899" t="s">
        <v>5446</v>
      </c>
      <c r="F899" t="s">
        <v>2007</v>
      </c>
      <c r="G899" t="s">
        <v>2008</v>
      </c>
      <c r="H899" t="s">
        <v>1990</v>
      </c>
      <c r="I899" s="162">
        <v>45377.437433067127</v>
      </c>
      <c r="J899" s="162">
        <v>45382.610140856479</v>
      </c>
      <c r="K899" t="s">
        <v>1991</v>
      </c>
      <c r="L899">
        <v>23857275</v>
      </c>
      <c r="M899" t="s">
        <v>5447</v>
      </c>
      <c r="N899" t="s">
        <v>4316</v>
      </c>
      <c r="O899">
        <v>953761076</v>
      </c>
      <c r="P899" t="s">
        <v>5448</v>
      </c>
      <c r="Q899" t="s">
        <v>3834</v>
      </c>
      <c r="R899" t="s">
        <v>2106</v>
      </c>
      <c r="S899" t="s">
        <v>2107</v>
      </c>
      <c r="T899" t="e">
        <f>VLOOKUP(Hoja1[[#This Row],[dsc_documento]],Registros[],2,FALSE)</f>
        <v>#N/A</v>
      </c>
    </row>
    <row r="900" spans="1:20" x14ac:dyDescent="0.25">
      <c r="A900" t="s">
        <v>197</v>
      </c>
      <c r="B900">
        <v>7</v>
      </c>
      <c r="C900">
        <v>7001357</v>
      </c>
      <c r="D900">
        <v>0</v>
      </c>
      <c r="E900" t="s">
        <v>5449</v>
      </c>
      <c r="F900" t="s">
        <v>2007</v>
      </c>
      <c r="G900" t="s">
        <v>2008</v>
      </c>
      <c r="H900" t="s">
        <v>1990</v>
      </c>
      <c r="I900" s="162">
        <v>45377.438814270834</v>
      </c>
      <c r="J900" s="162">
        <v>45382</v>
      </c>
      <c r="K900" t="s">
        <v>1991</v>
      </c>
      <c r="L900">
        <v>17521457</v>
      </c>
      <c r="M900" t="s">
        <v>5450</v>
      </c>
      <c r="N900" t="s">
        <v>5274</v>
      </c>
      <c r="O900">
        <v>979813523</v>
      </c>
      <c r="P900" t="s">
        <v>5451</v>
      </c>
      <c r="Q900" t="s">
        <v>5122</v>
      </c>
      <c r="R900" t="s">
        <v>2071</v>
      </c>
      <c r="S900" t="s">
        <v>4298</v>
      </c>
      <c r="T900" t="e">
        <f>VLOOKUP(Hoja1[[#This Row],[dsc_documento]],Registros[],2,FALSE)</f>
        <v>#N/A</v>
      </c>
    </row>
    <row r="901" spans="1:20" x14ac:dyDescent="0.25">
      <c r="A901" t="s">
        <v>197</v>
      </c>
      <c r="B901">
        <v>7</v>
      </c>
      <c r="C901">
        <v>7001358</v>
      </c>
      <c r="D901">
        <v>0</v>
      </c>
      <c r="E901" t="s">
        <v>5452</v>
      </c>
      <c r="F901" t="s">
        <v>2007</v>
      </c>
      <c r="G901" t="s">
        <v>2008</v>
      </c>
      <c r="H901" t="s">
        <v>1990</v>
      </c>
      <c r="I901" s="162">
        <v>45377.454278622688</v>
      </c>
      <c r="J901" s="162">
        <v>45378.784833333331</v>
      </c>
      <c r="K901" t="s">
        <v>1991</v>
      </c>
      <c r="L901">
        <v>17610671</v>
      </c>
      <c r="M901" t="s">
        <v>5453</v>
      </c>
      <c r="N901" t="s">
        <v>4875</v>
      </c>
      <c r="O901">
        <v>944400667</v>
      </c>
      <c r="P901" t="s">
        <v>5454</v>
      </c>
      <c r="Q901" t="s">
        <v>2791</v>
      </c>
      <c r="R901" t="s">
        <v>2071</v>
      </c>
      <c r="S901" t="s">
        <v>4298</v>
      </c>
      <c r="T901" t="e">
        <f>VLOOKUP(Hoja1[[#This Row],[dsc_documento]],Registros[],2,FALSE)</f>
        <v>#N/A</v>
      </c>
    </row>
    <row r="902" spans="1:20" x14ac:dyDescent="0.25">
      <c r="A902" t="s">
        <v>176</v>
      </c>
      <c r="B902">
        <v>1</v>
      </c>
      <c r="C902">
        <v>1002465</v>
      </c>
      <c r="D902">
        <v>0</v>
      </c>
      <c r="E902" t="s">
        <v>5455</v>
      </c>
      <c r="F902" t="s">
        <v>2007</v>
      </c>
      <c r="G902" t="s">
        <v>2008</v>
      </c>
      <c r="H902" t="s">
        <v>2024</v>
      </c>
      <c r="I902" s="162">
        <v>45377.455429895832</v>
      </c>
      <c r="J902" s="162">
        <v>45378.781744409724</v>
      </c>
      <c r="K902" t="s">
        <v>1991</v>
      </c>
      <c r="L902">
        <v>20049644</v>
      </c>
      <c r="M902" t="s">
        <v>5456</v>
      </c>
      <c r="N902" t="s">
        <v>5457</v>
      </c>
      <c r="O902">
        <v>977545325</v>
      </c>
      <c r="P902" t="s">
        <v>5458</v>
      </c>
      <c r="Q902" t="s">
        <v>4476</v>
      </c>
      <c r="R902" t="s">
        <v>2095</v>
      </c>
      <c r="S902" t="s">
        <v>2015</v>
      </c>
      <c r="T902" t="e">
        <f>VLOOKUP(Hoja1[[#This Row],[dsc_documento]],Registros[],2,FALSE)</f>
        <v>#N/A</v>
      </c>
    </row>
    <row r="903" spans="1:20" x14ac:dyDescent="0.25">
      <c r="A903" t="s">
        <v>201</v>
      </c>
      <c r="B903">
        <v>2</v>
      </c>
      <c r="C903">
        <v>2105624</v>
      </c>
      <c r="D903">
        <v>0</v>
      </c>
      <c r="E903" t="s">
        <v>5459</v>
      </c>
      <c r="F903" t="s">
        <v>2007</v>
      </c>
      <c r="G903" t="s">
        <v>2008</v>
      </c>
      <c r="H903" t="s">
        <v>1990</v>
      </c>
      <c r="I903" s="162">
        <v>45377.467019641204</v>
      </c>
      <c r="J903" s="162">
        <v>45382.49669521991</v>
      </c>
      <c r="K903" t="s">
        <v>1991</v>
      </c>
      <c r="L903">
        <v>20026170</v>
      </c>
      <c r="M903" t="s">
        <v>5460</v>
      </c>
      <c r="N903" t="s">
        <v>2433</v>
      </c>
      <c r="O903">
        <v>998070926</v>
      </c>
      <c r="P903" t="s">
        <v>5461</v>
      </c>
      <c r="Q903" t="s">
        <v>3682</v>
      </c>
      <c r="R903" t="s">
        <v>2223</v>
      </c>
      <c r="S903" t="s">
        <v>4864</v>
      </c>
      <c r="T903" t="e">
        <f>VLOOKUP(Hoja1[[#This Row],[dsc_documento]],Registros[],2,FALSE)</f>
        <v>#N/A</v>
      </c>
    </row>
    <row r="904" spans="1:20" x14ac:dyDescent="0.25">
      <c r="A904" t="s">
        <v>232</v>
      </c>
      <c r="B904">
        <v>4</v>
      </c>
      <c r="C904">
        <v>4001954</v>
      </c>
      <c r="D904">
        <v>0</v>
      </c>
      <c r="E904" t="s">
        <v>5462</v>
      </c>
      <c r="F904" t="s">
        <v>2007</v>
      </c>
      <c r="G904" t="s">
        <v>2008</v>
      </c>
      <c r="H904" t="s">
        <v>1990</v>
      </c>
      <c r="I904" s="162">
        <v>45377.470053622688</v>
      </c>
      <c r="J904" s="162">
        <v>45382</v>
      </c>
      <c r="K904" t="s">
        <v>1991</v>
      </c>
      <c r="L904">
        <v>2428412</v>
      </c>
      <c r="M904" t="s">
        <v>5463</v>
      </c>
      <c r="N904" t="s">
        <v>5464</v>
      </c>
      <c r="O904">
        <v>941095302</v>
      </c>
      <c r="P904" t="s">
        <v>5465</v>
      </c>
      <c r="Q904" t="s">
        <v>2105</v>
      </c>
      <c r="R904" t="s">
        <v>2106</v>
      </c>
      <c r="S904" t="s">
        <v>2107</v>
      </c>
      <c r="T904" t="e">
        <f>VLOOKUP(Hoja1[[#This Row],[dsc_documento]],Registros[],2,FALSE)</f>
        <v>#N/A</v>
      </c>
    </row>
    <row r="905" spans="1:20" x14ac:dyDescent="0.25">
      <c r="A905" t="s">
        <v>201</v>
      </c>
      <c r="B905">
        <v>2</v>
      </c>
      <c r="C905">
        <v>2105625</v>
      </c>
      <c r="D905">
        <v>0</v>
      </c>
      <c r="E905" t="s">
        <v>5466</v>
      </c>
      <c r="F905" t="s">
        <v>2007</v>
      </c>
      <c r="G905" t="s">
        <v>2008</v>
      </c>
      <c r="H905" t="s">
        <v>1990</v>
      </c>
      <c r="I905" s="162">
        <v>45377.476766747684</v>
      </c>
      <c r="J905" s="162">
        <v>45382</v>
      </c>
      <c r="K905" t="s">
        <v>1991</v>
      </c>
      <c r="L905">
        <v>20108208</v>
      </c>
      <c r="M905" t="s">
        <v>5467</v>
      </c>
      <c r="N905" t="s">
        <v>2850</v>
      </c>
      <c r="O905">
        <v>995207158</v>
      </c>
      <c r="P905" t="s">
        <v>5468</v>
      </c>
      <c r="Q905" t="s">
        <v>3682</v>
      </c>
      <c r="R905" t="s">
        <v>2223</v>
      </c>
      <c r="S905" t="s">
        <v>4864</v>
      </c>
      <c r="T905" t="e">
        <f>VLOOKUP(Hoja1[[#This Row],[dsc_documento]],Registros[],2,FALSE)</f>
        <v>#N/A</v>
      </c>
    </row>
    <row r="906" spans="1:20" x14ac:dyDescent="0.25">
      <c r="A906" t="s">
        <v>201</v>
      </c>
      <c r="B906">
        <v>2</v>
      </c>
      <c r="C906">
        <v>2105626</v>
      </c>
      <c r="D906">
        <v>0</v>
      </c>
      <c r="E906" t="s">
        <v>5469</v>
      </c>
      <c r="F906" t="s">
        <v>2007</v>
      </c>
      <c r="G906" t="s">
        <v>2008</v>
      </c>
      <c r="H906" t="s">
        <v>1990</v>
      </c>
      <c r="I906" s="162">
        <v>45377.491880671296</v>
      </c>
      <c r="J906" s="162">
        <v>45378.782887002315</v>
      </c>
      <c r="K906" t="s">
        <v>1991</v>
      </c>
      <c r="L906">
        <v>19856978</v>
      </c>
      <c r="M906" t="s">
        <v>5470</v>
      </c>
      <c r="N906" t="s">
        <v>5471</v>
      </c>
      <c r="O906">
        <v>952942894</v>
      </c>
      <c r="P906" t="s">
        <v>5472</v>
      </c>
      <c r="Q906" t="s">
        <v>3695</v>
      </c>
      <c r="R906" t="s">
        <v>2223</v>
      </c>
      <c r="S906" t="s">
        <v>4864</v>
      </c>
      <c r="T906" t="e">
        <f>VLOOKUP(Hoja1[[#This Row],[dsc_documento]],Registros[],2,FALSE)</f>
        <v>#N/A</v>
      </c>
    </row>
    <row r="907" spans="1:20" x14ac:dyDescent="0.25">
      <c r="A907" t="s">
        <v>177</v>
      </c>
      <c r="B907">
        <v>6</v>
      </c>
      <c r="C907">
        <v>6001994</v>
      </c>
      <c r="D907">
        <v>0</v>
      </c>
      <c r="E907" t="s">
        <v>5473</v>
      </c>
      <c r="F907" t="s">
        <v>1988</v>
      </c>
      <c r="G907" t="s">
        <v>2008</v>
      </c>
      <c r="H907" t="s">
        <v>1990</v>
      </c>
      <c r="I907" s="162">
        <v>45377.495098263891</v>
      </c>
      <c r="J907" s="162">
        <v>45378.611852662034</v>
      </c>
      <c r="K907" t="s">
        <v>1991</v>
      </c>
      <c r="L907">
        <v>17619012</v>
      </c>
      <c r="M907" t="s">
        <v>5474</v>
      </c>
      <c r="N907" t="s">
        <v>5475</v>
      </c>
      <c r="O907">
        <v>979269497</v>
      </c>
      <c r="P907" t="s">
        <v>5476</v>
      </c>
      <c r="Q907" t="s">
        <v>2042</v>
      </c>
      <c r="R907" t="s">
        <v>2080</v>
      </c>
      <c r="S907" t="s">
        <v>2080</v>
      </c>
      <c r="T907" t="e">
        <f>VLOOKUP(Hoja1[[#This Row],[dsc_documento]],Registros[],2,FALSE)</f>
        <v>#N/A</v>
      </c>
    </row>
    <row r="908" spans="1:20" x14ac:dyDescent="0.25">
      <c r="A908" t="s">
        <v>201</v>
      </c>
      <c r="B908">
        <v>2</v>
      </c>
      <c r="C908">
        <v>2105627</v>
      </c>
      <c r="D908">
        <v>0</v>
      </c>
      <c r="E908" t="s">
        <v>5477</v>
      </c>
      <c r="F908" t="s">
        <v>2007</v>
      </c>
      <c r="G908" t="s">
        <v>2008</v>
      </c>
      <c r="H908" t="s">
        <v>1990</v>
      </c>
      <c r="I908" s="162">
        <v>45377.503537500001</v>
      </c>
      <c r="J908" s="162">
        <v>45378.783013969907</v>
      </c>
      <c r="K908" t="s">
        <v>1991</v>
      </c>
      <c r="L908">
        <v>41398702</v>
      </c>
      <c r="M908" t="s">
        <v>5478</v>
      </c>
      <c r="N908" t="s">
        <v>5479</v>
      </c>
      <c r="O908">
        <v>937574202</v>
      </c>
      <c r="P908" t="s">
        <v>5472</v>
      </c>
      <c r="Q908" t="s">
        <v>3695</v>
      </c>
      <c r="R908" t="s">
        <v>2223</v>
      </c>
      <c r="S908" t="s">
        <v>4864</v>
      </c>
      <c r="T908" t="e">
        <f>VLOOKUP(Hoja1[[#This Row],[dsc_documento]],Registros[],2,FALSE)</f>
        <v>#N/A</v>
      </c>
    </row>
    <row r="909" spans="1:20" x14ac:dyDescent="0.25">
      <c r="A909" t="s">
        <v>201</v>
      </c>
      <c r="B909">
        <v>2</v>
      </c>
      <c r="C909">
        <v>2105628</v>
      </c>
      <c r="D909">
        <v>0</v>
      </c>
      <c r="E909" t="s">
        <v>5480</v>
      </c>
      <c r="F909" t="s">
        <v>2007</v>
      </c>
      <c r="G909" t="s">
        <v>2008</v>
      </c>
      <c r="H909" t="s">
        <v>1990</v>
      </c>
      <c r="I909" s="162">
        <v>45377.518872604167</v>
      </c>
      <c r="J909" s="162">
        <v>45382.608273032405</v>
      </c>
      <c r="K909" t="s">
        <v>1991</v>
      </c>
      <c r="L909">
        <v>41206406</v>
      </c>
      <c r="M909" t="s">
        <v>5481</v>
      </c>
      <c r="N909" t="s">
        <v>5482</v>
      </c>
      <c r="O909">
        <v>949655055</v>
      </c>
      <c r="P909" t="s">
        <v>4139</v>
      </c>
      <c r="Q909" t="s">
        <v>2168</v>
      </c>
      <c r="R909" t="s">
        <v>2000</v>
      </c>
      <c r="S909" t="s">
        <v>2000</v>
      </c>
      <c r="T909" t="e">
        <f>VLOOKUP(Hoja1[[#This Row],[dsc_documento]],Registros[],2,FALSE)</f>
        <v>#N/A</v>
      </c>
    </row>
    <row r="910" spans="1:20" x14ac:dyDescent="0.25">
      <c r="A910" t="s">
        <v>232</v>
      </c>
      <c r="B910">
        <v>4</v>
      </c>
      <c r="C910">
        <v>4001955</v>
      </c>
      <c r="D910">
        <v>0</v>
      </c>
      <c r="E910" t="s">
        <v>5483</v>
      </c>
      <c r="F910" t="s">
        <v>2007</v>
      </c>
      <c r="G910" t="s">
        <v>2008</v>
      </c>
      <c r="H910" t="s">
        <v>1990</v>
      </c>
      <c r="I910" s="162">
        <v>45377.525547418983</v>
      </c>
      <c r="J910" s="162">
        <v>45381.326703969906</v>
      </c>
      <c r="K910" t="s">
        <v>1991</v>
      </c>
      <c r="L910">
        <v>80314607</v>
      </c>
      <c r="M910" t="s">
        <v>5484</v>
      </c>
      <c r="N910" t="s">
        <v>5485</v>
      </c>
      <c r="O910">
        <v>951223682</v>
      </c>
      <c r="P910" t="s">
        <v>5486</v>
      </c>
      <c r="Q910" t="s">
        <v>2633</v>
      </c>
      <c r="R910" t="s">
        <v>2106</v>
      </c>
      <c r="S910" t="s">
        <v>2107</v>
      </c>
      <c r="T910" t="e">
        <f>VLOOKUP(Hoja1[[#This Row],[dsc_documento]],Registros[],2,FALSE)</f>
        <v>#N/A</v>
      </c>
    </row>
    <row r="911" spans="1:20" x14ac:dyDescent="0.25">
      <c r="A911" t="s">
        <v>232</v>
      </c>
      <c r="B911">
        <v>4</v>
      </c>
      <c r="C911">
        <v>4001956</v>
      </c>
      <c r="D911">
        <v>0</v>
      </c>
      <c r="E911" t="s">
        <v>5487</v>
      </c>
      <c r="F911" t="s">
        <v>2007</v>
      </c>
      <c r="G911" t="s">
        <v>2008</v>
      </c>
      <c r="H911" t="s">
        <v>1990</v>
      </c>
      <c r="I911" s="162">
        <v>45377.531801504629</v>
      </c>
      <c r="J911" s="162">
        <v>45381.326889965276</v>
      </c>
      <c r="K911" t="s">
        <v>1991</v>
      </c>
      <c r="L911">
        <v>41158120</v>
      </c>
      <c r="M911" t="s">
        <v>5488</v>
      </c>
      <c r="N911" t="s">
        <v>5489</v>
      </c>
      <c r="O911">
        <v>950726928</v>
      </c>
      <c r="P911" t="s">
        <v>5490</v>
      </c>
      <c r="Q911" t="s">
        <v>2633</v>
      </c>
      <c r="R911" t="s">
        <v>2106</v>
      </c>
      <c r="S911" t="s">
        <v>2107</v>
      </c>
      <c r="T911" t="e">
        <f>VLOOKUP(Hoja1[[#This Row],[dsc_documento]],Registros[],2,FALSE)</f>
        <v>#N/A</v>
      </c>
    </row>
    <row r="912" spans="1:20" x14ac:dyDescent="0.25">
      <c r="A912" t="s">
        <v>177</v>
      </c>
      <c r="B912">
        <v>6</v>
      </c>
      <c r="C912">
        <v>6001995</v>
      </c>
      <c r="D912">
        <v>0</v>
      </c>
      <c r="E912" t="s">
        <v>5491</v>
      </c>
      <c r="F912" t="s">
        <v>2007</v>
      </c>
      <c r="G912" t="s">
        <v>2008</v>
      </c>
      <c r="H912" t="s">
        <v>1990</v>
      </c>
      <c r="I912" s="162">
        <v>45377.604080439814</v>
      </c>
      <c r="J912" s="162">
        <v>45382.610847337965</v>
      </c>
      <c r="K912" t="s">
        <v>1991</v>
      </c>
      <c r="L912">
        <v>41216278</v>
      </c>
      <c r="M912" t="s">
        <v>5492</v>
      </c>
      <c r="N912" t="s">
        <v>5493</v>
      </c>
      <c r="O912">
        <v>976834430</v>
      </c>
      <c r="P912" t="s">
        <v>5494</v>
      </c>
      <c r="Q912" t="s">
        <v>5415</v>
      </c>
      <c r="R912" t="s">
        <v>2361</v>
      </c>
      <c r="S912" t="s">
        <v>2362</v>
      </c>
      <c r="T912" t="e">
        <f>VLOOKUP(Hoja1[[#This Row],[dsc_documento]],Registros[],2,FALSE)</f>
        <v>#N/A</v>
      </c>
    </row>
    <row r="913" spans="1:20" x14ac:dyDescent="0.25">
      <c r="A913" t="s">
        <v>177</v>
      </c>
      <c r="B913">
        <v>6</v>
      </c>
      <c r="C913">
        <v>6001996</v>
      </c>
      <c r="D913">
        <v>0</v>
      </c>
      <c r="E913" t="s">
        <v>5495</v>
      </c>
      <c r="F913" t="s">
        <v>1988</v>
      </c>
      <c r="G913" t="s">
        <v>2008</v>
      </c>
      <c r="H913" t="s">
        <v>1990</v>
      </c>
      <c r="I913" s="162">
        <v>45377.632001967591</v>
      </c>
      <c r="J913" s="162">
        <v>45378.363065821759</v>
      </c>
      <c r="K913" t="s">
        <v>1991</v>
      </c>
      <c r="L913">
        <v>44318133</v>
      </c>
      <c r="M913" t="s">
        <v>5496</v>
      </c>
      <c r="N913" t="s">
        <v>5497</v>
      </c>
      <c r="O913">
        <v>939160932</v>
      </c>
      <c r="P913" t="s">
        <v>5498</v>
      </c>
      <c r="Q913" t="s">
        <v>2335</v>
      </c>
      <c r="R913" t="s">
        <v>2080</v>
      </c>
      <c r="S913" t="s">
        <v>2080</v>
      </c>
      <c r="T913" t="e">
        <f>VLOOKUP(Hoja1[[#This Row],[dsc_documento]],Registros[],2,FALSE)</f>
        <v>#N/A</v>
      </c>
    </row>
    <row r="914" spans="1:20" x14ac:dyDescent="0.25">
      <c r="A914" t="s">
        <v>179</v>
      </c>
      <c r="B914">
        <v>3</v>
      </c>
      <c r="C914">
        <v>3001511</v>
      </c>
      <c r="D914">
        <v>0</v>
      </c>
      <c r="E914" t="s">
        <v>5499</v>
      </c>
      <c r="F914" t="s">
        <v>2007</v>
      </c>
      <c r="G914" t="s">
        <v>2008</v>
      </c>
      <c r="H914" t="s">
        <v>1990</v>
      </c>
      <c r="I914" s="162">
        <v>45377.675508564818</v>
      </c>
      <c r="J914" s="162">
        <v>45382.609548229164</v>
      </c>
      <c r="K914" t="s">
        <v>1991</v>
      </c>
      <c r="L914">
        <v>47318198</v>
      </c>
      <c r="M914" t="s">
        <v>5500</v>
      </c>
      <c r="N914" t="s">
        <v>4780</v>
      </c>
      <c r="O914">
        <v>974719622</v>
      </c>
      <c r="P914" t="s">
        <v>5501</v>
      </c>
      <c r="Q914" t="s">
        <v>2385</v>
      </c>
      <c r="R914" t="s">
        <v>2386</v>
      </c>
      <c r="S914" t="s">
        <v>2157</v>
      </c>
      <c r="T914" t="e">
        <f>VLOOKUP(Hoja1[[#This Row],[dsc_documento]],Registros[],2,FALSE)</f>
        <v>#N/A</v>
      </c>
    </row>
    <row r="915" spans="1:20" x14ac:dyDescent="0.25">
      <c r="A915" t="s">
        <v>231</v>
      </c>
      <c r="B915">
        <v>11</v>
      </c>
      <c r="C915">
        <v>11001229</v>
      </c>
      <c r="D915">
        <v>0</v>
      </c>
      <c r="E915" t="s">
        <v>5502</v>
      </c>
      <c r="F915" t="s">
        <v>2007</v>
      </c>
      <c r="G915" t="s">
        <v>2008</v>
      </c>
      <c r="H915" t="s">
        <v>1990</v>
      </c>
      <c r="I915" s="162">
        <v>45377.690307372686</v>
      </c>
      <c r="J915" s="162">
        <v>45382</v>
      </c>
      <c r="K915" t="s">
        <v>1991</v>
      </c>
      <c r="L915">
        <v>29708553</v>
      </c>
      <c r="M915" t="s">
        <v>5503</v>
      </c>
      <c r="N915" t="s">
        <v>5504</v>
      </c>
      <c r="O915">
        <v>959730669</v>
      </c>
      <c r="P915" t="s">
        <v>5505</v>
      </c>
      <c r="Q915" t="s">
        <v>4437</v>
      </c>
      <c r="R915" t="s">
        <v>2138</v>
      </c>
      <c r="S915" t="s">
        <v>2049</v>
      </c>
      <c r="T915" t="e">
        <f>VLOOKUP(Hoja1[[#This Row],[dsc_documento]],Registros[],2,FALSE)</f>
        <v>#N/A</v>
      </c>
    </row>
    <row r="916" spans="1:20" x14ac:dyDescent="0.25">
      <c r="A916" t="s">
        <v>232</v>
      </c>
      <c r="B916">
        <v>4</v>
      </c>
      <c r="C916">
        <v>4001957</v>
      </c>
      <c r="D916">
        <v>0</v>
      </c>
      <c r="E916" t="s">
        <v>5506</v>
      </c>
      <c r="F916" t="s">
        <v>1988</v>
      </c>
      <c r="G916" t="s">
        <v>2008</v>
      </c>
      <c r="H916" t="s">
        <v>1990</v>
      </c>
      <c r="I916" s="162">
        <v>45377.704666087964</v>
      </c>
      <c r="J916" s="162">
        <v>45381.413574305552</v>
      </c>
      <c r="K916" t="s">
        <v>1991</v>
      </c>
      <c r="L916">
        <v>24389766</v>
      </c>
      <c r="M916" t="s">
        <v>5507</v>
      </c>
      <c r="N916" t="s">
        <v>5508</v>
      </c>
      <c r="O916">
        <v>993363458</v>
      </c>
      <c r="P916" t="s">
        <v>5509</v>
      </c>
      <c r="Q916" t="s">
        <v>2146</v>
      </c>
      <c r="R916" t="s">
        <v>2080</v>
      </c>
      <c r="S916" t="s">
        <v>2080</v>
      </c>
      <c r="T916" t="e">
        <f>VLOOKUP(Hoja1[[#This Row],[dsc_documento]],Registros[],2,FALSE)</f>
        <v>#N/A</v>
      </c>
    </row>
    <row r="917" spans="1:20" x14ac:dyDescent="0.25">
      <c r="A917" t="s">
        <v>177</v>
      </c>
      <c r="B917">
        <v>6</v>
      </c>
      <c r="C917">
        <v>6001998</v>
      </c>
      <c r="D917">
        <v>0</v>
      </c>
      <c r="E917" t="s">
        <v>5510</v>
      </c>
      <c r="F917" t="s">
        <v>2007</v>
      </c>
      <c r="G917" t="s">
        <v>2008</v>
      </c>
      <c r="H917" t="s">
        <v>1990</v>
      </c>
      <c r="I917" s="162">
        <v>45377.739613541664</v>
      </c>
      <c r="J917" s="162">
        <v>45382</v>
      </c>
      <c r="K917" t="s">
        <v>1991</v>
      </c>
      <c r="L917">
        <v>42249949</v>
      </c>
      <c r="M917" t="s">
        <v>5511</v>
      </c>
      <c r="N917" t="s">
        <v>5512</v>
      </c>
      <c r="O917">
        <v>945133259</v>
      </c>
      <c r="P917" t="s">
        <v>5513</v>
      </c>
      <c r="Q917" t="s">
        <v>3642</v>
      </c>
      <c r="R917" t="s">
        <v>2617</v>
      </c>
      <c r="S917" t="s">
        <v>2362</v>
      </c>
      <c r="T917" t="e">
        <f>VLOOKUP(Hoja1[[#This Row],[dsc_documento]],Registros[],2,FALSE)</f>
        <v>#N/A</v>
      </c>
    </row>
    <row r="918" spans="1:20" x14ac:dyDescent="0.25">
      <c r="A918" t="s">
        <v>201</v>
      </c>
      <c r="B918">
        <v>2</v>
      </c>
      <c r="C918">
        <v>2105629</v>
      </c>
      <c r="D918">
        <v>0</v>
      </c>
      <c r="E918" t="s">
        <v>5514</v>
      </c>
      <c r="F918" t="s">
        <v>2007</v>
      </c>
      <c r="G918" t="s">
        <v>2008</v>
      </c>
      <c r="H918" t="s">
        <v>1990</v>
      </c>
      <c r="I918" s="162">
        <v>45377.748293865741</v>
      </c>
      <c r="J918" s="162">
        <v>45382.608424074075</v>
      </c>
      <c r="K918" t="s">
        <v>1991</v>
      </c>
      <c r="L918">
        <v>20113974</v>
      </c>
      <c r="M918" t="s">
        <v>5515</v>
      </c>
      <c r="N918" t="s">
        <v>5516</v>
      </c>
      <c r="O918">
        <v>964861826</v>
      </c>
      <c r="P918" t="s">
        <v>5517</v>
      </c>
      <c r="Q918" t="s">
        <v>3011</v>
      </c>
      <c r="R918" t="s">
        <v>2223</v>
      </c>
      <c r="S918" t="s">
        <v>4864</v>
      </c>
      <c r="T918" t="e">
        <f>VLOOKUP(Hoja1[[#This Row],[dsc_documento]],Registros[],2,FALSE)</f>
        <v>#N/A</v>
      </c>
    </row>
    <row r="919" spans="1:20" x14ac:dyDescent="0.25">
      <c r="A919" t="s">
        <v>201</v>
      </c>
      <c r="B919">
        <v>2</v>
      </c>
      <c r="C919">
        <v>2105630</v>
      </c>
      <c r="D919">
        <v>0</v>
      </c>
      <c r="E919" t="s">
        <v>5518</v>
      </c>
      <c r="F919" t="s">
        <v>2007</v>
      </c>
      <c r="G919" t="s">
        <v>2008</v>
      </c>
      <c r="H919" t="s">
        <v>1990</v>
      </c>
      <c r="I919" s="162">
        <v>45377.755161226851</v>
      </c>
      <c r="J919" s="162">
        <v>45382.496865046298</v>
      </c>
      <c r="K919" t="s">
        <v>1991</v>
      </c>
      <c r="L919">
        <v>46855408</v>
      </c>
      <c r="M919" t="s">
        <v>5519</v>
      </c>
      <c r="N919" t="s">
        <v>5520</v>
      </c>
      <c r="O919">
        <v>924833209</v>
      </c>
      <c r="P919" t="s">
        <v>5521</v>
      </c>
      <c r="Q919" t="s">
        <v>2939</v>
      </c>
      <c r="R919" t="s">
        <v>2060</v>
      </c>
      <c r="S919" t="s">
        <v>4864</v>
      </c>
      <c r="T919" t="e">
        <f>VLOOKUP(Hoja1[[#This Row],[dsc_documento]],Registros[],2,FALSE)</f>
        <v>#N/A</v>
      </c>
    </row>
    <row r="920" spans="1:20" x14ac:dyDescent="0.25">
      <c r="A920" t="s">
        <v>177</v>
      </c>
      <c r="B920">
        <v>6</v>
      </c>
      <c r="C920">
        <v>6001999</v>
      </c>
      <c r="D920">
        <v>0</v>
      </c>
      <c r="E920" t="s">
        <v>5522</v>
      </c>
      <c r="F920" t="s">
        <v>2007</v>
      </c>
      <c r="G920" t="s">
        <v>2008</v>
      </c>
      <c r="H920" t="s">
        <v>1990</v>
      </c>
      <c r="I920" s="162">
        <v>45377.761435266206</v>
      </c>
      <c r="J920" s="162">
        <v>45381.327710995371</v>
      </c>
      <c r="K920" t="s">
        <v>1991</v>
      </c>
      <c r="L920">
        <v>16491273</v>
      </c>
      <c r="M920" t="s">
        <v>5523</v>
      </c>
      <c r="N920" t="s">
        <v>5524</v>
      </c>
      <c r="O920">
        <v>920873243</v>
      </c>
      <c r="P920" t="s">
        <v>5525</v>
      </c>
      <c r="Q920" t="s">
        <v>3360</v>
      </c>
      <c r="R920" t="s">
        <v>2617</v>
      </c>
      <c r="S920" t="s">
        <v>2362</v>
      </c>
      <c r="T920" t="e">
        <f>VLOOKUP(Hoja1[[#This Row],[dsc_documento]],Registros[],2,FALSE)</f>
        <v>#N/A</v>
      </c>
    </row>
    <row r="921" spans="1:20" x14ac:dyDescent="0.25">
      <c r="A921" t="s">
        <v>177</v>
      </c>
      <c r="B921">
        <v>6</v>
      </c>
      <c r="C921">
        <v>6002000</v>
      </c>
      <c r="D921">
        <v>0</v>
      </c>
      <c r="E921" t="s">
        <v>5526</v>
      </c>
      <c r="F921" t="s">
        <v>2007</v>
      </c>
      <c r="G921" t="s">
        <v>2008</v>
      </c>
      <c r="H921" t="s">
        <v>1990</v>
      </c>
      <c r="I921" s="162">
        <v>45377.765017094905</v>
      </c>
      <c r="J921" s="162">
        <v>45381.327875810188</v>
      </c>
      <c r="K921" t="s">
        <v>1991</v>
      </c>
      <c r="L921">
        <v>16491273</v>
      </c>
      <c r="M921" t="s">
        <v>5523</v>
      </c>
      <c r="N921" t="s">
        <v>5524</v>
      </c>
      <c r="O921">
        <v>920873243</v>
      </c>
      <c r="P921" t="s">
        <v>5525</v>
      </c>
      <c r="Q921" t="s">
        <v>3360</v>
      </c>
      <c r="R921" t="s">
        <v>2617</v>
      </c>
      <c r="S921" t="s">
        <v>2362</v>
      </c>
      <c r="T921" t="e">
        <f>VLOOKUP(Hoja1[[#This Row],[dsc_documento]],Registros[],2,FALSE)</f>
        <v>#N/A</v>
      </c>
    </row>
    <row r="922" spans="1:20" x14ac:dyDescent="0.25">
      <c r="A922" t="s">
        <v>177</v>
      </c>
      <c r="B922">
        <v>6</v>
      </c>
      <c r="C922">
        <v>6002001</v>
      </c>
      <c r="D922">
        <v>0</v>
      </c>
      <c r="E922" t="s">
        <v>5527</v>
      </c>
      <c r="F922" t="s">
        <v>2007</v>
      </c>
      <c r="G922" t="s">
        <v>2008</v>
      </c>
      <c r="H922" t="s">
        <v>1990</v>
      </c>
      <c r="I922" s="162">
        <v>45377.767173229164</v>
      </c>
      <c r="J922" s="162">
        <v>45381.32805517361</v>
      </c>
      <c r="K922" t="s">
        <v>1991</v>
      </c>
      <c r="L922">
        <v>16491273</v>
      </c>
      <c r="M922" t="s">
        <v>5523</v>
      </c>
      <c r="N922" t="s">
        <v>5524</v>
      </c>
      <c r="O922">
        <v>920873243</v>
      </c>
      <c r="P922" t="s">
        <v>5525</v>
      </c>
      <c r="Q922" t="s">
        <v>3360</v>
      </c>
      <c r="R922" t="s">
        <v>2617</v>
      </c>
      <c r="S922" t="s">
        <v>2362</v>
      </c>
      <c r="T922" t="e">
        <f>VLOOKUP(Hoja1[[#This Row],[dsc_documento]],Registros[],2,FALSE)</f>
        <v>#N/A</v>
      </c>
    </row>
    <row r="923" spans="1:20" x14ac:dyDescent="0.25">
      <c r="A923" t="s">
        <v>177</v>
      </c>
      <c r="B923">
        <v>6</v>
      </c>
      <c r="C923">
        <v>6002002</v>
      </c>
      <c r="D923">
        <v>0</v>
      </c>
      <c r="E923" t="s">
        <v>5528</v>
      </c>
      <c r="F923" t="s">
        <v>2007</v>
      </c>
      <c r="G923" t="s">
        <v>2008</v>
      </c>
      <c r="H923" t="s">
        <v>1990</v>
      </c>
      <c r="I923" s="162">
        <v>45377.768751585645</v>
      </c>
      <c r="J923" s="162">
        <v>45381.32824667824</v>
      </c>
      <c r="K923" t="s">
        <v>1991</v>
      </c>
      <c r="L923">
        <v>16491273</v>
      </c>
      <c r="M923" t="s">
        <v>5523</v>
      </c>
      <c r="N923" t="s">
        <v>5524</v>
      </c>
      <c r="O923">
        <v>920873243</v>
      </c>
      <c r="P923" t="s">
        <v>5525</v>
      </c>
      <c r="Q923" t="s">
        <v>3360</v>
      </c>
      <c r="R923" t="s">
        <v>2617</v>
      </c>
      <c r="S923" t="s">
        <v>2362</v>
      </c>
      <c r="T923" t="e">
        <f>VLOOKUP(Hoja1[[#This Row],[dsc_documento]],Registros[],2,FALSE)</f>
        <v>#N/A</v>
      </c>
    </row>
    <row r="924" spans="1:20" x14ac:dyDescent="0.25">
      <c r="A924" t="s">
        <v>177</v>
      </c>
      <c r="B924">
        <v>6</v>
      </c>
      <c r="C924">
        <v>6002003</v>
      </c>
      <c r="D924">
        <v>0</v>
      </c>
      <c r="E924" t="s">
        <v>5529</v>
      </c>
      <c r="F924" t="s">
        <v>2007</v>
      </c>
      <c r="G924" t="s">
        <v>2008</v>
      </c>
      <c r="H924" t="s">
        <v>1990</v>
      </c>
      <c r="I924" s="162">
        <v>45377.770119942128</v>
      </c>
      <c r="J924" s="162">
        <v>45381.328410451388</v>
      </c>
      <c r="K924" t="s">
        <v>1991</v>
      </c>
      <c r="L924">
        <v>16491273</v>
      </c>
      <c r="M924" t="s">
        <v>5523</v>
      </c>
      <c r="N924" t="s">
        <v>5524</v>
      </c>
      <c r="O924">
        <v>920873243</v>
      </c>
      <c r="P924" t="s">
        <v>5525</v>
      </c>
      <c r="Q924" t="s">
        <v>3360</v>
      </c>
      <c r="R924" t="s">
        <v>2617</v>
      </c>
      <c r="S924" t="s">
        <v>2362</v>
      </c>
      <c r="T924" t="e">
        <f>VLOOKUP(Hoja1[[#This Row],[dsc_documento]],Registros[],2,FALSE)</f>
        <v>#N/A</v>
      </c>
    </row>
    <row r="925" spans="1:20" x14ac:dyDescent="0.25">
      <c r="A925" t="s">
        <v>179</v>
      </c>
      <c r="B925">
        <v>3</v>
      </c>
      <c r="C925">
        <v>2434</v>
      </c>
      <c r="D925">
        <v>6</v>
      </c>
      <c r="E925" t="s">
        <v>5530</v>
      </c>
      <c r="F925" t="s">
        <v>1988</v>
      </c>
      <c r="G925" t="s">
        <v>2008</v>
      </c>
      <c r="H925" t="s">
        <v>1990</v>
      </c>
      <c r="I925" s="162">
        <v>45378.395052662039</v>
      </c>
      <c r="J925" s="162">
        <v>45386.712812418984</v>
      </c>
      <c r="K925" t="s">
        <v>1991</v>
      </c>
      <c r="L925">
        <v>23816014</v>
      </c>
      <c r="M925" t="s">
        <v>5531</v>
      </c>
      <c r="N925" t="s">
        <v>5532</v>
      </c>
      <c r="O925">
        <v>974044272</v>
      </c>
      <c r="P925" t="s">
        <v>5533</v>
      </c>
      <c r="Q925" t="s">
        <v>2257</v>
      </c>
      <c r="R925" t="s">
        <v>2080</v>
      </c>
      <c r="S925" t="s">
        <v>2080</v>
      </c>
      <c r="T925" t="e">
        <f>VLOOKUP(Hoja1[[#This Row],[dsc_documento]],Registros[],2,FALSE)</f>
        <v>#N/A</v>
      </c>
    </row>
    <row r="926" spans="1:20" x14ac:dyDescent="0.25">
      <c r="A926" t="s">
        <v>173</v>
      </c>
      <c r="B926">
        <v>5</v>
      </c>
      <c r="C926">
        <v>5050575</v>
      </c>
      <c r="D926">
        <v>0</v>
      </c>
      <c r="E926" t="s">
        <v>5534</v>
      </c>
      <c r="F926" t="s">
        <v>2007</v>
      </c>
      <c r="G926" t="s">
        <v>2008</v>
      </c>
      <c r="H926" t="s">
        <v>1990</v>
      </c>
      <c r="I926" s="162">
        <v>45378.406096261577</v>
      </c>
      <c r="J926" s="162">
        <v>45382.610550428239</v>
      </c>
      <c r="K926" t="s">
        <v>1991</v>
      </c>
      <c r="L926">
        <v>40123920</v>
      </c>
      <c r="M926" t="s">
        <v>5535</v>
      </c>
      <c r="N926" t="s">
        <v>5536</v>
      </c>
      <c r="O926">
        <v>927796246</v>
      </c>
      <c r="P926" t="s">
        <v>5537</v>
      </c>
      <c r="Q926" t="s">
        <v>2217</v>
      </c>
      <c r="R926" t="s">
        <v>2307</v>
      </c>
      <c r="S926" t="s">
        <v>2307</v>
      </c>
      <c r="T926" t="e">
        <f>VLOOKUP(Hoja1[[#This Row],[dsc_documento]],Registros[],2,FALSE)</f>
        <v>#N/A</v>
      </c>
    </row>
    <row r="927" spans="1:20" x14ac:dyDescent="0.25">
      <c r="A927" t="s">
        <v>175</v>
      </c>
      <c r="B927">
        <v>9</v>
      </c>
      <c r="C927">
        <v>9001760</v>
      </c>
      <c r="D927">
        <v>0</v>
      </c>
      <c r="E927" t="s">
        <v>5538</v>
      </c>
      <c r="F927" t="s">
        <v>2007</v>
      </c>
      <c r="G927" t="s">
        <v>2008</v>
      </c>
      <c r="H927" t="s">
        <v>1990</v>
      </c>
      <c r="I927" s="162">
        <v>45378.428245370371</v>
      </c>
      <c r="J927" s="162">
        <v>45381.329679710645</v>
      </c>
      <c r="K927" t="s">
        <v>1991</v>
      </c>
      <c r="L927">
        <v>42658444</v>
      </c>
      <c r="M927" t="s">
        <v>5539</v>
      </c>
      <c r="N927" t="s">
        <v>5540</v>
      </c>
      <c r="O927">
        <v>922520264</v>
      </c>
      <c r="P927" t="s">
        <v>5541</v>
      </c>
      <c r="Q927" t="s">
        <v>3821</v>
      </c>
      <c r="R927" t="s">
        <v>4855</v>
      </c>
      <c r="S927" t="s">
        <v>2156</v>
      </c>
      <c r="T927" t="e">
        <f>VLOOKUP(Hoja1[[#This Row],[dsc_documento]],Registros[],2,FALSE)</f>
        <v>#N/A</v>
      </c>
    </row>
    <row r="928" spans="1:20" x14ac:dyDescent="0.25">
      <c r="A928" t="s">
        <v>201</v>
      </c>
      <c r="B928">
        <v>2</v>
      </c>
      <c r="C928">
        <v>2105631</v>
      </c>
      <c r="D928">
        <v>0</v>
      </c>
      <c r="E928" t="s">
        <v>5542</v>
      </c>
      <c r="F928" t="s">
        <v>2007</v>
      </c>
      <c r="G928" t="s">
        <v>2008</v>
      </c>
      <c r="H928" t="s">
        <v>1990</v>
      </c>
      <c r="I928" s="162">
        <v>45378.471877928241</v>
      </c>
      <c r="J928" s="162">
        <v>45381.326363854168</v>
      </c>
      <c r="K928" t="s">
        <v>1991</v>
      </c>
      <c r="L928">
        <v>20111716</v>
      </c>
      <c r="M928" t="s">
        <v>5543</v>
      </c>
      <c r="N928" t="s">
        <v>5544</v>
      </c>
      <c r="O928">
        <v>936015799</v>
      </c>
      <c r="P928" t="s">
        <v>5545</v>
      </c>
      <c r="Q928" t="s">
        <v>5546</v>
      </c>
      <c r="R928" t="s">
        <v>2054</v>
      </c>
      <c r="S928" t="s">
        <v>2015</v>
      </c>
      <c r="T928" t="e">
        <f>VLOOKUP(Hoja1[[#This Row],[dsc_documento]],Registros[],2,FALSE)</f>
        <v>#N/A</v>
      </c>
    </row>
    <row r="929" spans="1:20" x14ac:dyDescent="0.25">
      <c r="A929" t="s">
        <v>778</v>
      </c>
      <c r="B929">
        <v>10</v>
      </c>
      <c r="C929">
        <v>10030478</v>
      </c>
      <c r="D929">
        <v>0</v>
      </c>
      <c r="E929" t="s">
        <v>5547</v>
      </c>
      <c r="F929" t="s">
        <v>2007</v>
      </c>
      <c r="G929" t="s">
        <v>2008</v>
      </c>
      <c r="H929" t="s">
        <v>1990</v>
      </c>
      <c r="I929" s="162">
        <v>45378.482632094907</v>
      </c>
      <c r="J929" s="162">
        <v>45381.329472766207</v>
      </c>
      <c r="K929" t="s">
        <v>1991</v>
      </c>
      <c r="L929">
        <v>22271982</v>
      </c>
      <c r="M929" t="s">
        <v>4345</v>
      </c>
      <c r="N929" t="s">
        <v>4346</v>
      </c>
      <c r="O929">
        <v>993723733</v>
      </c>
      <c r="P929" t="s">
        <v>4347</v>
      </c>
      <c r="Q929" t="s">
        <v>4425</v>
      </c>
      <c r="R929" t="s">
        <v>2163</v>
      </c>
      <c r="S929" t="s">
        <v>2307</v>
      </c>
      <c r="T929" t="e">
        <f>VLOOKUP(Hoja1[[#This Row],[dsc_documento]],Registros[],2,FALSE)</f>
        <v>#N/A</v>
      </c>
    </row>
    <row r="930" spans="1:20" x14ac:dyDescent="0.25">
      <c r="A930" t="s">
        <v>177</v>
      </c>
      <c r="B930">
        <v>6</v>
      </c>
      <c r="C930">
        <v>6002004</v>
      </c>
      <c r="D930">
        <v>0</v>
      </c>
      <c r="E930" t="s">
        <v>5548</v>
      </c>
      <c r="F930" t="s">
        <v>1988</v>
      </c>
      <c r="G930" t="s">
        <v>2008</v>
      </c>
      <c r="H930" t="s">
        <v>1990</v>
      </c>
      <c r="I930" s="162">
        <v>45378.536499618058</v>
      </c>
      <c r="J930" s="162">
        <v>45378.691652430556</v>
      </c>
      <c r="K930" t="s">
        <v>1991</v>
      </c>
      <c r="L930">
        <v>70924810</v>
      </c>
      <c r="M930" t="s">
        <v>5549</v>
      </c>
      <c r="N930" t="s">
        <v>5550</v>
      </c>
      <c r="O930">
        <v>937094881</v>
      </c>
      <c r="P930" t="s">
        <v>5551</v>
      </c>
      <c r="Q930" t="s">
        <v>2042</v>
      </c>
      <c r="R930" t="s">
        <v>2080</v>
      </c>
      <c r="S930" t="s">
        <v>2080</v>
      </c>
      <c r="T930" t="e">
        <f>VLOOKUP(Hoja1[[#This Row],[dsc_documento]],Registros[],2,FALSE)</f>
        <v>#N/A</v>
      </c>
    </row>
    <row r="931" spans="1:20" x14ac:dyDescent="0.25">
      <c r="A931" t="s">
        <v>176</v>
      </c>
      <c r="B931">
        <v>1</v>
      </c>
      <c r="C931">
        <v>1002466</v>
      </c>
      <c r="D931">
        <v>0</v>
      </c>
      <c r="E931" t="s">
        <v>5552</v>
      </c>
      <c r="F931" t="s">
        <v>1988</v>
      </c>
      <c r="G931" t="s">
        <v>2008</v>
      </c>
      <c r="H931" t="s">
        <v>2024</v>
      </c>
      <c r="I931" s="162">
        <v>45378.547958449075</v>
      </c>
      <c r="J931" s="162">
        <v>45390.443585613422</v>
      </c>
      <c r="K931" t="s">
        <v>2009</v>
      </c>
      <c r="L931">
        <v>45784180</v>
      </c>
      <c r="M931" t="s">
        <v>5553</v>
      </c>
      <c r="N931" t="s">
        <v>5554</v>
      </c>
      <c r="O931">
        <v>959625751</v>
      </c>
      <c r="P931" t="s">
        <v>5555</v>
      </c>
      <c r="Q931" t="s">
        <v>2005</v>
      </c>
      <c r="R931" t="s">
        <v>2080</v>
      </c>
      <c r="S931" t="s">
        <v>2080</v>
      </c>
      <c r="T931" t="e">
        <f>VLOOKUP(Hoja1[[#This Row],[dsc_documento]],Registros[],2,FALSE)</f>
        <v>#N/A</v>
      </c>
    </row>
    <row r="932" spans="1:20" x14ac:dyDescent="0.25">
      <c r="A932" t="s">
        <v>231</v>
      </c>
      <c r="B932">
        <v>11</v>
      </c>
      <c r="C932">
        <v>11001230</v>
      </c>
      <c r="D932">
        <v>0</v>
      </c>
      <c r="E932" t="s">
        <v>5556</v>
      </c>
      <c r="F932" t="s">
        <v>2007</v>
      </c>
      <c r="G932" t="s">
        <v>2008</v>
      </c>
      <c r="H932" t="s">
        <v>1990</v>
      </c>
      <c r="I932" s="162">
        <v>45378.562747303244</v>
      </c>
      <c r="J932" s="162">
        <v>45382</v>
      </c>
      <c r="K932" t="s">
        <v>1991</v>
      </c>
      <c r="L932">
        <v>42388007</v>
      </c>
      <c r="M932" t="s">
        <v>5557</v>
      </c>
      <c r="N932" t="s">
        <v>5558</v>
      </c>
      <c r="O932">
        <v>947381872</v>
      </c>
      <c r="P932" t="s">
        <v>5559</v>
      </c>
      <c r="Q932" t="s">
        <v>2113</v>
      </c>
      <c r="R932" t="s">
        <v>2114</v>
      </c>
      <c r="S932" t="s">
        <v>1994</v>
      </c>
      <c r="T932" t="e">
        <f>VLOOKUP(Hoja1[[#This Row],[dsc_documento]],Registros[],2,FALSE)</f>
        <v>#N/A</v>
      </c>
    </row>
    <row r="933" spans="1:20" x14ac:dyDescent="0.25">
      <c r="A933" t="s">
        <v>778</v>
      </c>
      <c r="B933">
        <v>10</v>
      </c>
      <c r="C933">
        <v>10030479</v>
      </c>
      <c r="D933">
        <v>0</v>
      </c>
      <c r="E933" t="s">
        <v>5560</v>
      </c>
      <c r="F933" t="s">
        <v>2007</v>
      </c>
      <c r="G933" t="s">
        <v>2008</v>
      </c>
      <c r="H933" t="s">
        <v>1990</v>
      </c>
      <c r="I933" s="162">
        <v>45378.571648379628</v>
      </c>
      <c r="J933" s="162">
        <v>45382.635989733797</v>
      </c>
      <c r="K933" t="s">
        <v>1991</v>
      </c>
      <c r="L933">
        <v>22252347</v>
      </c>
      <c r="M933" t="s">
        <v>5561</v>
      </c>
      <c r="N933" t="s">
        <v>3598</v>
      </c>
      <c r="O933">
        <v>984534086</v>
      </c>
      <c r="P933" t="s">
        <v>5562</v>
      </c>
      <c r="Q933" t="s">
        <v>3153</v>
      </c>
      <c r="R933" t="s">
        <v>2163</v>
      </c>
      <c r="S933" t="s">
        <v>2307</v>
      </c>
      <c r="T933" t="e">
        <f>VLOOKUP(Hoja1[[#This Row],[dsc_documento]],Registros[],2,FALSE)</f>
        <v>#N/A</v>
      </c>
    </row>
    <row r="934" spans="1:20" x14ac:dyDescent="0.25">
      <c r="A934" t="s">
        <v>179</v>
      </c>
      <c r="B934">
        <v>3</v>
      </c>
      <c r="C934">
        <v>3001512</v>
      </c>
      <c r="D934">
        <v>0</v>
      </c>
      <c r="E934" t="s">
        <v>5563</v>
      </c>
      <c r="F934" t="s">
        <v>2007</v>
      </c>
      <c r="G934" t="s">
        <v>2008</v>
      </c>
      <c r="H934" t="s">
        <v>1990</v>
      </c>
      <c r="I934" s="162">
        <v>45378.601801770834</v>
      </c>
      <c r="J934" s="162">
        <v>45382.609710648147</v>
      </c>
      <c r="K934" t="s">
        <v>1991</v>
      </c>
      <c r="L934">
        <v>23924839</v>
      </c>
      <c r="M934" t="s">
        <v>5564</v>
      </c>
      <c r="N934" t="s">
        <v>5565</v>
      </c>
      <c r="O934">
        <v>984718445</v>
      </c>
      <c r="P934" t="s">
        <v>5566</v>
      </c>
      <c r="Q934" t="s">
        <v>3001</v>
      </c>
      <c r="R934" t="s">
        <v>2386</v>
      </c>
      <c r="S934" t="s">
        <v>2157</v>
      </c>
      <c r="T934" t="e">
        <f>VLOOKUP(Hoja1[[#This Row],[dsc_documento]],Registros[],2,FALSE)</f>
        <v>#N/A</v>
      </c>
    </row>
    <row r="935" spans="1:20" x14ac:dyDescent="0.25">
      <c r="A935" t="s">
        <v>232</v>
      </c>
      <c r="B935">
        <v>4</v>
      </c>
      <c r="C935">
        <v>4001958</v>
      </c>
      <c r="D935">
        <v>0</v>
      </c>
      <c r="E935" t="s">
        <v>5567</v>
      </c>
      <c r="F935" t="s">
        <v>2007</v>
      </c>
      <c r="G935" t="s">
        <v>2008</v>
      </c>
      <c r="H935" t="s">
        <v>1990</v>
      </c>
      <c r="I935" s="162">
        <v>45378.610928969909</v>
      </c>
      <c r="J935" s="162">
        <v>45382</v>
      </c>
      <c r="K935" t="s">
        <v>1991</v>
      </c>
      <c r="L935">
        <v>2412745</v>
      </c>
      <c r="M935" t="s">
        <v>5568</v>
      </c>
      <c r="N935" t="s">
        <v>5569</v>
      </c>
      <c r="O935">
        <v>989939383</v>
      </c>
      <c r="P935" t="s">
        <v>5570</v>
      </c>
      <c r="Q935" t="s">
        <v>3834</v>
      </c>
      <c r="R935" t="s">
        <v>2106</v>
      </c>
      <c r="S935" t="s">
        <v>2107</v>
      </c>
      <c r="T935" t="e">
        <f>VLOOKUP(Hoja1[[#This Row],[dsc_documento]],Registros[],2,FALSE)</f>
        <v>#N/A</v>
      </c>
    </row>
    <row r="936" spans="1:20" x14ac:dyDescent="0.25">
      <c r="A936" t="s">
        <v>176</v>
      </c>
      <c r="B936">
        <v>1</v>
      </c>
      <c r="C936">
        <v>1002467</v>
      </c>
      <c r="D936">
        <v>0</v>
      </c>
      <c r="E936" t="s">
        <v>5571</v>
      </c>
      <c r="F936" t="s">
        <v>2007</v>
      </c>
      <c r="G936" t="s">
        <v>2008</v>
      </c>
      <c r="H936" t="s">
        <v>1990</v>
      </c>
      <c r="I936" s="162">
        <v>45378.615872569448</v>
      </c>
      <c r="J936" s="162">
        <v>45382.607409340279</v>
      </c>
      <c r="K936" t="s">
        <v>1991</v>
      </c>
      <c r="L936">
        <v>19815271</v>
      </c>
      <c r="M936" t="s">
        <v>5572</v>
      </c>
      <c r="N936" t="s">
        <v>5573</v>
      </c>
      <c r="O936">
        <v>999570157</v>
      </c>
      <c r="P936" t="s">
        <v>5574</v>
      </c>
      <c r="Q936" t="s">
        <v>2248</v>
      </c>
      <c r="R936" t="s">
        <v>2022</v>
      </c>
      <c r="S936" t="s">
        <v>2015</v>
      </c>
      <c r="T936" t="e">
        <f>VLOOKUP(Hoja1[[#This Row],[dsc_documento]],Registros[],2,FALSE)</f>
        <v>#N/A</v>
      </c>
    </row>
    <row r="937" spans="1:20" x14ac:dyDescent="0.25">
      <c r="A937" t="s">
        <v>232</v>
      </c>
      <c r="B937">
        <v>4</v>
      </c>
      <c r="C937">
        <v>4001959</v>
      </c>
      <c r="D937">
        <v>0</v>
      </c>
      <c r="E937" t="s">
        <v>5575</v>
      </c>
      <c r="F937" t="s">
        <v>2007</v>
      </c>
      <c r="G937" t="s">
        <v>2008</v>
      </c>
      <c r="H937" t="s">
        <v>1990</v>
      </c>
      <c r="I937" s="162">
        <v>45378.616495601855</v>
      </c>
      <c r="J937" s="162">
        <v>45382.927627002318</v>
      </c>
      <c r="K937" t="s">
        <v>1991</v>
      </c>
      <c r="L937">
        <v>23921693</v>
      </c>
      <c r="M937" t="s">
        <v>5576</v>
      </c>
      <c r="N937" t="s">
        <v>5577</v>
      </c>
      <c r="O937">
        <v>968733943</v>
      </c>
      <c r="P937" t="s">
        <v>5578</v>
      </c>
      <c r="Q937" t="s">
        <v>3834</v>
      </c>
      <c r="R937" t="s">
        <v>2106</v>
      </c>
      <c r="S937" t="s">
        <v>2107</v>
      </c>
      <c r="T937" t="e">
        <f>VLOOKUP(Hoja1[[#This Row],[dsc_documento]],Registros[],2,FALSE)</f>
        <v>#N/A</v>
      </c>
    </row>
    <row r="938" spans="1:20" x14ac:dyDescent="0.25">
      <c r="A938" t="s">
        <v>173</v>
      </c>
      <c r="B938">
        <v>5</v>
      </c>
      <c r="C938">
        <v>5050576</v>
      </c>
      <c r="D938">
        <v>0</v>
      </c>
      <c r="E938" t="s">
        <v>5579</v>
      </c>
      <c r="F938" t="s">
        <v>2007</v>
      </c>
      <c r="G938" t="s">
        <v>2008</v>
      </c>
      <c r="H938" t="s">
        <v>1990</v>
      </c>
      <c r="I938" s="162">
        <v>45378.633440243058</v>
      </c>
      <c r="J938" s="162">
        <v>45381.327352349537</v>
      </c>
      <c r="K938" t="s">
        <v>1991</v>
      </c>
      <c r="L938">
        <v>40918318</v>
      </c>
      <c r="M938" t="s">
        <v>5580</v>
      </c>
      <c r="N938" t="s">
        <v>5581</v>
      </c>
      <c r="O938">
        <v>993663334</v>
      </c>
      <c r="P938" t="s">
        <v>5582</v>
      </c>
      <c r="Q938" t="s">
        <v>3173</v>
      </c>
      <c r="R938" t="s">
        <v>2307</v>
      </c>
      <c r="S938" t="s">
        <v>2307</v>
      </c>
      <c r="T938" t="e">
        <f>VLOOKUP(Hoja1[[#This Row],[dsc_documento]],Registros[],2,FALSE)</f>
        <v>#N/A</v>
      </c>
    </row>
    <row r="939" spans="1:20" x14ac:dyDescent="0.25">
      <c r="A939" t="s">
        <v>197</v>
      </c>
      <c r="B939">
        <v>7</v>
      </c>
      <c r="C939">
        <v>7001359</v>
      </c>
      <c r="D939">
        <v>0</v>
      </c>
      <c r="E939" t="s">
        <v>5583</v>
      </c>
      <c r="F939" t="s">
        <v>2007</v>
      </c>
      <c r="G939" t="s">
        <v>2008</v>
      </c>
      <c r="H939" t="s">
        <v>1990</v>
      </c>
      <c r="I939" s="162">
        <v>45378.633625613424</v>
      </c>
      <c r="J939" s="162">
        <v>45382</v>
      </c>
      <c r="K939" t="s">
        <v>1991</v>
      </c>
      <c r="L939">
        <v>47521871</v>
      </c>
      <c r="M939" t="s">
        <v>5584</v>
      </c>
      <c r="N939" t="s">
        <v>5585</v>
      </c>
      <c r="O939">
        <v>933130371</v>
      </c>
      <c r="P939" t="s">
        <v>5586</v>
      </c>
      <c r="Q939" t="s">
        <v>2243</v>
      </c>
      <c r="R939" t="s">
        <v>2071</v>
      </c>
      <c r="S939" t="s">
        <v>4298</v>
      </c>
      <c r="T939" t="e">
        <f>VLOOKUP(Hoja1[[#This Row],[dsc_documento]],Registros[],2,FALSE)</f>
        <v>#N/A</v>
      </c>
    </row>
    <row r="940" spans="1:20" x14ac:dyDescent="0.25">
      <c r="A940" t="s">
        <v>176</v>
      </c>
      <c r="B940">
        <v>1</v>
      </c>
      <c r="C940">
        <v>1002468</v>
      </c>
      <c r="D940">
        <v>0</v>
      </c>
      <c r="E940" t="s">
        <v>5587</v>
      </c>
      <c r="F940" t="s">
        <v>2007</v>
      </c>
      <c r="G940" t="s">
        <v>2008</v>
      </c>
      <c r="H940" t="s">
        <v>1990</v>
      </c>
      <c r="I940" s="162">
        <v>45378.642914930555</v>
      </c>
      <c r="J940" s="162">
        <v>45382</v>
      </c>
      <c r="K940" t="s">
        <v>1991</v>
      </c>
      <c r="L940">
        <v>19994887</v>
      </c>
      <c r="M940" t="s">
        <v>5588</v>
      </c>
      <c r="N940" t="s">
        <v>5589</v>
      </c>
      <c r="O940">
        <v>924804185</v>
      </c>
      <c r="P940" t="s">
        <v>5590</v>
      </c>
      <c r="Q940" t="s">
        <v>4476</v>
      </c>
      <c r="R940" t="s">
        <v>2095</v>
      </c>
      <c r="S940" t="s">
        <v>2015</v>
      </c>
      <c r="T940" t="e">
        <f>VLOOKUP(Hoja1[[#This Row],[dsc_documento]],Registros[],2,FALSE)</f>
        <v>#N/A</v>
      </c>
    </row>
    <row r="941" spans="1:20" x14ac:dyDescent="0.25">
      <c r="A941" t="s">
        <v>173</v>
      </c>
      <c r="B941">
        <v>5</v>
      </c>
      <c r="C941">
        <v>5050577</v>
      </c>
      <c r="D941">
        <v>0</v>
      </c>
      <c r="E941" t="s">
        <v>5591</v>
      </c>
      <c r="F941" t="s">
        <v>1988</v>
      </c>
      <c r="G941" t="s">
        <v>2008</v>
      </c>
      <c r="H941" t="s">
        <v>1990</v>
      </c>
      <c r="I941" s="162">
        <v>45378.643993368052</v>
      </c>
      <c r="J941" s="162">
        <v>45402.74426496528</v>
      </c>
      <c r="K941" t="s">
        <v>1991</v>
      </c>
      <c r="L941">
        <v>15354281</v>
      </c>
      <c r="M941" t="s">
        <v>1572</v>
      </c>
      <c r="N941" t="s">
        <v>5592</v>
      </c>
      <c r="O941">
        <v>990314809</v>
      </c>
      <c r="P941" t="s">
        <v>1715</v>
      </c>
      <c r="Q941" t="s">
        <v>5593</v>
      </c>
      <c r="R941" t="s">
        <v>2865</v>
      </c>
      <c r="S941" t="s">
        <v>2000</v>
      </c>
      <c r="T941" t="e">
        <f>VLOOKUP(Hoja1[[#This Row],[dsc_documento]],Registros[],2,FALSE)</f>
        <v>#N/A</v>
      </c>
    </row>
    <row r="942" spans="1:20" x14ac:dyDescent="0.25">
      <c r="A942" t="s">
        <v>197</v>
      </c>
      <c r="B942">
        <v>7</v>
      </c>
      <c r="C942">
        <v>7001360</v>
      </c>
      <c r="D942">
        <v>0</v>
      </c>
      <c r="E942" t="s">
        <v>5594</v>
      </c>
      <c r="F942" t="s">
        <v>2007</v>
      </c>
      <c r="G942" t="s">
        <v>2008</v>
      </c>
      <c r="H942" t="s">
        <v>1990</v>
      </c>
      <c r="I942" s="162">
        <v>45378.64693920139</v>
      </c>
      <c r="J942" s="162">
        <v>45382.635841284726</v>
      </c>
      <c r="K942" t="s">
        <v>1991</v>
      </c>
      <c r="L942">
        <v>40093176</v>
      </c>
      <c r="M942" t="s">
        <v>5595</v>
      </c>
      <c r="N942" t="s">
        <v>5596</v>
      </c>
      <c r="O942">
        <v>962670656</v>
      </c>
      <c r="P942" t="s">
        <v>5597</v>
      </c>
      <c r="Q942" t="s">
        <v>2243</v>
      </c>
      <c r="R942" t="s">
        <v>2071</v>
      </c>
      <c r="S942" t="s">
        <v>4298</v>
      </c>
      <c r="T942" t="e">
        <f>VLOOKUP(Hoja1[[#This Row],[dsc_documento]],Registros[],2,FALSE)</f>
        <v>#N/A</v>
      </c>
    </row>
    <row r="943" spans="1:20" x14ac:dyDescent="0.25">
      <c r="A943" t="s">
        <v>173</v>
      </c>
      <c r="B943">
        <v>5</v>
      </c>
      <c r="C943">
        <v>5050578</v>
      </c>
      <c r="D943">
        <v>0</v>
      </c>
      <c r="E943" t="s">
        <v>5598</v>
      </c>
      <c r="F943" t="s">
        <v>2007</v>
      </c>
      <c r="G943" t="s">
        <v>2008</v>
      </c>
      <c r="H943" t="s">
        <v>1990</v>
      </c>
      <c r="I943" s="162">
        <v>45378.6535371875</v>
      </c>
      <c r="J943" s="162">
        <v>45382</v>
      </c>
      <c r="K943" t="s">
        <v>1991</v>
      </c>
      <c r="L943">
        <v>15440377</v>
      </c>
      <c r="M943" t="s">
        <v>1803</v>
      </c>
      <c r="N943" t="s">
        <v>5599</v>
      </c>
      <c r="O943">
        <v>985100280</v>
      </c>
      <c r="P943" t="s">
        <v>1804</v>
      </c>
      <c r="Q943" t="s">
        <v>3173</v>
      </c>
      <c r="R943" t="s">
        <v>2307</v>
      </c>
      <c r="S943" t="s">
        <v>2307</v>
      </c>
      <c r="T943" t="e">
        <f>VLOOKUP(Hoja1[[#This Row],[dsc_documento]],Registros[],2,FALSE)</f>
        <v>#N/A</v>
      </c>
    </row>
    <row r="944" spans="1:20" x14ac:dyDescent="0.25">
      <c r="A944" t="s">
        <v>176</v>
      </c>
      <c r="B944">
        <v>1</v>
      </c>
      <c r="C944">
        <v>1002469</v>
      </c>
      <c r="D944">
        <v>0</v>
      </c>
      <c r="E944" t="s">
        <v>5600</v>
      </c>
      <c r="F944" t="s">
        <v>2007</v>
      </c>
      <c r="G944" t="s">
        <v>2008</v>
      </c>
      <c r="H944" t="s">
        <v>1990</v>
      </c>
      <c r="I944" s="162">
        <v>45378.655783946757</v>
      </c>
      <c r="J944" s="162">
        <v>45382.607663738425</v>
      </c>
      <c r="K944" t="s">
        <v>1991</v>
      </c>
      <c r="L944">
        <v>19855332</v>
      </c>
      <c r="M944" t="s">
        <v>5601</v>
      </c>
      <c r="N944" t="s">
        <v>5602</v>
      </c>
      <c r="O944">
        <v>929430459</v>
      </c>
      <c r="P944" t="s">
        <v>5603</v>
      </c>
      <c r="Q944" t="s">
        <v>2188</v>
      </c>
      <c r="R944" t="s">
        <v>2054</v>
      </c>
      <c r="S944" t="s">
        <v>2015</v>
      </c>
      <c r="T944" t="e">
        <f>VLOOKUP(Hoja1[[#This Row],[dsc_documento]],Registros[],2,FALSE)</f>
        <v>#N/A</v>
      </c>
    </row>
    <row r="945" spans="1:20" x14ac:dyDescent="0.25">
      <c r="A945" t="s">
        <v>231</v>
      </c>
      <c r="B945">
        <v>11</v>
      </c>
      <c r="C945">
        <v>11001231</v>
      </c>
      <c r="D945">
        <v>0</v>
      </c>
      <c r="E945" t="s">
        <v>5604</v>
      </c>
      <c r="F945" t="s">
        <v>2007</v>
      </c>
      <c r="G945" t="s">
        <v>2008</v>
      </c>
      <c r="H945" t="s">
        <v>1990</v>
      </c>
      <c r="I945" s="162">
        <v>45378.658921724535</v>
      </c>
      <c r="J945" s="162">
        <v>45382</v>
      </c>
      <c r="K945" t="s">
        <v>1991</v>
      </c>
      <c r="L945">
        <v>29541913</v>
      </c>
      <c r="M945" t="s">
        <v>5605</v>
      </c>
      <c r="N945" t="s">
        <v>5606</v>
      </c>
      <c r="O945">
        <v>958507104</v>
      </c>
      <c r="P945" t="s">
        <v>5607</v>
      </c>
      <c r="Q945" t="s">
        <v>4416</v>
      </c>
      <c r="R945" t="s">
        <v>2238</v>
      </c>
      <c r="S945" t="s">
        <v>2049</v>
      </c>
      <c r="T945" t="e">
        <f>VLOOKUP(Hoja1[[#This Row],[dsc_documento]],Registros[],2,FALSE)</f>
        <v>#N/A</v>
      </c>
    </row>
    <row r="946" spans="1:20" x14ac:dyDescent="0.25">
      <c r="A946" t="s">
        <v>201</v>
      </c>
      <c r="B946">
        <v>2</v>
      </c>
      <c r="C946">
        <v>2105632</v>
      </c>
      <c r="D946">
        <v>0</v>
      </c>
      <c r="E946" t="s">
        <v>5608</v>
      </c>
      <c r="F946" t="s">
        <v>2007</v>
      </c>
      <c r="G946" t="s">
        <v>2008</v>
      </c>
      <c r="H946" t="s">
        <v>1990</v>
      </c>
      <c r="I946" s="162">
        <v>45378.67594760417</v>
      </c>
      <c r="J946" s="162">
        <v>45382.497016284724</v>
      </c>
      <c r="K946" t="s">
        <v>1991</v>
      </c>
      <c r="L946">
        <v>48959316</v>
      </c>
      <c r="M946" t="s">
        <v>5609</v>
      </c>
      <c r="N946" t="s">
        <v>5610</v>
      </c>
      <c r="O946">
        <v>956975315</v>
      </c>
      <c r="P946" t="s">
        <v>5611</v>
      </c>
      <c r="Q946" t="s">
        <v>2100</v>
      </c>
      <c r="R946" t="s">
        <v>2204</v>
      </c>
      <c r="S946" t="s">
        <v>4864</v>
      </c>
      <c r="T946" t="e">
        <f>VLOOKUP(Hoja1[[#This Row],[dsc_documento]],Registros[],2,FALSE)</f>
        <v>#N/A</v>
      </c>
    </row>
    <row r="947" spans="1:20" x14ac:dyDescent="0.25">
      <c r="A947" t="s">
        <v>231</v>
      </c>
      <c r="B947">
        <v>11</v>
      </c>
      <c r="C947">
        <v>11001232</v>
      </c>
      <c r="D947">
        <v>0</v>
      </c>
      <c r="E947" t="s">
        <v>5612</v>
      </c>
      <c r="F947" t="s">
        <v>2007</v>
      </c>
      <c r="G947" t="s">
        <v>2008</v>
      </c>
      <c r="H947" t="s">
        <v>1990</v>
      </c>
      <c r="I947" s="162">
        <v>45378.679369479163</v>
      </c>
      <c r="J947" s="162">
        <v>45382</v>
      </c>
      <c r="K947" t="s">
        <v>1991</v>
      </c>
      <c r="L947">
        <v>71445889</v>
      </c>
      <c r="M947" t="s">
        <v>5613</v>
      </c>
      <c r="N947" t="s">
        <v>5614</v>
      </c>
      <c r="O947">
        <v>925505797</v>
      </c>
      <c r="P947" t="s">
        <v>5615</v>
      </c>
      <c r="Q947" t="s">
        <v>2621</v>
      </c>
      <c r="R947" t="s">
        <v>2138</v>
      </c>
      <c r="S947" t="s">
        <v>2049</v>
      </c>
      <c r="T947" t="e">
        <f>VLOOKUP(Hoja1[[#This Row],[dsc_documento]],Registros[],2,FALSE)</f>
        <v>#N/A</v>
      </c>
    </row>
    <row r="948" spans="1:20" x14ac:dyDescent="0.25">
      <c r="A948" t="s">
        <v>778</v>
      </c>
      <c r="B948">
        <v>10</v>
      </c>
      <c r="C948">
        <v>10030480</v>
      </c>
      <c r="D948">
        <v>0</v>
      </c>
      <c r="E948" t="s">
        <v>5616</v>
      </c>
      <c r="F948" t="s">
        <v>2007</v>
      </c>
      <c r="G948" t="s">
        <v>2008</v>
      </c>
      <c r="H948" t="s">
        <v>1990</v>
      </c>
      <c r="I948" s="162">
        <v>45378.684165937499</v>
      </c>
      <c r="J948" s="162">
        <v>45382</v>
      </c>
      <c r="K948" t="s">
        <v>1991</v>
      </c>
      <c r="L948">
        <v>10306111</v>
      </c>
      <c r="M948" t="s">
        <v>1327</v>
      </c>
      <c r="N948" t="s">
        <v>5617</v>
      </c>
      <c r="O948">
        <v>968436126</v>
      </c>
      <c r="P948" t="s">
        <v>1328</v>
      </c>
      <c r="Q948" t="s">
        <v>4013</v>
      </c>
      <c r="R948" t="s">
        <v>2163</v>
      </c>
      <c r="S948" t="s">
        <v>2307</v>
      </c>
      <c r="T948" t="e">
        <f>VLOOKUP(Hoja1[[#This Row],[dsc_documento]],Registros[],2,FALSE)</f>
        <v>#N/A</v>
      </c>
    </row>
    <row r="949" spans="1:20" x14ac:dyDescent="0.25">
      <c r="A949" t="s">
        <v>232</v>
      </c>
      <c r="B949">
        <v>4</v>
      </c>
      <c r="C949">
        <v>4001960</v>
      </c>
      <c r="D949">
        <v>0</v>
      </c>
      <c r="E949" t="s">
        <v>5618</v>
      </c>
      <c r="F949" t="s">
        <v>2007</v>
      </c>
      <c r="G949" t="s">
        <v>2008</v>
      </c>
      <c r="H949" t="s">
        <v>1990</v>
      </c>
      <c r="I949" s="162">
        <v>45378.690281828705</v>
      </c>
      <c r="J949" s="162">
        <v>45382</v>
      </c>
      <c r="K949" t="s">
        <v>1991</v>
      </c>
      <c r="L949">
        <v>23844277</v>
      </c>
      <c r="M949" t="s">
        <v>5619</v>
      </c>
      <c r="N949" t="s">
        <v>4753</v>
      </c>
      <c r="O949">
        <v>940466942</v>
      </c>
      <c r="P949" t="s">
        <v>5620</v>
      </c>
      <c r="Q949" t="s">
        <v>2105</v>
      </c>
      <c r="R949" t="s">
        <v>2106</v>
      </c>
      <c r="S949" t="s">
        <v>2107</v>
      </c>
      <c r="T949" t="e">
        <f>VLOOKUP(Hoja1[[#This Row],[dsc_documento]],Registros[],2,FALSE)</f>
        <v>#N/A</v>
      </c>
    </row>
    <row r="950" spans="1:20" x14ac:dyDescent="0.25">
      <c r="A950" t="s">
        <v>197</v>
      </c>
      <c r="B950">
        <v>7</v>
      </c>
      <c r="C950">
        <v>7001361</v>
      </c>
      <c r="D950">
        <v>0</v>
      </c>
      <c r="E950" t="s">
        <v>5621</v>
      </c>
      <c r="F950" t="s">
        <v>2007</v>
      </c>
      <c r="G950" t="s">
        <v>2008</v>
      </c>
      <c r="H950" t="s">
        <v>1990</v>
      </c>
      <c r="I950" s="162">
        <v>45378.694795717594</v>
      </c>
      <c r="J950" s="162">
        <v>45381.328954050929</v>
      </c>
      <c r="K950" t="s">
        <v>1991</v>
      </c>
      <c r="L950">
        <v>33589481</v>
      </c>
      <c r="M950" t="s">
        <v>5622</v>
      </c>
      <c r="N950" t="s">
        <v>5558</v>
      </c>
      <c r="O950">
        <v>994806959</v>
      </c>
      <c r="P950" t="s">
        <v>5623</v>
      </c>
      <c r="Q950" t="s">
        <v>2243</v>
      </c>
      <c r="R950" t="s">
        <v>2071</v>
      </c>
      <c r="S950" t="s">
        <v>4298</v>
      </c>
      <c r="T950" t="e">
        <f>VLOOKUP(Hoja1[[#This Row],[dsc_documento]],Registros[],2,FALSE)</f>
        <v>#N/A</v>
      </c>
    </row>
    <row r="951" spans="1:20" x14ac:dyDescent="0.25">
      <c r="A951" t="s">
        <v>176</v>
      </c>
      <c r="B951">
        <v>1</v>
      </c>
      <c r="C951">
        <v>1002470</v>
      </c>
      <c r="D951">
        <v>0</v>
      </c>
      <c r="E951" t="s">
        <v>5624</v>
      </c>
      <c r="F951" t="s">
        <v>2007</v>
      </c>
      <c r="G951" t="s">
        <v>2008</v>
      </c>
      <c r="H951" t="s">
        <v>1990</v>
      </c>
      <c r="I951" s="162">
        <v>45378.713691006946</v>
      </c>
      <c r="J951" s="162">
        <v>45382</v>
      </c>
      <c r="K951" t="s">
        <v>1991</v>
      </c>
      <c r="L951">
        <v>20072431</v>
      </c>
      <c r="M951" t="s">
        <v>5625</v>
      </c>
      <c r="N951" t="s">
        <v>5626</v>
      </c>
      <c r="O951">
        <v>924545994</v>
      </c>
      <c r="P951" t="s">
        <v>5627</v>
      </c>
      <c r="Q951" t="s">
        <v>2317</v>
      </c>
      <c r="R951" t="s">
        <v>2022</v>
      </c>
      <c r="S951" t="s">
        <v>2015</v>
      </c>
      <c r="T951" t="e">
        <f>VLOOKUP(Hoja1[[#This Row],[dsc_documento]],Registros[],2,FALSE)</f>
        <v>#N/A</v>
      </c>
    </row>
    <row r="952" spans="1:20" x14ac:dyDescent="0.25">
      <c r="A952" t="s">
        <v>231</v>
      </c>
      <c r="B952">
        <v>11</v>
      </c>
      <c r="C952">
        <v>11001233</v>
      </c>
      <c r="D952">
        <v>0</v>
      </c>
      <c r="E952" t="s">
        <v>5628</v>
      </c>
      <c r="F952" t="s">
        <v>2007</v>
      </c>
      <c r="G952" t="s">
        <v>2008</v>
      </c>
      <c r="H952" t="s">
        <v>1990</v>
      </c>
      <c r="I952" s="162">
        <v>45379.412532754628</v>
      </c>
      <c r="J952" s="162">
        <v>45382</v>
      </c>
      <c r="K952" t="s">
        <v>1991</v>
      </c>
      <c r="L952">
        <v>29558310</v>
      </c>
      <c r="M952" t="s">
        <v>2134</v>
      </c>
      <c r="N952" t="s">
        <v>2135</v>
      </c>
      <c r="O952">
        <v>931542210</v>
      </c>
      <c r="P952" t="s">
        <v>2136</v>
      </c>
      <c r="Q952" t="s">
        <v>2137</v>
      </c>
      <c r="R952" t="s">
        <v>2138</v>
      </c>
      <c r="S952" t="s">
        <v>2049</v>
      </c>
      <c r="T952" t="e">
        <f>VLOOKUP(Hoja1[[#This Row],[dsc_documento]],Registros[],2,FALSE)</f>
        <v>#N/A</v>
      </c>
    </row>
    <row r="953" spans="1:20" x14ac:dyDescent="0.25">
      <c r="A953" t="s">
        <v>231</v>
      </c>
      <c r="B953">
        <v>11</v>
      </c>
      <c r="C953">
        <v>11001234</v>
      </c>
      <c r="D953">
        <v>0</v>
      </c>
      <c r="E953" t="s">
        <v>5629</v>
      </c>
      <c r="F953" t="s">
        <v>2007</v>
      </c>
      <c r="G953" t="s">
        <v>2008</v>
      </c>
      <c r="H953" t="s">
        <v>1990</v>
      </c>
      <c r="I953" s="162">
        <v>45379.421445914355</v>
      </c>
      <c r="J953" s="162">
        <v>45382.636488425924</v>
      </c>
      <c r="K953" t="s">
        <v>1991</v>
      </c>
      <c r="L953">
        <v>29709447</v>
      </c>
      <c r="M953" t="s">
        <v>5630</v>
      </c>
      <c r="N953" t="s">
        <v>5631</v>
      </c>
      <c r="O953">
        <v>953824589</v>
      </c>
      <c r="P953" t="s">
        <v>5632</v>
      </c>
      <c r="Q953" t="s">
        <v>5267</v>
      </c>
      <c r="R953" t="s">
        <v>2114</v>
      </c>
      <c r="S953" t="s">
        <v>1994</v>
      </c>
      <c r="T953" t="e">
        <f>VLOOKUP(Hoja1[[#This Row],[dsc_documento]],Registros[],2,FALSE)</f>
        <v>#N/A</v>
      </c>
    </row>
    <row r="954" spans="1:20" x14ac:dyDescent="0.25">
      <c r="A954" t="s">
        <v>231</v>
      </c>
      <c r="B954">
        <v>11</v>
      </c>
      <c r="C954">
        <v>11001235</v>
      </c>
      <c r="D954">
        <v>0</v>
      </c>
      <c r="E954" t="s">
        <v>5633</v>
      </c>
      <c r="F954" t="s">
        <v>2007</v>
      </c>
      <c r="G954" t="s">
        <v>2008</v>
      </c>
      <c r="H954" t="s">
        <v>1990</v>
      </c>
      <c r="I954" s="162">
        <v>45379.428098692129</v>
      </c>
      <c r="J954" s="162">
        <v>45382</v>
      </c>
      <c r="K954" t="s">
        <v>1991</v>
      </c>
      <c r="L954">
        <v>29659140</v>
      </c>
      <c r="M954" t="s">
        <v>5634</v>
      </c>
      <c r="N954" t="s">
        <v>5635</v>
      </c>
      <c r="O954">
        <v>952216864</v>
      </c>
      <c r="P954" t="s">
        <v>5636</v>
      </c>
      <c r="Q954" t="s">
        <v>2426</v>
      </c>
      <c r="R954" t="s">
        <v>2114</v>
      </c>
      <c r="S954" t="s">
        <v>1994</v>
      </c>
      <c r="T954" t="e">
        <f>VLOOKUP(Hoja1[[#This Row],[dsc_documento]],Registros[],2,FALSE)</f>
        <v>#N/A</v>
      </c>
    </row>
    <row r="955" spans="1:20" x14ac:dyDescent="0.25">
      <c r="A955" t="s">
        <v>231</v>
      </c>
      <c r="B955">
        <v>11</v>
      </c>
      <c r="C955">
        <v>11001236</v>
      </c>
      <c r="D955">
        <v>0</v>
      </c>
      <c r="E955" t="s">
        <v>5637</v>
      </c>
      <c r="F955" t="s">
        <v>2007</v>
      </c>
      <c r="G955" t="s">
        <v>2008</v>
      </c>
      <c r="H955" t="s">
        <v>1990</v>
      </c>
      <c r="I955" s="162">
        <v>45379.435173148151</v>
      </c>
      <c r="J955" s="162">
        <v>45381.330645567126</v>
      </c>
      <c r="K955" t="s">
        <v>1991</v>
      </c>
      <c r="L955">
        <v>41143022</v>
      </c>
      <c r="M955" t="s">
        <v>5638</v>
      </c>
      <c r="N955" t="s">
        <v>5639</v>
      </c>
      <c r="O955">
        <v>960275471</v>
      </c>
      <c r="P955" t="s">
        <v>5640</v>
      </c>
      <c r="Q955" t="s">
        <v>2477</v>
      </c>
      <c r="R955" t="s">
        <v>2138</v>
      </c>
      <c r="S955" t="s">
        <v>2049</v>
      </c>
      <c r="T955" t="e">
        <f>VLOOKUP(Hoja1[[#This Row],[dsc_documento]],Registros[],2,FALSE)</f>
        <v>#N/A</v>
      </c>
    </row>
    <row r="956" spans="1:20" x14ac:dyDescent="0.25">
      <c r="A956" t="s">
        <v>231</v>
      </c>
      <c r="B956">
        <v>11</v>
      </c>
      <c r="C956">
        <v>11001237</v>
      </c>
      <c r="D956">
        <v>0</v>
      </c>
      <c r="E956" t="s">
        <v>5641</v>
      </c>
      <c r="F956" t="s">
        <v>2007</v>
      </c>
      <c r="G956" t="s">
        <v>2008</v>
      </c>
      <c r="H956" t="s">
        <v>1990</v>
      </c>
      <c r="I956" s="162">
        <v>45379.44301894676</v>
      </c>
      <c r="J956" s="162">
        <v>45382.636652696761</v>
      </c>
      <c r="K956" t="s">
        <v>1991</v>
      </c>
      <c r="L956">
        <v>42263342</v>
      </c>
      <c r="M956" t="s">
        <v>5642</v>
      </c>
      <c r="N956" t="s">
        <v>5643</v>
      </c>
      <c r="O956">
        <v>974617079</v>
      </c>
      <c r="P956" t="s">
        <v>5644</v>
      </c>
      <c r="Q956" t="s">
        <v>5645</v>
      </c>
      <c r="R956" t="s">
        <v>2238</v>
      </c>
      <c r="S956" t="s">
        <v>2049</v>
      </c>
      <c r="T956" t="e">
        <f>VLOOKUP(Hoja1[[#This Row],[dsc_documento]],Registros[],2,FALSE)</f>
        <v>#N/A</v>
      </c>
    </row>
    <row r="957" spans="1:20" x14ac:dyDescent="0.25">
      <c r="A957" t="s">
        <v>231</v>
      </c>
      <c r="B957">
        <v>11</v>
      </c>
      <c r="C957">
        <v>11001238</v>
      </c>
      <c r="D957">
        <v>0</v>
      </c>
      <c r="E957" t="s">
        <v>5646</v>
      </c>
      <c r="F957" t="s">
        <v>2007</v>
      </c>
      <c r="G957" t="s">
        <v>2008</v>
      </c>
      <c r="H957" t="s">
        <v>1990</v>
      </c>
      <c r="I957" s="162">
        <v>45379.448840428238</v>
      </c>
      <c r="J957" s="162">
        <v>45382.929583483798</v>
      </c>
      <c r="K957" t="s">
        <v>1991</v>
      </c>
      <c r="L957">
        <v>29541044</v>
      </c>
      <c r="M957" t="s">
        <v>5647</v>
      </c>
      <c r="N957" t="s">
        <v>5648</v>
      </c>
      <c r="O957">
        <v>956313360</v>
      </c>
      <c r="P957" t="s">
        <v>5649</v>
      </c>
      <c r="Q957" t="s">
        <v>4201</v>
      </c>
      <c r="R957" t="s">
        <v>2048</v>
      </c>
      <c r="S957" t="s">
        <v>2049</v>
      </c>
      <c r="T957" t="e">
        <f>VLOOKUP(Hoja1[[#This Row],[dsc_documento]],Registros[],2,FALSE)</f>
        <v>#N/A</v>
      </c>
    </row>
    <row r="958" spans="1:20" x14ac:dyDescent="0.25">
      <c r="A958" t="s">
        <v>231</v>
      </c>
      <c r="B958">
        <v>11</v>
      </c>
      <c r="C958">
        <v>11001239</v>
      </c>
      <c r="D958">
        <v>0</v>
      </c>
      <c r="E958" t="s">
        <v>5650</v>
      </c>
      <c r="F958" t="s">
        <v>2007</v>
      </c>
      <c r="G958" t="s">
        <v>2008</v>
      </c>
      <c r="H958" t="s">
        <v>1990</v>
      </c>
      <c r="I958" s="162">
        <v>45379.457872951389</v>
      </c>
      <c r="J958" s="162">
        <v>45382.929771875002</v>
      </c>
      <c r="K958" t="s">
        <v>1991</v>
      </c>
      <c r="L958">
        <v>24884180</v>
      </c>
      <c r="M958" t="s">
        <v>5651</v>
      </c>
      <c r="N958" t="s">
        <v>5652</v>
      </c>
      <c r="O958">
        <v>986103002</v>
      </c>
      <c r="P958" t="s">
        <v>5653</v>
      </c>
      <c r="Q958" t="s">
        <v>4243</v>
      </c>
      <c r="R958" t="s">
        <v>2048</v>
      </c>
      <c r="S958" t="s">
        <v>2049</v>
      </c>
      <c r="T958" t="e">
        <f>VLOOKUP(Hoja1[[#This Row],[dsc_documento]],Registros[],2,FALSE)</f>
        <v>#N/A</v>
      </c>
    </row>
    <row r="959" spans="1:20" x14ac:dyDescent="0.25">
      <c r="A959" t="s">
        <v>197</v>
      </c>
      <c r="B959">
        <v>7</v>
      </c>
      <c r="C959">
        <v>7001362</v>
      </c>
      <c r="D959">
        <v>0</v>
      </c>
      <c r="E959" t="s">
        <v>5654</v>
      </c>
      <c r="F959" t="s">
        <v>2007</v>
      </c>
      <c r="G959" t="s">
        <v>2008</v>
      </c>
      <c r="H959" t="s">
        <v>1990</v>
      </c>
      <c r="I959" s="162">
        <v>45379.467875231479</v>
      </c>
      <c r="J959" s="162">
        <v>45382</v>
      </c>
      <c r="K959" t="s">
        <v>1991</v>
      </c>
      <c r="L959">
        <v>17523702</v>
      </c>
      <c r="M959" t="s">
        <v>5655</v>
      </c>
      <c r="N959" t="s">
        <v>5656</v>
      </c>
      <c r="O959">
        <v>921766256</v>
      </c>
      <c r="P959" t="s">
        <v>5657</v>
      </c>
      <c r="Q959" t="s">
        <v>2198</v>
      </c>
      <c r="R959" t="s">
        <v>2071</v>
      </c>
      <c r="S959" t="s">
        <v>4298</v>
      </c>
      <c r="T959" t="e">
        <f>VLOOKUP(Hoja1[[#This Row],[dsc_documento]],Registros[],2,FALSE)</f>
        <v>#N/A</v>
      </c>
    </row>
    <row r="960" spans="1:20" x14ac:dyDescent="0.25">
      <c r="A960" t="s">
        <v>778</v>
      </c>
      <c r="B960">
        <v>10</v>
      </c>
      <c r="C960">
        <v>10030481</v>
      </c>
      <c r="D960">
        <v>0</v>
      </c>
      <c r="E960" t="s">
        <v>5658</v>
      </c>
      <c r="F960" t="s">
        <v>2007</v>
      </c>
      <c r="G960" t="s">
        <v>2008</v>
      </c>
      <c r="H960" t="s">
        <v>1990</v>
      </c>
      <c r="I960" s="162">
        <v>45379.479008136572</v>
      </c>
      <c r="J960" s="162">
        <v>45382</v>
      </c>
      <c r="K960" t="s">
        <v>1991</v>
      </c>
      <c r="L960">
        <v>22300217</v>
      </c>
      <c r="M960" t="s">
        <v>5659</v>
      </c>
      <c r="N960" t="s">
        <v>5660</v>
      </c>
      <c r="O960">
        <v>972245356</v>
      </c>
      <c r="P960" t="s">
        <v>5661</v>
      </c>
      <c r="Q960" t="s">
        <v>3393</v>
      </c>
      <c r="R960" t="s">
        <v>2163</v>
      </c>
      <c r="S960" t="s">
        <v>2307</v>
      </c>
      <c r="T960" t="e">
        <f>VLOOKUP(Hoja1[[#This Row],[dsc_documento]],Registros[],2,FALSE)</f>
        <v>#N/A</v>
      </c>
    </row>
    <row r="961" spans="1:20" x14ac:dyDescent="0.25">
      <c r="A961" t="s">
        <v>177</v>
      </c>
      <c r="B961">
        <v>6</v>
      </c>
      <c r="C961">
        <v>6002005</v>
      </c>
      <c r="D961">
        <v>0</v>
      </c>
      <c r="E961" t="s">
        <v>5662</v>
      </c>
      <c r="F961" t="s">
        <v>1988</v>
      </c>
      <c r="G961" t="s">
        <v>2008</v>
      </c>
      <c r="H961" t="s">
        <v>1990</v>
      </c>
      <c r="I961" s="162">
        <v>45379.485372337964</v>
      </c>
      <c r="J961" s="162">
        <v>45388.528561458334</v>
      </c>
      <c r="K961" t="s">
        <v>2009</v>
      </c>
      <c r="L961">
        <v>80274222</v>
      </c>
      <c r="M961" t="s">
        <v>5663</v>
      </c>
      <c r="N961" t="s">
        <v>5664</v>
      </c>
      <c r="O961">
        <v>902948457</v>
      </c>
      <c r="P961" t="s">
        <v>5665</v>
      </c>
      <c r="Q961" t="s">
        <v>2042</v>
      </c>
      <c r="R961" t="s">
        <v>2080</v>
      </c>
      <c r="S961" t="s">
        <v>2080</v>
      </c>
      <c r="T961" t="e">
        <f>VLOOKUP(Hoja1[[#This Row],[dsc_documento]],Registros[],2,FALSE)</f>
        <v>#N/A</v>
      </c>
    </row>
    <row r="962" spans="1:20" x14ac:dyDescent="0.25">
      <c r="A962" t="s">
        <v>179</v>
      </c>
      <c r="B962">
        <v>3</v>
      </c>
      <c r="C962">
        <v>3001513</v>
      </c>
      <c r="D962">
        <v>0</v>
      </c>
      <c r="E962" t="s">
        <v>5666</v>
      </c>
      <c r="F962" t="s">
        <v>2007</v>
      </c>
      <c r="G962" t="s">
        <v>2008</v>
      </c>
      <c r="H962" t="s">
        <v>1990</v>
      </c>
      <c r="I962" s="162">
        <v>45379.530669293985</v>
      </c>
      <c r="J962" s="162">
        <v>45381.326539085647</v>
      </c>
      <c r="K962" t="s">
        <v>1991</v>
      </c>
      <c r="L962">
        <v>23814467</v>
      </c>
      <c r="M962" t="s">
        <v>5667</v>
      </c>
      <c r="N962" t="s">
        <v>5668</v>
      </c>
      <c r="O962">
        <v>984944517</v>
      </c>
      <c r="P962" t="s">
        <v>5669</v>
      </c>
      <c r="Q962" t="s">
        <v>2385</v>
      </c>
      <c r="R962" t="s">
        <v>2386</v>
      </c>
      <c r="S962" t="s">
        <v>2157</v>
      </c>
      <c r="T962" t="e">
        <f>VLOOKUP(Hoja1[[#This Row],[dsc_documento]],Registros[],2,FALSE)</f>
        <v>#N/A</v>
      </c>
    </row>
    <row r="963" spans="1:20" x14ac:dyDescent="0.25">
      <c r="A963" t="s">
        <v>179</v>
      </c>
      <c r="B963">
        <v>3</v>
      </c>
      <c r="C963">
        <v>3001514</v>
      </c>
      <c r="D963">
        <v>0</v>
      </c>
      <c r="E963" t="s">
        <v>5670</v>
      </c>
      <c r="F963" t="s">
        <v>2007</v>
      </c>
      <c r="G963" t="s">
        <v>2008</v>
      </c>
      <c r="H963" t="s">
        <v>1990</v>
      </c>
      <c r="I963" s="162">
        <v>45379.540290196761</v>
      </c>
      <c r="J963" s="162">
        <v>45382</v>
      </c>
      <c r="K963" t="s">
        <v>1991</v>
      </c>
      <c r="L963">
        <v>40443037</v>
      </c>
      <c r="M963" t="s">
        <v>1528</v>
      </c>
      <c r="N963" t="s">
        <v>5671</v>
      </c>
      <c r="O963">
        <v>984266363</v>
      </c>
      <c r="P963" t="s">
        <v>1698</v>
      </c>
      <c r="Q963" t="s">
        <v>3045</v>
      </c>
      <c r="R963" t="s">
        <v>2157</v>
      </c>
      <c r="S963" t="s">
        <v>2157</v>
      </c>
      <c r="T963" t="e">
        <f>VLOOKUP(Hoja1[[#This Row],[dsc_documento]],Registros[],2,FALSE)</f>
        <v>#N/A</v>
      </c>
    </row>
    <row r="964" spans="1:20" x14ac:dyDescent="0.25">
      <c r="A964" t="s">
        <v>173</v>
      </c>
      <c r="B964">
        <v>5</v>
      </c>
      <c r="C964">
        <v>5050579</v>
      </c>
      <c r="D964">
        <v>0</v>
      </c>
      <c r="E964" t="s">
        <v>5672</v>
      </c>
      <c r="F964" t="s">
        <v>1988</v>
      </c>
      <c r="G964" t="s">
        <v>2008</v>
      </c>
      <c r="H964" t="s">
        <v>1990</v>
      </c>
      <c r="I964" s="162">
        <v>45379.594681481482</v>
      </c>
      <c r="J964" s="162">
        <v>45387.696079629626</v>
      </c>
      <c r="K964" t="s">
        <v>1991</v>
      </c>
      <c r="L964">
        <v>43241564</v>
      </c>
      <c r="M964" t="s">
        <v>5673</v>
      </c>
      <c r="N964" t="s">
        <v>5674</v>
      </c>
      <c r="O964">
        <v>938242496</v>
      </c>
      <c r="P964" t="s">
        <v>5675</v>
      </c>
      <c r="Q964" t="s">
        <v>2132</v>
      </c>
      <c r="R964" t="s">
        <v>2080</v>
      </c>
      <c r="S964" t="s">
        <v>2080</v>
      </c>
      <c r="T964" t="e">
        <f>VLOOKUP(Hoja1[[#This Row],[dsc_documento]],Registros[],2,FALSE)</f>
        <v>#N/A</v>
      </c>
    </row>
    <row r="965" spans="1:20" x14ac:dyDescent="0.25">
      <c r="A965" t="s">
        <v>177</v>
      </c>
      <c r="B965">
        <v>6</v>
      </c>
      <c r="C965">
        <v>6002006</v>
      </c>
      <c r="D965">
        <v>0</v>
      </c>
      <c r="E965" t="s">
        <v>5676</v>
      </c>
      <c r="F965" t="s">
        <v>1988</v>
      </c>
      <c r="G965" t="s">
        <v>2008</v>
      </c>
      <c r="H965" t="s">
        <v>1990</v>
      </c>
      <c r="I965" s="162">
        <v>45379.617144988428</v>
      </c>
      <c r="J965" s="162">
        <v>45384.417359224535</v>
      </c>
      <c r="K965" t="s">
        <v>2009</v>
      </c>
      <c r="L965">
        <v>16705673</v>
      </c>
      <c r="M965" t="s">
        <v>5677</v>
      </c>
      <c r="N965" t="s">
        <v>5678</v>
      </c>
      <c r="O965">
        <v>978185576</v>
      </c>
      <c r="P965" t="s">
        <v>5679</v>
      </c>
      <c r="Q965" t="s">
        <v>2335</v>
      </c>
      <c r="R965" t="s">
        <v>2080</v>
      </c>
      <c r="S965" t="s">
        <v>2080</v>
      </c>
      <c r="T965" t="e">
        <f>VLOOKUP(Hoja1[[#This Row],[dsc_documento]],Registros[],2,FALSE)</f>
        <v>#N/A</v>
      </c>
    </row>
    <row r="966" spans="1:20" x14ac:dyDescent="0.25">
      <c r="A966" t="s">
        <v>197</v>
      </c>
      <c r="B966">
        <v>7</v>
      </c>
      <c r="C966">
        <v>7001363</v>
      </c>
      <c r="D966">
        <v>0</v>
      </c>
      <c r="E966" t="s">
        <v>5680</v>
      </c>
      <c r="F966" t="s">
        <v>2007</v>
      </c>
      <c r="G966" t="s">
        <v>2008</v>
      </c>
      <c r="H966" t="s">
        <v>1990</v>
      </c>
      <c r="I966" s="162">
        <v>45379.64216354167</v>
      </c>
      <c r="J966" s="162">
        <v>45381.329121446761</v>
      </c>
      <c r="K966" t="s">
        <v>1991</v>
      </c>
      <c r="L966">
        <v>48644422</v>
      </c>
      <c r="M966" t="s">
        <v>5681</v>
      </c>
      <c r="N966" t="s">
        <v>5682</v>
      </c>
      <c r="O966">
        <v>959820348</v>
      </c>
      <c r="P966" t="s">
        <v>5683</v>
      </c>
      <c r="Q966" t="s">
        <v>2791</v>
      </c>
      <c r="R966" t="s">
        <v>2071</v>
      </c>
      <c r="S966" t="s">
        <v>4298</v>
      </c>
      <c r="T966" t="e">
        <f>VLOOKUP(Hoja1[[#This Row],[dsc_documento]],Registros[],2,FALSE)</f>
        <v>#N/A</v>
      </c>
    </row>
    <row r="967" spans="1:20" x14ac:dyDescent="0.25">
      <c r="A967" t="s">
        <v>201</v>
      </c>
      <c r="B967">
        <v>2</v>
      </c>
      <c r="C967">
        <v>2105633</v>
      </c>
      <c r="D967">
        <v>0</v>
      </c>
      <c r="E967" t="s">
        <v>5684</v>
      </c>
      <c r="F967" t="s">
        <v>2007</v>
      </c>
      <c r="G967" t="s">
        <v>2008</v>
      </c>
      <c r="H967" t="s">
        <v>1990</v>
      </c>
      <c r="I967" s="162">
        <v>45379.652636192128</v>
      </c>
      <c r="J967" s="162">
        <v>45382.497318946756</v>
      </c>
      <c r="K967" t="s">
        <v>1991</v>
      </c>
      <c r="L967">
        <v>76772770</v>
      </c>
      <c r="M967" t="s">
        <v>5685</v>
      </c>
      <c r="N967" t="s">
        <v>5686</v>
      </c>
      <c r="O967">
        <v>980790814</v>
      </c>
      <c r="P967" t="s">
        <v>5687</v>
      </c>
      <c r="Q967" t="s">
        <v>2516</v>
      </c>
      <c r="R967" t="s">
        <v>2054</v>
      </c>
      <c r="S967" t="s">
        <v>2015</v>
      </c>
      <c r="T967" t="e">
        <f>VLOOKUP(Hoja1[[#This Row],[dsc_documento]],Registros[],2,FALSE)</f>
        <v>#N/A</v>
      </c>
    </row>
    <row r="968" spans="1:20" x14ac:dyDescent="0.25">
      <c r="A968" t="s">
        <v>201</v>
      </c>
      <c r="B968">
        <v>2</v>
      </c>
      <c r="C968">
        <v>2105634</v>
      </c>
      <c r="D968">
        <v>0</v>
      </c>
      <c r="E968" t="s">
        <v>5688</v>
      </c>
      <c r="F968" t="s">
        <v>2007</v>
      </c>
      <c r="G968" t="s">
        <v>2008</v>
      </c>
      <c r="H968" t="s">
        <v>1990</v>
      </c>
      <c r="I968" s="162">
        <v>45379.668108599537</v>
      </c>
      <c r="J968" s="162">
        <v>45382.608582754627</v>
      </c>
      <c r="K968" t="s">
        <v>1991</v>
      </c>
      <c r="L968">
        <v>23246201</v>
      </c>
      <c r="M968" t="s">
        <v>5689</v>
      </c>
      <c r="N968" t="s">
        <v>5690</v>
      </c>
      <c r="O968">
        <v>926690218</v>
      </c>
      <c r="P968" t="s">
        <v>5687</v>
      </c>
      <c r="Q968" t="s">
        <v>2516</v>
      </c>
      <c r="R968" t="s">
        <v>2054</v>
      </c>
      <c r="S968" t="s">
        <v>2015</v>
      </c>
      <c r="T968" t="e">
        <f>VLOOKUP(Hoja1[[#This Row],[dsc_documento]],Registros[],2,FALSE)</f>
        <v>#N/A</v>
      </c>
    </row>
    <row r="969" spans="1:20" x14ac:dyDescent="0.25">
      <c r="A969" t="s">
        <v>201</v>
      </c>
      <c r="B969">
        <v>2</v>
      </c>
      <c r="C969">
        <v>2105635</v>
      </c>
      <c r="D969">
        <v>0</v>
      </c>
      <c r="E969" t="s">
        <v>5691</v>
      </c>
      <c r="F969" t="s">
        <v>2007</v>
      </c>
      <c r="G969" t="s">
        <v>2008</v>
      </c>
      <c r="H969" t="s">
        <v>1990</v>
      </c>
      <c r="I969" s="162">
        <v>45379.675233946757</v>
      </c>
      <c r="J969" s="162">
        <v>45382.60873472222</v>
      </c>
      <c r="K969" t="s">
        <v>1991</v>
      </c>
      <c r="L969">
        <v>41818201</v>
      </c>
      <c r="M969" t="s">
        <v>5692</v>
      </c>
      <c r="N969" t="s">
        <v>5693</v>
      </c>
      <c r="O969">
        <v>963216744</v>
      </c>
      <c r="P969" t="s">
        <v>5694</v>
      </c>
      <c r="Q969" t="s">
        <v>2516</v>
      </c>
      <c r="R969" t="s">
        <v>2054</v>
      </c>
      <c r="S969" t="s">
        <v>2015</v>
      </c>
      <c r="T969" t="e">
        <f>VLOOKUP(Hoja1[[#This Row],[dsc_documento]],Registros[],2,FALSE)</f>
        <v>#N/A</v>
      </c>
    </row>
    <row r="970" spans="1:20" x14ac:dyDescent="0.25">
      <c r="A970" t="s">
        <v>197</v>
      </c>
      <c r="B970">
        <v>7</v>
      </c>
      <c r="C970">
        <v>7001364</v>
      </c>
      <c r="D970">
        <v>0</v>
      </c>
      <c r="E970" t="s">
        <v>5695</v>
      </c>
      <c r="F970" t="s">
        <v>2007</v>
      </c>
      <c r="G970" t="s">
        <v>2008</v>
      </c>
      <c r="H970" t="s">
        <v>1990</v>
      </c>
      <c r="I970" s="162">
        <v>45379.682467905091</v>
      </c>
      <c r="J970" s="162">
        <v>45381.329270682872</v>
      </c>
      <c r="K970" t="s">
        <v>1991</v>
      </c>
      <c r="L970">
        <v>17524384</v>
      </c>
      <c r="M970" t="s">
        <v>5696</v>
      </c>
      <c r="N970" t="s">
        <v>3991</v>
      </c>
      <c r="O970">
        <v>990530769</v>
      </c>
      <c r="P970" t="s">
        <v>5697</v>
      </c>
      <c r="Q970" t="s">
        <v>2791</v>
      </c>
      <c r="R970" t="s">
        <v>2071</v>
      </c>
      <c r="S970" t="s">
        <v>4298</v>
      </c>
      <c r="T970" t="e">
        <f>VLOOKUP(Hoja1[[#This Row],[dsc_documento]],Registros[],2,FALSE)</f>
        <v>#N/A</v>
      </c>
    </row>
    <row r="971" spans="1:20" x14ac:dyDescent="0.25">
      <c r="A971" t="s">
        <v>197</v>
      </c>
      <c r="B971">
        <v>7</v>
      </c>
      <c r="C971">
        <v>7001365</v>
      </c>
      <c r="D971">
        <v>0</v>
      </c>
      <c r="E971" t="s">
        <v>5698</v>
      </c>
      <c r="F971" t="s">
        <v>2007</v>
      </c>
      <c r="G971" t="s">
        <v>2008</v>
      </c>
      <c r="H971" t="s">
        <v>1990</v>
      </c>
      <c r="I971" s="162">
        <v>45379.689846527777</v>
      </c>
      <c r="J971" s="162">
        <v>45382.636164895834</v>
      </c>
      <c r="K971" t="s">
        <v>1991</v>
      </c>
      <c r="L971">
        <v>42124173</v>
      </c>
      <c r="M971" t="s">
        <v>5699</v>
      </c>
      <c r="N971" t="s">
        <v>5700</v>
      </c>
      <c r="O971">
        <v>958936554</v>
      </c>
      <c r="P971" t="s">
        <v>5701</v>
      </c>
      <c r="Q971" t="s">
        <v>2791</v>
      </c>
      <c r="R971" t="s">
        <v>2071</v>
      </c>
      <c r="S971" t="s">
        <v>4298</v>
      </c>
      <c r="T971" t="e">
        <f>VLOOKUP(Hoja1[[#This Row],[dsc_documento]],Registros[],2,FALSE)</f>
        <v>#N/A</v>
      </c>
    </row>
    <row r="972" spans="1:20" x14ac:dyDescent="0.25">
      <c r="A972" t="s">
        <v>231</v>
      </c>
      <c r="B972">
        <v>11</v>
      </c>
      <c r="C972">
        <v>11001240</v>
      </c>
      <c r="D972">
        <v>0</v>
      </c>
      <c r="E972" t="s">
        <v>5702</v>
      </c>
      <c r="F972" t="s">
        <v>2007</v>
      </c>
      <c r="G972" t="s">
        <v>2008</v>
      </c>
      <c r="H972" t="s">
        <v>1990</v>
      </c>
      <c r="I972" s="162">
        <v>45379.701997719909</v>
      </c>
      <c r="J972" s="162">
        <v>45381.330815196758</v>
      </c>
      <c r="K972" t="s">
        <v>1991</v>
      </c>
      <c r="L972">
        <v>29681489</v>
      </c>
      <c r="M972" t="s">
        <v>5703</v>
      </c>
      <c r="N972" t="s">
        <v>5704</v>
      </c>
      <c r="O972">
        <v>948054117</v>
      </c>
      <c r="P972" t="s">
        <v>5705</v>
      </c>
      <c r="Q972" t="s">
        <v>4585</v>
      </c>
      <c r="R972" t="s">
        <v>2238</v>
      </c>
      <c r="S972" t="s">
        <v>2049</v>
      </c>
      <c r="T972" t="e">
        <f>VLOOKUP(Hoja1[[#This Row],[dsc_documento]],Registros[],2,FALSE)</f>
        <v>#N/A</v>
      </c>
    </row>
    <row r="973" spans="1:20" x14ac:dyDescent="0.25">
      <c r="A973" t="s">
        <v>231</v>
      </c>
      <c r="B973">
        <v>11</v>
      </c>
      <c r="C973">
        <v>11001241</v>
      </c>
      <c r="D973">
        <v>0</v>
      </c>
      <c r="E973" t="s">
        <v>5706</v>
      </c>
      <c r="F973" t="s">
        <v>2007</v>
      </c>
      <c r="G973" t="s">
        <v>2008</v>
      </c>
      <c r="H973" t="s">
        <v>1990</v>
      </c>
      <c r="I973" s="162">
        <v>45379.708716701389</v>
      </c>
      <c r="J973" s="162">
        <v>45382</v>
      </c>
      <c r="K973" t="s">
        <v>1991</v>
      </c>
      <c r="L973">
        <v>29204508</v>
      </c>
      <c r="M973" t="s">
        <v>5707</v>
      </c>
      <c r="N973" t="s">
        <v>5708</v>
      </c>
      <c r="O973">
        <v>983313299</v>
      </c>
      <c r="P973" t="s">
        <v>5709</v>
      </c>
      <c r="Q973" t="s">
        <v>4585</v>
      </c>
      <c r="R973" t="s">
        <v>2238</v>
      </c>
      <c r="S973" t="s">
        <v>2049</v>
      </c>
      <c r="T973" t="e">
        <f>VLOOKUP(Hoja1[[#This Row],[dsc_documento]],Registros[],2,FALSE)</f>
        <v>#N/A</v>
      </c>
    </row>
    <row r="974" spans="1:20" x14ac:dyDescent="0.25">
      <c r="A974" t="s">
        <v>176</v>
      </c>
      <c r="B974">
        <v>1</v>
      </c>
      <c r="C974">
        <v>1002471</v>
      </c>
      <c r="D974">
        <v>0</v>
      </c>
      <c r="E974" t="s">
        <v>5710</v>
      </c>
      <c r="F974" t="s">
        <v>2007</v>
      </c>
      <c r="G974" t="s">
        <v>2008</v>
      </c>
      <c r="H974" t="s">
        <v>1990</v>
      </c>
      <c r="I974" s="162">
        <v>45379.729341238424</v>
      </c>
      <c r="J974" s="162">
        <v>45409.500007557872</v>
      </c>
      <c r="K974" t="s">
        <v>1991</v>
      </c>
      <c r="L974">
        <v>20026572</v>
      </c>
      <c r="M974" t="s">
        <v>5711</v>
      </c>
      <c r="N974" t="s">
        <v>3676</v>
      </c>
      <c r="O974">
        <v>977879680</v>
      </c>
      <c r="P974" t="s">
        <v>5712</v>
      </c>
      <c r="Q974" t="s">
        <v>2188</v>
      </c>
      <c r="R974" t="s">
        <v>2054</v>
      </c>
      <c r="S974" t="s">
        <v>2015</v>
      </c>
      <c r="T974" t="e">
        <f>VLOOKUP(Hoja1[[#This Row],[dsc_documento]],Registros[],2,FALSE)</f>
        <v>#N/A</v>
      </c>
    </row>
    <row r="975" spans="1:20" x14ac:dyDescent="0.25">
      <c r="A975" t="s">
        <v>175</v>
      </c>
      <c r="B975">
        <v>9</v>
      </c>
      <c r="C975">
        <v>9001761</v>
      </c>
      <c r="D975">
        <v>0</v>
      </c>
      <c r="E975" t="s">
        <v>5713</v>
      </c>
      <c r="F975" t="s">
        <v>1988</v>
      </c>
      <c r="G975" t="s">
        <v>2008</v>
      </c>
      <c r="H975" t="s">
        <v>1990</v>
      </c>
      <c r="I975" s="162">
        <v>45379.928153125002</v>
      </c>
      <c r="J975" s="162">
        <v>45411.560117905094</v>
      </c>
      <c r="K975" t="s">
        <v>1991</v>
      </c>
      <c r="L975">
        <v>32776889</v>
      </c>
      <c r="M975" t="s">
        <v>5714</v>
      </c>
      <c r="N975" t="s">
        <v>5715</v>
      </c>
      <c r="O975">
        <v>942845575</v>
      </c>
      <c r="P975" t="s">
        <v>5716</v>
      </c>
      <c r="Q975" t="s">
        <v>2232</v>
      </c>
      <c r="R975" t="s">
        <v>2080</v>
      </c>
      <c r="S975" t="s">
        <v>2080</v>
      </c>
      <c r="T975" t="e">
        <f>VLOOKUP(Hoja1[[#This Row],[dsc_documento]],Registros[],2,FALSE)</f>
        <v>#N/A</v>
      </c>
    </row>
    <row r="976" spans="1:20" x14ac:dyDescent="0.25">
      <c r="A976" t="s">
        <v>231</v>
      </c>
      <c r="B976">
        <v>11</v>
      </c>
      <c r="C976">
        <v>11001242</v>
      </c>
      <c r="D976">
        <v>0</v>
      </c>
      <c r="E976" t="s">
        <v>5717</v>
      </c>
      <c r="F976" t="s">
        <v>2007</v>
      </c>
      <c r="G976" t="s">
        <v>2008</v>
      </c>
      <c r="H976" t="s">
        <v>1990</v>
      </c>
      <c r="I976" s="162">
        <v>45380.383210729167</v>
      </c>
      <c r="J976" s="162">
        <v>45382</v>
      </c>
      <c r="K976" t="s">
        <v>1991</v>
      </c>
      <c r="L976">
        <v>29576680</v>
      </c>
      <c r="M976" t="s">
        <v>5718</v>
      </c>
      <c r="N976" t="s">
        <v>5719</v>
      </c>
      <c r="O976">
        <v>958005001</v>
      </c>
      <c r="P976" t="s">
        <v>5720</v>
      </c>
      <c r="Q976" t="s">
        <v>5721</v>
      </c>
      <c r="R976" t="s">
        <v>2048</v>
      </c>
      <c r="S976" t="s">
        <v>2049</v>
      </c>
      <c r="T976" t="e">
        <f>VLOOKUP(Hoja1[[#This Row],[dsc_documento]],Registros[],2,FALSE)</f>
        <v>#N/A</v>
      </c>
    </row>
    <row r="977" spans="1:20" x14ac:dyDescent="0.25">
      <c r="A977" t="s">
        <v>173</v>
      </c>
      <c r="B977">
        <v>5</v>
      </c>
      <c r="C977">
        <v>5050580</v>
      </c>
      <c r="D977">
        <v>0</v>
      </c>
      <c r="E977" t="s">
        <v>5722</v>
      </c>
      <c r="F977" t="s">
        <v>2007</v>
      </c>
      <c r="G977" t="s">
        <v>2008</v>
      </c>
      <c r="H977" t="s">
        <v>1990</v>
      </c>
      <c r="I977" s="162">
        <v>45380.390325231485</v>
      </c>
      <c r="J977" s="162">
        <v>45382</v>
      </c>
      <c r="K977" t="s">
        <v>1991</v>
      </c>
      <c r="L977">
        <v>40745081</v>
      </c>
      <c r="M977" t="s">
        <v>5723</v>
      </c>
      <c r="N977" t="s">
        <v>5724</v>
      </c>
      <c r="O977">
        <v>936103571</v>
      </c>
      <c r="P977" t="s">
        <v>5725</v>
      </c>
      <c r="Q977" t="s">
        <v>5312</v>
      </c>
      <c r="R977" t="s">
        <v>2307</v>
      </c>
      <c r="S977" t="s">
        <v>2307</v>
      </c>
      <c r="T977" t="e">
        <f>VLOOKUP(Hoja1[[#This Row],[dsc_documento]],Registros[],2,FALSE)</f>
        <v>#N/A</v>
      </c>
    </row>
    <row r="978" spans="1:20" x14ac:dyDescent="0.25">
      <c r="A978" t="s">
        <v>231</v>
      </c>
      <c r="B978">
        <v>11</v>
      </c>
      <c r="C978">
        <v>11001243</v>
      </c>
      <c r="D978">
        <v>0</v>
      </c>
      <c r="E978" t="s">
        <v>5726</v>
      </c>
      <c r="F978" t="s">
        <v>2007</v>
      </c>
      <c r="G978" t="s">
        <v>2008</v>
      </c>
      <c r="H978" t="s">
        <v>1990</v>
      </c>
      <c r="I978" s="162">
        <v>45380.392569942131</v>
      </c>
      <c r="J978" s="162">
        <v>45382</v>
      </c>
      <c r="K978" t="s">
        <v>1991</v>
      </c>
      <c r="L978">
        <v>30582181</v>
      </c>
      <c r="M978" t="s">
        <v>5727</v>
      </c>
      <c r="N978" t="s">
        <v>5728</v>
      </c>
      <c r="O978">
        <v>991571922</v>
      </c>
      <c r="P978" t="s">
        <v>5729</v>
      </c>
      <c r="Q978" t="s">
        <v>2477</v>
      </c>
      <c r="R978" t="s">
        <v>2138</v>
      </c>
      <c r="S978" t="s">
        <v>2049</v>
      </c>
      <c r="T978" t="e">
        <f>VLOOKUP(Hoja1[[#This Row],[dsc_documento]],Registros[],2,FALSE)</f>
        <v>#N/A</v>
      </c>
    </row>
    <row r="979" spans="1:20" x14ac:dyDescent="0.25">
      <c r="A979" t="s">
        <v>173</v>
      </c>
      <c r="B979">
        <v>5</v>
      </c>
      <c r="C979">
        <v>5050581</v>
      </c>
      <c r="D979">
        <v>0</v>
      </c>
      <c r="E979" t="s">
        <v>5730</v>
      </c>
      <c r="F979" t="s">
        <v>2007</v>
      </c>
      <c r="G979" t="s">
        <v>2008</v>
      </c>
      <c r="H979" t="s">
        <v>1990</v>
      </c>
      <c r="I979" s="162">
        <v>45380.432269328703</v>
      </c>
      <c r="J979" s="162">
        <v>45382</v>
      </c>
      <c r="K979" t="s">
        <v>1991</v>
      </c>
      <c r="L979">
        <v>15450349</v>
      </c>
      <c r="M979" t="s">
        <v>5731</v>
      </c>
      <c r="N979" t="s">
        <v>5732</v>
      </c>
      <c r="O979">
        <v>968472634</v>
      </c>
      <c r="P979" t="s">
        <v>5733</v>
      </c>
      <c r="Q979" t="s">
        <v>5312</v>
      </c>
      <c r="R979" t="s">
        <v>2307</v>
      </c>
      <c r="S979" t="s">
        <v>2307</v>
      </c>
      <c r="T979" t="e">
        <f>VLOOKUP(Hoja1[[#This Row],[dsc_documento]],Registros[],2,FALSE)</f>
        <v>#N/A</v>
      </c>
    </row>
    <row r="980" spans="1:20" x14ac:dyDescent="0.25">
      <c r="A980" t="s">
        <v>173</v>
      </c>
      <c r="B980">
        <v>5</v>
      </c>
      <c r="C980">
        <v>5050582</v>
      </c>
      <c r="D980">
        <v>0</v>
      </c>
      <c r="E980" t="s">
        <v>5734</v>
      </c>
      <c r="F980" t="s">
        <v>2007</v>
      </c>
      <c r="G980" t="s">
        <v>2008</v>
      </c>
      <c r="H980" t="s">
        <v>1990</v>
      </c>
      <c r="I980" s="162">
        <v>45380.437468946759</v>
      </c>
      <c r="J980" s="162">
        <v>45382</v>
      </c>
      <c r="K980" t="s">
        <v>1991</v>
      </c>
      <c r="L980">
        <v>15450349</v>
      </c>
      <c r="M980" t="s">
        <v>5731</v>
      </c>
      <c r="N980" t="s">
        <v>5732</v>
      </c>
      <c r="O980">
        <v>968472634</v>
      </c>
      <c r="P980" t="s">
        <v>5733</v>
      </c>
      <c r="Q980" t="s">
        <v>5312</v>
      </c>
      <c r="R980" t="s">
        <v>2307</v>
      </c>
      <c r="S980" t="s">
        <v>2307</v>
      </c>
      <c r="T980" t="e">
        <f>VLOOKUP(Hoja1[[#This Row],[dsc_documento]],Registros[],2,FALSE)</f>
        <v>#N/A</v>
      </c>
    </row>
    <row r="981" spans="1:20" x14ac:dyDescent="0.25">
      <c r="A981" t="s">
        <v>177</v>
      </c>
      <c r="B981">
        <v>6</v>
      </c>
      <c r="C981">
        <v>6002007</v>
      </c>
      <c r="D981">
        <v>0</v>
      </c>
      <c r="E981" t="s">
        <v>5735</v>
      </c>
      <c r="F981" t="s">
        <v>2007</v>
      </c>
      <c r="G981" t="s">
        <v>2008</v>
      </c>
      <c r="H981" t="s">
        <v>1990</v>
      </c>
      <c r="I981" s="162">
        <v>45380.44311670139</v>
      </c>
      <c r="J981" s="162">
        <v>45382</v>
      </c>
      <c r="K981" t="s">
        <v>1991</v>
      </c>
      <c r="L981">
        <v>16687755</v>
      </c>
      <c r="M981" t="s">
        <v>5736</v>
      </c>
      <c r="N981" t="s">
        <v>5737</v>
      </c>
      <c r="O981">
        <v>938158421</v>
      </c>
      <c r="P981" t="s">
        <v>5738</v>
      </c>
      <c r="Q981" t="s">
        <v>2764</v>
      </c>
      <c r="R981" t="s">
        <v>2617</v>
      </c>
      <c r="S981" t="s">
        <v>2362</v>
      </c>
      <c r="T981" t="e">
        <f>VLOOKUP(Hoja1[[#This Row],[dsc_documento]],Registros[],2,FALSE)</f>
        <v>#N/A</v>
      </c>
    </row>
    <row r="982" spans="1:20" x14ac:dyDescent="0.25">
      <c r="A982" t="s">
        <v>201</v>
      </c>
      <c r="B982">
        <v>2</v>
      </c>
      <c r="C982">
        <v>2105636</v>
      </c>
      <c r="D982">
        <v>0</v>
      </c>
      <c r="E982" t="s">
        <v>5739</v>
      </c>
      <c r="F982" t="s">
        <v>1988</v>
      </c>
      <c r="G982" t="s">
        <v>2008</v>
      </c>
      <c r="H982" t="s">
        <v>1990</v>
      </c>
      <c r="I982" s="162">
        <v>45380.486409490739</v>
      </c>
      <c r="J982" s="162">
        <v>45384.712051354167</v>
      </c>
      <c r="K982" t="s">
        <v>1991</v>
      </c>
      <c r="L982">
        <v>41789976</v>
      </c>
      <c r="M982" t="s">
        <v>5740</v>
      </c>
      <c r="N982" t="s">
        <v>5741</v>
      </c>
      <c r="O982">
        <v>990950455</v>
      </c>
      <c r="P982" t="s">
        <v>5742</v>
      </c>
      <c r="Q982" t="s">
        <v>1993</v>
      </c>
      <c r="R982" t="s">
        <v>2080</v>
      </c>
      <c r="S982" t="s">
        <v>2080</v>
      </c>
      <c r="T982" t="e">
        <f>VLOOKUP(Hoja1[[#This Row],[dsc_documento]],Registros[],2,FALSE)</f>
        <v>#N/A</v>
      </c>
    </row>
    <row r="983" spans="1:20" x14ac:dyDescent="0.25">
      <c r="A983" t="s">
        <v>201</v>
      </c>
      <c r="B983">
        <v>2</v>
      </c>
      <c r="C983">
        <v>2105637</v>
      </c>
      <c r="D983">
        <v>0</v>
      </c>
      <c r="E983" t="s">
        <v>5743</v>
      </c>
      <c r="F983" t="s">
        <v>2007</v>
      </c>
      <c r="G983" t="s">
        <v>1989</v>
      </c>
      <c r="H983" t="s">
        <v>1990</v>
      </c>
      <c r="I983" s="162">
        <v>45380.517073993055</v>
      </c>
      <c r="J983" s="162">
        <v>45381.627719097225</v>
      </c>
      <c r="K983" t="s">
        <v>1991</v>
      </c>
      <c r="L983">
        <v>40533387</v>
      </c>
      <c r="M983" t="s">
        <v>5744</v>
      </c>
      <c r="N983" t="s">
        <v>5745</v>
      </c>
      <c r="O983">
        <v>929243398</v>
      </c>
      <c r="P983" t="s">
        <v>5746</v>
      </c>
      <c r="Q983" t="s">
        <v>3623</v>
      </c>
      <c r="R983" t="s">
        <v>2022</v>
      </c>
      <c r="S983" t="s">
        <v>2015</v>
      </c>
      <c r="T983" t="e">
        <f>VLOOKUP(Hoja1[[#This Row],[dsc_documento]],Registros[],2,FALSE)</f>
        <v>#N/A</v>
      </c>
    </row>
    <row r="984" spans="1:20" x14ac:dyDescent="0.25">
      <c r="A984" t="s">
        <v>201</v>
      </c>
      <c r="B984">
        <v>2</v>
      </c>
      <c r="C984">
        <v>2105638</v>
      </c>
      <c r="D984">
        <v>0</v>
      </c>
      <c r="E984" t="s">
        <v>5747</v>
      </c>
      <c r="F984" t="s">
        <v>2007</v>
      </c>
      <c r="G984" t="s">
        <v>2008</v>
      </c>
      <c r="H984" t="s">
        <v>1990</v>
      </c>
      <c r="I984" s="162">
        <v>45380.573332094908</v>
      </c>
      <c r="J984" s="162">
        <v>45382.497157673613</v>
      </c>
      <c r="K984" t="s">
        <v>1991</v>
      </c>
      <c r="L984">
        <v>44945638</v>
      </c>
      <c r="M984" t="s">
        <v>5748</v>
      </c>
      <c r="N984" t="s">
        <v>5749</v>
      </c>
      <c r="O984">
        <v>950695322</v>
      </c>
      <c r="P984" t="s">
        <v>5750</v>
      </c>
      <c r="Q984" t="s">
        <v>2516</v>
      </c>
      <c r="R984" t="s">
        <v>2054</v>
      </c>
      <c r="S984" t="s">
        <v>2015</v>
      </c>
      <c r="T984" t="e">
        <f>VLOOKUP(Hoja1[[#This Row],[dsc_documento]],Registros[],2,FALSE)</f>
        <v>#N/A</v>
      </c>
    </row>
    <row r="985" spans="1:20" x14ac:dyDescent="0.25">
      <c r="A985" t="s">
        <v>177</v>
      </c>
      <c r="B985">
        <v>6</v>
      </c>
      <c r="C985">
        <v>6002008</v>
      </c>
      <c r="D985">
        <v>0</v>
      </c>
      <c r="E985" t="s">
        <v>5751</v>
      </c>
      <c r="F985" t="s">
        <v>2007</v>
      </c>
      <c r="G985" t="s">
        <v>2008</v>
      </c>
      <c r="H985" t="s">
        <v>1990</v>
      </c>
      <c r="I985" s="162">
        <v>45380.643801076389</v>
      </c>
      <c r="J985" s="162">
        <v>45398.646528854166</v>
      </c>
      <c r="K985" t="s">
        <v>1991</v>
      </c>
      <c r="L985">
        <v>16655122</v>
      </c>
      <c r="M985" t="s">
        <v>5752</v>
      </c>
      <c r="N985" t="s">
        <v>5753</v>
      </c>
      <c r="O985">
        <v>979725254</v>
      </c>
      <c r="P985" t="s">
        <v>5754</v>
      </c>
      <c r="Q985" t="s">
        <v>5755</v>
      </c>
      <c r="R985" t="s">
        <v>2436</v>
      </c>
      <c r="S985" t="s">
        <v>2362</v>
      </c>
      <c r="T985" t="e">
        <f>VLOOKUP(Hoja1[[#This Row],[dsc_documento]],Registros[],2,FALSE)</f>
        <v>#N/A</v>
      </c>
    </row>
    <row r="986" spans="1:20" x14ac:dyDescent="0.25">
      <c r="A986" t="s">
        <v>231</v>
      </c>
      <c r="B986">
        <v>11</v>
      </c>
      <c r="C986">
        <v>11001244</v>
      </c>
      <c r="D986">
        <v>0</v>
      </c>
      <c r="E986" t="s">
        <v>5756</v>
      </c>
      <c r="F986" t="s">
        <v>2007</v>
      </c>
      <c r="G986" t="s">
        <v>2008</v>
      </c>
      <c r="H986" t="s">
        <v>1990</v>
      </c>
      <c r="I986" s="162">
        <v>45380.653799340274</v>
      </c>
      <c r="J986" s="162">
        <v>45382</v>
      </c>
      <c r="K986" t="s">
        <v>1991</v>
      </c>
      <c r="L986">
        <v>45621701</v>
      </c>
      <c r="M986" t="s">
        <v>5757</v>
      </c>
      <c r="N986" t="s">
        <v>5758</v>
      </c>
      <c r="O986">
        <v>987722939</v>
      </c>
      <c r="P986" t="s">
        <v>5759</v>
      </c>
      <c r="Q986" t="s">
        <v>2137</v>
      </c>
      <c r="R986" t="s">
        <v>2138</v>
      </c>
      <c r="S986" t="s">
        <v>2049</v>
      </c>
      <c r="T986" t="e">
        <f>VLOOKUP(Hoja1[[#This Row],[dsc_documento]],Registros[],2,FALSE)</f>
        <v>#N/A</v>
      </c>
    </row>
    <row r="987" spans="1:20" x14ac:dyDescent="0.25">
      <c r="A987" t="s">
        <v>176</v>
      </c>
      <c r="B987">
        <v>1</v>
      </c>
      <c r="C987">
        <v>1002472</v>
      </c>
      <c r="D987">
        <v>0</v>
      </c>
      <c r="E987" t="s">
        <v>5760</v>
      </c>
      <c r="F987" t="s">
        <v>2007</v>
      </c>
      <c r="G987" t="s">
        <v>2008</v>
      </c>
      <c r="H987" t="s">
        <v>1990</v>
      </c>
      <c r="I987" s="162">
        <v>45380.695798148146</v>
      </c>
      <c r="J987" s="162">
        <v>45382</v>
      </c>
      <c r="K987" t="s">
        <v>1991</v>
      </c>
      <c r="L987">
        <v>20022442</v>
      </c>
      <c r="M987" t="s">
        <v>5761</v>
      </c>
      <c r="N987" t="s">
        <v>5762</v>
      </c>
      <c r="O987">
        <v>964886449</v>
      </c>
      <c r="P987" t="s">
        <v>5763</v>
      </c>
      <c r="Q987" t="s">
        <v>3145</v>
      </c>
      <c r="R987" t="s">
        <v>2022</v>
      </c>
      <c r="S987" t="s">
        <v>2015</v>
      </c>
      <c r="T987" t="e">
        <f>VLOOKUP(Hoja1[[#This Row],[dsc_documento]],Registros[],2,FALSE)</f>
        <v>#N/A</v>
      </c>
    </row>
    <row r="988" spans="1:20" x14ac:dyDescent="0.25">
      <c r="A988" t="s">
        <v>173</v>
      </c>
      <c r="B988">
        <v>5</v>
      </c>
      <c r="C988">
        <v>5050583</v>
      </c>
      <c r="D988">
        <v>0</v>
      </c>
      <c r="E988" t="s">
        <v>5764</v>
      </c>
      <c r="F988" t="s">
        <v>2007</v>
      </c>
      <c r="G988" t="s">
        <v>2008</v>
      </c>
      <c r="H988" t="s">
        <v>1990</v>
      </c>
      <c r="I988" s="162">
        <v>45380.71477997685</v>
      </c>
      <c r="J988" s="162">
        <v>45382</v>
      </c>
      <c r="K988" t="s">
        <v>1991</v>
      </c>
      <c r="L988">
        <v>10481522</v>
      </c>
      <c r="M988" t="s">
        <v>5765</v>
      </c>
      <c r="N988" t="s">
        <v>5766</v>
      </c>
      <c r="O988">
        <v>991461873</v>
      </c>
      <c r="P988" t="s">
        <v>5767</v>
      </c>
      <c r="Q988" t="s">
        <v>3173</v>
      </c>
      <c r="R988" t="s">
        <v>2307</v>
      </c>
      <c r="S988" t="s">
        <v>2307</v>
      </c>
      <c r="T988" t="e">
        <f>VLOOKUP(Hoja1[[#This Row],[dsc_documento]],Registros[],2,FALSE)</f>
        <v>#N/A</v>
      </c>
    </row>
    <row r="989" spans="1:20" x14ac:dyDescent="0.25">
      <c r="A989" t="s">
        <v>231</v>
      </c>
      <c r="B989">
        <v>11</v>
      </c>
      <c r="C989">
        <v>11001245</v>
      </c>
      <c r="D989">
        <v>0</v>
      </c>
      <c r="E989" t="s">
        <v>5768</v>
      </c>
      <c r="F989" t="s">
        <v>2007</v>
      </c>
      <c r="G989" t="s">
        <v>2008</v>
      </c>
      <c r="H989" t="s">
        <v>1990</v>
      </c>
      <c r="I989" s="162">
        <v>45380.736994525461</v>
      </c>
      <c r="J989" s="162">
        <v>45382</v>
      </c>
      <c r="K989" t="s">
        <v>1991</v>
      </c>
      <c r="L989">
        <v>29288905</v>
      </c>
      <c r="M989" t="s">
        <v>5769</v>
      </c>
      <c r="N989" t="s">
        <v>5770</v>
      </c>
      <c r="O989">
        <v>957616650</v>
      </c>
      <c r="P989" t="s">
        <v>5771</v>
      </c>
      <c r="Q989" t="s">
        <v>2688</v>
      </c>
      <c r="R989" t="s">
        <v>2138</v>
      </c>
      <c r="S989" t="s">
        <v>2049</v>
      </c>
      <c r="T989" t="e">
        <f>VLOOKUP(Hoja1[[#This Row],[dsc_documento]],Registros[],2,FALSE)</f>
        <v>#N/A</v>
      </c>
    </row>
    <row r="990" spans="1:20" x14ac:dyDescent="0.25">
      <c r="A990" t="s">
        <v>177</v>
      </c>
      <c r="B990">
        <v>6</v>
      </c>
      <c r="C990">
        <v>6002009</v>
      </c>
      <c r="D990">
        <v>0</v>
      </c>
      <c r="E990" t="s">
        <v>5772</v>
      </c>
      <c r="F990" t="s">
        <v>2007</v>
      </c>
      <c r="G990" t="s">
        <v>2008</v>
      </c>
      <c r="H990" t="s">
        <v>1990</v>
      </c>
      <c r="I990" s="162">
        <v>45380.748001273147</v>
      </c>
      <c r="J990" s="162">
        <v>45382.928468287035</v>
      </c>
      <c r="K990" t="s">
        <v>1991</v>
      </c>
      <c r="L990">
        <v>43184027</v>
      </c>
      <c r="M990" t="s">
        <v>4886</v>
      </c>
      <c r="N990" t="s">
        <v>4887</v>
      </c>
      <c r="O990">
        <v>979862322</v>
      </c>
      <c r="P990" t="s">
        <v>4888</v>
      </c>
      <c r="Q990" t="s">
        <v>2704</v>
      </c>
      <c r="R990" t="s">
        <v>2617</v>
      </c>
      <c r="S990" t="s">
        <v>2362</v>
      </c>
      <c r="T990" t="e">
        <f>VLOOKUP(Hoja1[[#This Row],[dsc_documento]],Registros[],2,FALSE)</f>
        <v>#N/A</v>
      </c>
    </row>
    <row r="991" spans="1:20" x14ac:dyDescent="0.25">
      <c r="A991" t="s">
        <v>177</v>
      </c>
      <c r="B991">
        <v>6</v>
      </c>
      <c r="C991">
        <v>6002010</v>
      </c>
      <c r="D991">
        <v>0</v>
      </c>
      <c r="E991" t="s">
        <v>5773</v>
      </c>
      <c r="F991" t="s">
        <v>2007</v>
      </c>
      <c r="G991" t="s">
        <v>2008</v>
      </c>
      <c r="H991" t="s">
        <v>1990</v>
      </c>
      <c r="I991" s="162">
        <v>45380.753500543979</v>
      </c>
      <c r="J991" s="162">
        <v>45382.928643090279</v>
      </c>
      <c r="K991" t="s">
        <v>1991</v>
      </c>
      <c r="L991">
        <v>43184027</v>
      </c>
      <c r="M991" t="s">
        <v>4886</v>
      </c>
      <c r="N991" t="s">
        <v>4887</v>
      </c>
      <c r="O991">
        <v>979862322</v>
      </c>
      <c r="P991" t="s">
        <v>4888</v>
      </c>
      <c r="Q991" t="s">
        <v>2704</v>
      </c>
      <c r="R991" t="s">
        <v>2617</v>
      </c>
      <c r="S991" t="s">
        <v>2362</v>
      </c>
      <c r="T991" t="e">
        <f>VLOOKUP(Hoja1[[#This Row],[dsc_documento]],Registros[],2,FALSE)</f>
        <v>#N/A</v>
      </c>
    </row>
    <row r="992" spans="1:20" x14ac:dyDescent="0.25">
      <c r="A992" t="s">
        <v>177</v>
      </c>
      <c r="B992">
        <v>6</v>
      </c>
      <c r="C992">
        <v>6002011</v>
      </c>
      <c r="D992">
        <v>0</v>
      </c>
      <c r="E992" t="s">
        <v>5774</v>
      </c>
      <c r="F992" t="s">
        <v>2007</v>
      </c>
      <c r="G992" t="s">
        <v>2008</v>
      </c>
      <c r="H992" t="s">
        <v>1990</v>
      </c>
      <c r="I992" s="162">
        <v>45380.756572881946</v>
      </c>
      <c r="J992" s="162">
        <v>45382.928824155089</v>
      </c>
      <c r="K992" t="s">
        <v>1991</v>
      </c>
      <c r="L992">
        <v>43184027</v>
      </c>
      <c r="M992" t="s">
        <v>4886</v>
      </c>
      <c r="N992" t="s">
        <v>4887</v>
      </c>
      <c r="O992">
        <v>979862322</v>
      </c>
      <c r="P992" t="s">
        <v>4888</v>
      </c>
      <c r="Q992" t="s">
        <v>2704</v>
      </c>
      <c r="R992" t="s">
        <v>2617</v>
      </c>
      <c r="S992" t="s">
        <v>2362</v>
      </c>
      <c r="T992" t="e">
        <f>VLOOKUP(Hoja1[[#This Row],[dsc_documento]],Registros[],2,FALSE)</f>
        <v>#N/A</v>
      </c>
    </row>
    <row r="993" spans="1:20" x14ac:dyDescent="0.25">
      <c r="A993" t="s">
        <v>176</v>
      </c>
      <c r="B993">
        <v>1</v>
      </c>
      <c r="C993">
        <v>1002473</v>
      </c>
      <c r="D993">
        <v>0</v>
      </c>
      <c r="E993" t="s">
        <v>5775</v>
      </c>
      <c r="F993" t="s">
        <v>2007</v>
      </c>
      <c r="G993" t="s">
        <v>2008</v>
      </c>
      <c r="H993" t="s">
        <v>1990</v>
      </c>
      <c r="I993" s="162">
        <v>45381.38153402778</v>
      </c>
      <c r="J993" s="162">
        <v>45382</v>
      </c>
      <c r="K993" t="s">
        <v>1991</v>
      </c>
      <c r="L993">
        <v>20004209</v>
      </c>
      <c r="M993" t="s">
        <v>5776</v>
      </c>
      <c r="N993" t="s">
        <v>5777</v>
      </c>
      <c r="O993">
        <v>964334411</v>
      </c>
      <c r="P993" t="s">
        <v>5778</v>
      </c>
      <c r="Q993" t="s">
        <v>2317</v>
      </c>
      <c r="R993" t="s">
        <v>2022</v>
      </c>
      <c r="S993" t="s">
        <v>2015</v>
      </c>
      <c r="T993" t="e">
        <f>VLOOKUP(Hoja1[[#This Row],[dsc_documento]],Registros[],2,FALSE)</f>
        <v>#N/A</v>
      </c>
    </row>
    <row r="994" spans="1:20" x14ac:dyDescent="0.25">
      <c r="A994" t="s">
        <v>231</v>
      </c>
      <c r="B994">
        <v>11</v>
      </c>
      <c r="C994">
        <v>11001246</v>
      </c>
      <c r="D994">
        <v>0</v>
      </c>
      <c r="E994" t="s">
        <v>5779</v>
      </c>
      <c r="F994" t="s">
        <v>2007</v>
      </c>
      <c r="G994" t="s">
        <v>2008</v>
      </c>
      <c r="H994" t="s">
        <v>1990</v>
      </c>
      <c r="I994" s="162">
        <v>45381.384593668983</v>
      </c>
      <c r="J994" s="162">
        <v>45382.930061076389</v>
      </c>
      <c r="K994" t="s">
        <v>1991</v>
      </c>
      <c r="L994">
        <v>29700085</v>
      </c>
      <c r="M994" t="s">
        <v>5780</v>
      </c>
      <c r="N994" t="s">
        <v>5781</v>
      </c>
      <c r="O994">
        <v>958297978</v>
      </c>
      <c r="P994" t="s">
        <v>5782</v>
      </c>
      <c r="Q994" t="s">
        <v>2137</v>
      </c>
      <c r="R994" t="s">
        <v>2138</v>
      </c>
      <c r="S994" t="s">
        <v>2049</v>
      </c>
      <c r="T994" t="e">
        <f>VLOOKUP(Hoja1[[#This Row],[dsc_documento]],Registros[],2,FALSE)</f>
        <v>#N/A</v>
      </c>
    </row>
    <row r="995" spans="1:20" x14ac:dyDescent="0.25">
      <c r="A995" t="s">
        <v>232</v>
      </c>
      <c r="B995">
        <v>4</v>
      </c>
      <c r="C995">
        <v>4001961</v>
      </c>
      <c r="D995">
        <v>0</v>
      </c>
      <c r="E995" t="s">
        <v>5783</v>
      </c>
      <c r="F995" t="s">
        <v>2007</v>
      </c>
      <c r="G995" t="s">
        <v>2008</v>
      </c>
      <c r="H995" t="s">
        <v>1990</v>
      </c>
      <c r="I995" s="162">
        <v>45381.389486342596</v>
      </c>
      <c r="J995" s="162">
        <v>45382</v>
      </c>
      <c r="K995" t="s">
        <v>1991</v>
      </c>
      <c r="L995">
        <v>23845138</v>
      </c>
      <c r="M995" t="s">
        <v>5784</v>
      </c>
      <c r="N995" t="s">
        <v>5785</v>
      </c>
      <c r="O995">
        <v>987889566</v>
      </c>
      <c r="P995" t="s">
        <v>5786</v>
      </c>
      <c r="Q995" t="s">
        <v>2183</v>
      </c>
      <c r="R995" t="s">
        <v>2178</v>
      </c>
      <c r="S995" t="s">
        <v>2107</v>
      </c>
      <c r="T995" t="e">
        <f>VLOOKUP(Hoja1[[#This Row],[dsc_documento]],Registros[],2,FALSE)</f>
        <v>#N/A</v>
      </c>
    </row>
    <row r="996" spans="1:20" x14ac:dyDescent="0.25">
      <c r="A996" t="s">
        <v>176</v>
      </c>
      <c r="B996">
        <v>1</v>
      </c>
      <c r="C996">
        <v>1002474</v>
      </c>
      <c r="D996">
        <v>0</v>
      </c>
      <c r="E996" t="s">
        <v>5787</v>
      </c>
      <c r="F996" t="s">
        <v>2007</v>
      </c>
      <c r="G996" t="s">
        <v>2008</v>
      </c>
      <c r="H996" t="s">
        <v>1990</v>
      </c>
      <c r="I996" s="162">
        <v>45381.393925694443</v>
      </c>
      <c r="J996" s="162">
        <v>45382.607975925923</v>
      </c>
      <c r="K996" t="s">
        <v>1991</v>
      </c>
      <c r="L996">
        <v>47338760</v>
      </c>
      <c r="M996" t="s">
        <v>5788</v>
      </c>
      <c r="N996" t="s">
        <v>5789</v>
      </c>
      <c r="O996">
        <v>988944551</v>
      </c>
      <c r="P996" t="s">
        <v>5790</v>
      </c>
      <c r="Q996" t="s">
        <v>5546</v>
      </c>
      <c r="R996" t="s">
        <v>2054</v>
      </c>
      <c r="S996" t="s">
        <v>2015</v>
      </c>
      <c r="T996" t="e">
        <f>VLOOKUP(Hoja1[[#This Row],[dsc_documento]],Registros[],2,FALSE)</f>
        <v>#N/A</v>
      </c>
    </row>
    <row r="997" spans="1:20" x14ac:dyDescent="0.25">
      <c r="A997" t="s">
        <v>231</v>
      </c>
      <c r="B997">
        <v>11</v>
      </c>
      <c r="C997">
        <v>11001247</v>
      </c>
      <c r="D997">
        <v>0</v>
      </c>
      <c r="E997" t="s">
        <v>5791</v>
      </c>
      <c r="F997" t="s">
        <v>2007</v>
      </c>
      <c r="G997" t="s">
        <v>2008</v>
      </c>
      <c r="H997" t="s">
        <v>1990</v>
      </c>
      <c r="I997" s="162">
        <v>45381.437448842589</v>
      </c>
      <c r="J997" s="162">
        <v>45382</v>
      </c>
      <c r="K997" t="s">
        <v>1991</v>
      </c>
      <c r="L997">
        <v>43273527</v>
      </c>
      <c r="M997" t="s">
        <v>1805</v>
      </c>
      <c r="N997" t="s">
        <v>5792</v>
      </c>
      <c r="O997">
        <v>973518381</v>
      </c>
      <c r="P997" t="s">
        <v>5793</v>
      </c>
      <c r="Q997" t="s">
        <v>5267</v>
      </c>
      <c r="R997" t="s">
        <v>2114</v>
      </c>
      <c r="S997" t="s">
        <v>1994</v>
      </c>
      <c r="T997" t="e">
        <f>VLOOKUP(Hoja1[[#This Row],[dsc_documento]],Registros[],2,FALSE)</f>
        <v>#N/A</v>
      </c>
    </row>
    <row r="998" spans="1:20" x14ac:dyDescent="0.25">
      <c r="A998" t="s">
        <v>231</v>
      </c>
      <c r="B998">
        <v>11</v>
      </c>
      <c r="C998">
        <v>11001248</v>
      </c>
      <c r="D998">
        <v>0</v>
      </c>
      <c r="E998" t="s">
        <v>5794</v>
      </c>
      <c r="F998" t="s">
        <v>2007</v>
      </c>
      <c r="G998" t="s">
        <v>2008</v>
      </c>
      <c r="H998" t="s">
        <v>1990</v>
      </c>
      <c r="I998" s="162">
        <v>45381.442907835648</v>
      </c>
      <c r="J998" s="162">
        <v>45382</v>
      </c>
      <c r="K998" t="s">
        <v>1991</v>
      </c>
      <c r="L998">
        <v>40270349</v>
      </c>
      <c r="M998" t="s">
        <v>5795</v>
      </c>
      <c r="N998" t="s">
        <v>5796</v>
      </c>
      <c r="O998">
        <v>920117702</v>
      </c>
      <c r="P998" t="s">
        <v>5797</v>
      </c>
      <c r="Q998" t="s">
        <v>2934</v>
      </c>
      <c r="R998" t="s">
        <v>2238</v>
      </c>
      <c r="S998" t="s">
        <v>2049</v>
      </c>
      <c r="T998" t="e">
        <f>VLOOKUP(Hoja1[[#This Row],[dsc_documento]],Registros[],2,FALSE)</f>
        <v>#N/A</v>
      </c>
    </row>
    <row r="999" spans="1:20" x14ac:dyDescent="0.25">
      <c r="A999" t="s">
        <v>173</v>
      </c>
      <c r="B999">
        <v>5</v>
      </c>
      <c r="C999">
        <v>5050584</v>
      </c>
      <c r="D999">
        <v>0</v>
      </c>
      <c r="E999" t="s">
        <v>5798</v>
      </c>
      <c r="F999" t="s">
        <v>2007</v>
      </c>
      <c r="G999" t="s">
        <v>2008</v>
      </c>
      <c r="H999" t="s">
        <v>1990</v>
      </c>
      <c r="I999" s="162">
        <v>45381.44548440972</v>
      </c>
      <c r="J999" s="162">
        <v>45382</v>
      </c>
      <c r="K999" t="s">
        <v>1991</v>
      </c>
      <c r="L999">
        <v>15372724</v>
      </c>
      <c r="M999" t="s">
        <v>5799</v>
      </c>
      <c r="N999" t="s">
        <v>5800</v>
      </c>
      <c r="O999">
        <v>990965722</v>
      </c>
      <c r="P999" t="s">
        <v>5801</v>
      </c>
      <c r="Q999" t="s">
        <v>5312</v>
      </c>
      <c r="R999" t="s">
        <v>2307</v>
      </c>
      <c r="S999" t="s">
        <v>2307</v>
      </c>
      <c r="T999" t="e">
        <f>VLOOKUP(Hoja1[[#This Row],[dsc_documento]],Registros[],2,FALSE)</f>
        <v>#N/A</v>
      </c>
    </row>
    <row r="1000" spans="1:20" x14ac:dyDescent="0.25">
      <c r="A1000" t="s">
        <v>173</v>
      </c>
      <c r="B1000">
        <v>5</v>
      </c>
      <c r="C1000">
        <v>5050585</v>
      </c>
      <c r="D1000">
        <v>0</v>
      </c>
      <c r="E1000" t="s">
        <v>5802</v>
      </c>
      <c r="F1000" t="s">
        <v>2007</v>
      </c>
      <c r="G1000" t="s">
        <v>2008</v>
      </c>
      <c r="H1000" t="s">
        <v>1990</v>
      </c>
      <c r="I1000" s="162">
        <v>45381.475380324075</v>
      </c>
      <c r="J1000" s="162">
        <v>45382</v>
      </c>
      <c r="K1000" t="s">
        <v>1991</v>
      </c>
      <c r="L1000">
        <v>15421412</v>
      </c>
      <c r="M1000" t="s">
        <v>5803</v>
      </c>
      <c r="N1000" t="s">
        <v>2241</v>
      </c>
      <c r="O1000">
        <v>980566853</v>
      </c>
      <c r="P1000" t="s">
        <v>5804</v>
      </c>
      <c r="Q1000" t="s">
        <v>2162</v>
      </c>
      <c r="R1000" t="s">
        <v>2307</v>
      </c>
      <c r="S1000" t="s">
        <v>2307</v>
      </c>
      <c r="T1000" t="e">
        <f>VLOOKUP(Hoja1[[#This Row],[dsc_documento]],Registros[],2,FALSE)</f>
        <v>#N/A</v>
      </c>
    </row>
    <row r="1001" spans="1:20" x14ac:dyDescent="0.25">
      <c r="A1001" t="s">
        <v>175</v>
      </c>
      <c r="B1001">
        <v>9</v>
      </c>
      <c r="C1001">
        <v>9001762</v>
      </c>
      <c r="D1001">
        <v>0</v>
      </c>
      <c r="E1001" t="s">
        <v>5805</v>
      </c>
      <c r="F1001" t="s">
        <v>1988</v>
      </c>
      <c r="G1001" t="s">
        <v>2008</v>
      </c>
      <c r="H1001" t="s">
        <v>1990</v>
      </c>
      <c r="I1001" s="162">
        <v>45381.496411840279</v>
      </c>
      <c r="J1001" s="162">
        <v>45397.823933645835</v>
      </c>
      <c r="K1001" t="s">
        <v>1991</v>
      </c>
      <c r="L1001">
        <v>15638302</v>
      </c>
      <c r="M1001" t="s">
        <v>762</v>
      </c>
      <c r="N1001" t="s">
        <v>5806</v>
      </c>
      <c r="O1001">
        <v>904566349</v>
      </c>
      <c r="P1001" t="s">
        <v>5807</v>
      </c>
      <c r="Q1001" t="s">
        <v>2232</v>
      </c>
      <c r="R1001" t="s">
        <v>2080</v>
      </c>
      <c r="S1001" t="s">
        <v>2080</v>
      </c>
      <c r="T1001" t="e">
        <f>VLOOKUP(Hoja1[[#This Row],[dsc_documento]],Registros[],2,FALSE)</f>
        <v>#N/A</v>
      </c>
    </row>
    <row r="1002" spans="1:20" x14ac:dyDescent="0.25">
      <c r="A1002" t="s">
        <v>232</v>
      </c>
      <c r="B1002">
        <v>4</v>
      </c>
      <c r="C1002">
        <v>4001962</v>
      </c>
      <c r="D1002">
        <v>0</v>
      </c>
      <c r="E1002" t="s">
        <v>5808</v>
      </c>
      <c r="F1002" t="s">
        <v>2007</v>
      </c>
      <c r="G1002" t="s">
        <v>2008</v>
      </c>
      <c r="H1002" t="s">
        <v>1990</v>
      </c>
      <c r="I1002" s="162">
        <v>45381.533987187497</v>
      </c>
      <c r="J1002" s="162">
        <v>45382</v>
      </c>
      <c r="K1002" t="s">
        <v>1991</v>
      </c>
      <c r="L1002">
        <v>40396680</v>
      </c>
      <c r="M1002" t="s">
        <v>5809</v>
      </c>
      <c r="N1002" t="s">
        <v>5810</v>
      </c>
      <c r="O1002">
        <v>941408573</v>
      </c>
      <c r="P1002" t="s">
        <v>5811</v>
      </c>
      <c r="Q1002" t="s">
        <v>2278</v>
      </c>
      <c r="R1002" t="s">
        <v>2178</v>
      </c>
      <c r="S1002" t="s">
        <v>2107</v>
      </c>
      <c r="T1002" t="e">
        <f>VLOOKUP(Hoja1[[#This Row],[dsc_documento]],Registros[],2,FALSE)</f>
        <v>#N/A</v>
      </c>
    </row>
    <row r="1003" spans="1:20" x14ac:dyDescent="0.25">
      <c r="A1003" t="s">
        <v>177</v>
      </c>
      <c r="B1003">
        <v>6</v>
      </c>
      <c r="C1003">
        <v>6002012</v>
      </c>
      <c r="D1003">
        <v>0</v>
      </c>
      <c r="E1003" t="s">
        <v>5812</v>
      </c>
      <c r="F1003" t="s">
        <v>2007</v>
      </c>
      <c r="G1003" t="s">
        <v>2008</v>
      </c>
      <c r="H1003" t="s">
        <v>1990</v>
      </c>
      <c r="I1003" s="162">
        <v>45381.564897453703</v>
      </c>
      <c r="J1003" s="162">
        <v>45382.929015428243</v>
      </c>
      <c r="K1003" t="s">
        <v>1991</v>
      </c>
      <c r="L1003">
        <v>46695395</v>
      </c>
      <c r="M1003" t="s">
        <v>5813</v>
      </c>
      <c r="N1003" t="s">
        <v>5814</v>
      </c>
      <c r="O1003">
        <v>952532077</v>
      </c>
      <c r="P1003" t="s">
        <v>5815</v>
      </c>
      <c r="Q1003" t="s">
        <v>2704</v>
      </c>
      <c r="R1003" t="s">
        <v>2617</v>
      </c>
      <c r="S1003" t="s">
        <v>2362</v>
      </c>
      <c r="T1003" t="e">
        <f>VLOOKUP(Hoja1[[#This Row],[dsc_documento]],Registros[],2,FALSE)</f>
        <v>#N/A</v>
      </c>
    </row>
    <row r="1004" spans="1:20" x14ac:dyDescent="0.25">
      <c r="A1004" t="s">
        <v>201</v>
      </c>
      <c r="B1004">
        <v>2</v>
      </c>
      <c r="C1004">
        <v>2105639</v>
      </c>
      <c r="D1004">
        <v>0</v>
      </c>
      <c r="E1004" t="s">
        <v>5816</v>
      </c>
      <c r="F1004" t="s">
        <v>2007</v>
      </c>
      <c r="G1004" t="s">
        <v>2008</v>
      </c>
      <c r="H1004" t="s">
        <v>1990</v>
      </c>
      <c r="I1004" s="162">
        <v>45381.583286840279</v>
      </c>
      <c r="J1004" s="162">
        <v>45382</v>
      </c>
      <c r="K1004" t="s">
        <v>1991</v>
      </c>
      <c r="L1004">
        <v>20119531</v>
      </c>
      <c r="M1004" t="s">
        <v>5817</v>
      </c>
      <c r="N1004" t="s">
        <v>5818</v>
      </c>
      <c r="O1004">
        <v>946913981</v>
      </c>
      <c r="P1004" t="s">
        <v>5819</v>
      </c>
      <c r="Q1004" t="s">
        <v>2939</v>
      </c>
      <c r="R1004" t="s">
        <v>2060</v>
      </c>
      <c r="S1004" t="s">
        <v>4864</v>
      </c>
      <c r="T1004" t="e">
        <f>VLOOKUP(Hoja1[[#This Row],[dsc_documento]],Registros[],2,FALSE)</f>
        <v>#N/A</v>
      </c>
    </row>
    <row r="1005" spans="1:20" x14ac:dyDescent="0.25">
      <c r="A1005" t="s">
        <v>177</v>
      </c>
      <c r="B1005">
        <v>6</v>
      </c>
      <c r="C1005">
        <v>6002013</v>
      </c>
      <c r="D1005">
        <v>0</v>
      </c>
      <c r="E1005" t="s">
        <v>5820</v>
      </c>
      <c r="F1005" t="s">
        <v>2007</v>
      </c>
      <c r="G1005" t="s">
        <v>2008</v>
      </c>
      <c r="H1005" t="s">
        <v>1990</v>
      </c>
      <c r="I1005" s="162">
        <v>45381.58889684028</v>
      </c>
      <c r="J1005" s="162">
        <v>45382</v>
      </c>
      <c r="K1005" t="s">
        <v>1991</v>
      </c>
      <c r="L1005">
        <v>9144483</v>
      </c>
      <c r="M1005" t="s">
        <v>5821</v>
      </c>
      <c r="N1005" t="s">
        <v>5822</v>
      </c>
      <c r="O1005">
        <v>994446162</v>
      </c>
      <c r="P1005" t="s">
        <v>5823</v>
      </c>
      <c r="Q1005" t="s">
        <v>2759</v>
      </c>
      <c r="R1005" t="s">
        <v>2436</v>
      </c>
      <c r="S1005" t="s">
        <v>2362</v>
      </c>
      <c r="T1005" t="e">
        <f>VLOOKUP(Hoja1[[#This Row],[dsc_documento]],Registros[],2,FALSE)</f>
        <v>#N/A</v>
      </c>
    </row>
    <row r="1006" spans="1:20" x14ac:dyDescent="0.25">
      <c r="A1006" t="s">
        <v>201</v>
      </c>
      <c r="B1006">
        <v>2</v>
      </c>
      <c r="C1006">
        <v>2105640</v>
      </c>
      <c r="D1006">
        <v>0</v>
      </c>
      <c r="E1006" t="s">
        <v>5824</v>
      </c>
      <c r="F1006" t="s">
        <v>2007</v>
      </c>
      <c r="G1006" t="s">
        <v>2008</v>
      </c>
      <c r="H1006" t="s">
        <v>1990</v>
      </c>
      <c r="I1006" s="162">
        <v>45381.592308680556</v>
      </c>
      <c r="J1006" s="162">
        <v>45382</v>
      </c>
      <c r="K1006" t="s">
        <v>1991</v>
      </c>
      <c r="L1006">
        <v>42923272</v>
      </c>
      <c r="M1006" t="s">
        <v>5825</v>
      </c>
      <c r="N1006" t="s">
        <v>5826</v>
      </c>
      <c r="O1006">
        <v>980701939</v>
      </c>
      <c r="P1006" t="s">
        <v>5827</v>
      </c>
      <c r="Q1006" t="s">
        <v>3682</v>
      </c>
      <c r="R1006" t="s">
        <v>2223</v>
      </c>
      <c r="S1006" t="s">
        <v>4864</v>
      </c>
      <c r="T1006" t="e">
        <f>VLOOKUP(Hoja1[[#This Row],[dsc_documento]],Registros[],2,FALSE)</f>
        <v>#N/A</v>
      </c>
    </row>
    <row r="1007" spans="1:20" x14ac:dyDescent="0.25">
      <c r="A1007" t="s">
        <v>173</v>
      </c>
      <c r="B1007">
        <v>5</v>
      </c>
      <c r="C1007">
        <v>5050586</v>
      </c>
      <c r="D1007">
        <v>0</v>
      </c>
      <c r="E1007" t="s">
        <v>5828</v>
      </c>
      <c r="F1007" t="s">
        <v>2007</v>
      </c>
      <c r="G1007" t="s">
        <v>2008</v>
      </c>
      <c r="H1007" t="s">
        <v>1990</v>
      </c>
      <c r="I1007" s="162">
        <v>45381.596108020836</v>
      </c>
      <c r="J1007" s="162">
        <v>45382</v>
      </c>
      <c r="K1007" t="s">
        <v>1991</v>
      </c>
      <c r="L1007">
        <v>15355781</v>
      </c>
      <c r="M1007" t="s">
        <v>5829</v>
      </c>
      <c r="N1007" t="s">
        <v>5830</v>
      </c>
      <c r="O1007">
        <v>945787704</v>
      </c>
      <c r="P1007" t="s">
        <v>5831</v>
      </c>
      <c r="Q1007" t="s">
        <v>4897</v>
      </c>
      <c r="R1007" t="s">
        <v>2307</v>
      </c>
      <c r="S1007" t="s">
        <v>2307</v>
      </c>
      <c r="T1007" t="e">
        <f>VLOOKUP(Hoja1[[#This Row],[dsc_documento]],Registros[],2,FALSE)</f>
        <v>#N/A</v>
      </c>
    </row>
    <row r="1008" spans="1:20" x14ac:dyDescent="0.25">
      <c r="A1008" t="s">
        <v>201</v>
      </c>
      <c r="B1008">
        <v>2</v>
      </c>
      <c r="C1008">
        <v>2105641</v>
      </c>
      <c r="D1008">
        <v>0</v>
      </c>
      <c r="E1008" t="s">
        <v>5832</v>
      </c>
      <c r="F1008" t="s">
        <v>2007</v>
      </c>
      <c r="G1008" t="s">
        <v>2008</v>
      </c>
      <c r="H1008" t="s">
        <v>1990</v>
      </c>
      <c r="I1008" s="162">
        <v>45381.606520914349</v>
      </c>
      <c r="J1008" s="162">
        <v>45382.608874189813</v>
      </c>
      <c r="K1008" t="s">
        <v>1991</v>
      </c>
      <c r="L1008">
        <v>74954694</v>
      </c>
      <c r="M1008" t="s">
        <v>5833</v>
      </c>
      <c r="N1008" t="s">
        <v>5834</v>
      </c>
      <c r="O1008">
        <v>913242256</v>
      </c>
      <c r="P1008" t="s">
        <v>5835</v>
      </c>
      <c r="Q1008" t="s">
        <v>2113</v>
      </c>
      <c r="R1008" t="s">
        <v>2114</v>
      </c>
      <c r="S1008" t="s">
        <v>1994</v>
      </c>
      <c r="T1008" t="e">
        <f>VLOOKUP(Hoja1[[#This Row],[dsc_documento]],Registros[],2,FALSE)</f>
        <v>#N/A</v>
      </c>
    </row>
    <row r="1009" spans="1:20" x14ac:dyDescent="0.25">
      <c r="A1009" t="s">
        <v>173</v>
      </c>
      <c r="B1009">
        <v>5</v>
      </c>
      <c r="C1009">
        <v>5050587</v>
      </c>
      <c r="D1009">
        <v>0</v>
      </c>
      <c r="E1009" t="s">
        <v>5836</v>
      </c>
      <c r="F1009" t="s">
        <v>2007</v>
      </c>
      <c r="G1009" t="s">
        <v>2008</v>
      </c>
      <c r="H1009" t="s">
        <v>1990</v>
      </c>
      <c r="I1009" s="162">
        <v>45381.610461655095</v>
      </c>
      <c r="J1009" s="162">
        <v>45382.92786265046</v>
      </c>
      <c r="K1009" t="s">
        <v>1991</v>
      </c>
      <c r="L1009">
        <v>15432615</v>
      </c>
      <c r="M1009" t="s">
        <v>5837</v>
      </c>
      <c r="N1009" t="s">
        <v>5838</v>
      </c>
      <c r="O1009">
        <v>975241052</v>
      </c>
      <c r="P1009" t="s">
        <v>5839</v>
      </c>
      <c r="Q1009" t="s">
        <v>5312</v>
      </c>
      <c r="R1009" t="s">
        <v>2307</v>
      </c>
      <c r="S1009" t="s">
        <v>2307</v>
      </c>
      <c r="T1009" t="e">
        <f>VLOOKUP(Hoja1[[#This Row],[dsc_documento]],Registros[],2,FALSE)</f>
        <v>#N/A</v>
      </c>
    </row>
    <row r="1010" spans="1:20" x14ac:dyDescent="0.25">
      <c r="A1010" t="s">
        <v>201</v>
      </c>
      <c r="B1010">
        <v>2</v>
      </c>
      <c r="C1010">
        <v>2105642</v>
      </c>
      <c r="D1010">
        <v>0</v>
      </c>
      <c r="E1010" t="s">
        <v>5840</v>
      </c>
      <c r="F1010" t="s">
        <v>2007</v>
      </c>
      <c r="G1010" t="s">
        <v>2008</v>
      </c>
      <c r="H1010" t="s">
        <v>1990</v>
      </c>
      <c r="I1010" s="162">
        <v>45381.614106678244</v>
      </c>
      <c r="J1010" s="162">
        <v>45382</v>
      </c>
      <c r="K1010" t="s">
        <v>1991</v>
      </c>
      <c r="L1010">
        <v>42923272</v>
      </c>
      <c r="M1010" t="s">
        <v>5825</v>
      </c>
      <c r="N1010" t="s">
        <v>5826</v>
      </c>
      <c r="O1010">
        <v>980701939</v>
      </c>
      <c r="P1010" t="s">
        <v>5827</v>
      </c>
      <c r="Q1010" t="s">
        <v>3682</v>
      </c>
      <c r="R1010" t="s">
        <v>2223</v>
      </c>
      <c r="S1010" t="s">
        <v>4864</v>
      </c>
      <c r="T1010" t="e">
        <f>VLOOKUP(Hoja1[[#This Row],[dsc_documento]],Registros[],2,FALSE)</f>
        <v>#N/A</v>
      </c>
    </row>
    <row r="1011" spans="1:20" x14ac:dyDescent="0.25">
      <c r="A1011" t="s">
        <v>173</v>
      </c>
      <c r="B1011">
        <v>5</v>
      </c>
      <c r="C1011">
        <v>5050588</v>
      </c>
      <c r="D1011">
        <v>0</v>
      </c>
      <c r="E1011" t="s">
        <v>5841</v>
      </c>
      <c r="F1011" t="s">
        <v>2007</v>
      </c>
      <c r="G1011" t="s">
        <v>2008</v>
      </c>
      <c r="H1011" t="s">
        <v>1990</v>
      </c>
      <c r="I1011" s="162">
        <v>45381.621650266206</v>
      </c>
      <c r="J1011" s="162">
        <v>45382.928048032409</v>
      </c>
      <c r="K1011" t="s">
        <v>1991</v>
      </c>
      <c r="L1011">
        <v>45624214</v>
      </c>
      <c r="M1011" t="s">
        <v>5842</v>
      </c>
      <c r="N1011" t="s">
        <v>5843</v>
      </c>
      <c r="O1011">
        <v>933506348</v>
      </c>
      <c r="P1011" t="s">
        <v>5844</v>
      </c>
      <c r="Q1011" t="s">
        <v>5312</v>
      </c>
      <c r="R1011" t="s">
        <v>2307</v>
      </c>
      <c r="S1011" t="s">
        <v>2307</v>
      </c>
      <c r="T1011" t="e">
        <f>VLOOKUP(Hoja1[[#This Row],[dsc_documento]],Registros[],2,FALSE)</f>
        <v>#N/A</v>
      </c>
    </row>
    <row r="1012" spans="1:20" x14ac:dyDescent="0.25">
      <c r="A1012" t="s">
        <v>173</v>
      </c>
      <c r="B1012">
        <v>5</v>
      </c>
      <c r="C1012">
        <v>5050589</v>
      </c>
      <c r="D1012">
        <v>0</v>
      </c>
      <c r="E1012" t="s">
        <v>5845</v>
      </c>
      <c r="F1012" t="s">
        <v>2007</v>
      </c>
      <c r="G1012" t="s">
        <v>2008</v>
      </c>
      <c r="H1012" t="s">
        <v>1990</v>
      </c>
      <c r="I1012" s="162">
        <v>45381.630167164352</v>
      </c>
      <c r="J1012" s="162">
        <v>45382</v>
      </c>
      <c r="K1012" t="s">
        <v>1991</v>
      </c>
      <c r="L1012">
        <v>15422596</v>
      </c>
      <c r="M1012" t="s">
        <v>5846</v>
      </c>
      <c r="N1012" t="s">
        <v>5847</v>
      </c>
      <c r="O1012">
        <v>916494457</v>
      </c>
      <c r="P1012" t="s">
        <v>5848</v>
      </c>
      <c r="Q1012" t="s">
        <v>5312</v>
      </c>
      <c r="R1012" t="s">
        <v>2307</v>
      </c>
      <c r="S1012" t="s">
        <v>2307</v>
      </c>
      <c r="T1012" t="e">
        <f>VLOOKUP(Hoja1[[#This Row],[dsc_documento]],Registros[],2,FALSE)</f>
        <v>#N/A</v>
      </c>
    </row>
    <row r="1013" spans="1:20" x14ac:dyDescent="0.25">
      <c r="A1013" t="s">
        <v>173</v>
      </c>
      <c r="B1013">
        <v>5</v>
      </c>
      <c r="C1013">
        <v>5050590</v>
      </c>
      <c r="D1013">
        <v>0</v>
      </c>
      <c r="E1013" t="s">
        <v>5849</v>
      </c>
      <c r="F1013" t="s">
        <v>2007</v>
      </c>
      <c r="G1013" t="s">
        <v>2008</v>
      </c>
      <c r="H1013" t="s">
        <v>1990</v>
      </c>
      <c r="I1013" s="162">
        <v>45381.640337002318</v>
      </c>
      <c r="J1013" s="162">
        <v>45382.928231909726</v>
      </c>
      <c r="K1013" t="s">
        <v>1991</v>
      </c>
      <c r="L1013">
        <v>15354992</v>
      </c>
      <c r="M1013" t="s">
        <v>5850</v>
      </c>
      <c r="N1013" t="s">
        <v>5851</v>
      </c>
      <c r="O1013">
        <v>955896878</v>
      </c>
      <c r="P1013" t="s">
        <v>5852</v>
      </c>
      <c r="Q1013" t="s">
        <v>4897</v>
      </c>
      <c r="R1013" t="s">
        <v>2307</v>
      </c>
      <c r="S1013" t="s">
        <v>2307</v>
      </c>
      <c r="T1013" t="e">
        <f>VLOOKUP(Hoja1[[#This Row],[dsc_documento]],Registros[],2,FALSE)</f>
        <v>#N/A</v>
      </c>
    </row>
    <row r="1014" spans="1:20" x14ac:dyDescent="0.25">
      <c r="A1014" t="s">
        <v>231</v>
      </c>
      <c r="B1014">
        <v>11</v>
      </c>
      <c r="C1014">
        <v>11001249</v>
      </c>
      <c r="D1014">
        <v>0</v>
      </c>
      <c r="E1014" t="s">
        <v>5853</v>
      </c>
      <c r="F1014" t="s">
        <v>2007</v>
      </c>
      <c r="G1014" t="s">
        <v>2008</v>
      </c>
      <c r="H1014" t="s">
        <v>1990</v>
      </c>
      <c r="I1014" s="162">
        <v>45381.642028125003</v>
      </c>
      <c r="J1014" s="162">
        <v>45382</v>
      </c>
      <c r="K1014" t="s">
        <v>1991</v>
      </c>
      <c r="L1014">
        <v>47354115</v>
      </c>
      <c r="M1014" t="s">
        <v>5854</v>
      </c>
      <c r="N1014" t="s">
        <v>5855</v>
      </c>
      <c r="O1014">
        <v>966449788</v>
      </c>
      <c r="P1014" t="s">
        <v>5856</v>
      </c>
      <c r="Q1014" t="s">
        <v>4416</v>
      </c>
      <c r="R1014" t="s">
        <v>2238</v>
      </c>
      <c r="S1014" t="s">
        <v>2049</v>
      </c>
      <c r="T1014" t="e">
        <f>VLOOKUP(Hoja1[[#This Row],[dsc_documento]],Registros[],2,FALSE)</f>
        <v>#N/A</v>
      </c>
    </row>
    <row r="1015" spans="1:20" x14ac:dyDescent="0.25">
      <c r="A1015" t="s">
        <v>175</v>
      </c>
      <c r="B1015">
        <v>9</v>
      </c>
      <c r="C1015">
        <v>9001763</v>
      </c>
      <c r="D1015">
        <v>0</v>
      </c>
      <c r="E1015" t="s">
        <v>5857</v>
      </c>
      <c r="F1015" t="s">
        <v>2007</v>
      </c>
      <c r="G1015" t="s">
        <v>2008</v>
      </c>
      <c r="H1015" t="s">
        <v>1990</v>
      </c>
      <c r="I1015" s="162">
        <v>45381.655823842593</v>
      </c>
      <c r="J1015" s="162">
        <v>45382.92938425926</v>
      </c>
      <c r="K1015" t="s">
        <v>1991</v>
      </c>
      <c r="L1015">
        <v>32847823</v>
      </c>
      <c r="M1015" t="s">
        <v>5858</v>
      </c>
      <c r="N1015" t="s">
        <v>5859</v>
      </c>
      <c r="O1015">
        <v>943109325</v>
      </c>
      <c r="P1015" t="s">
        <v>5860</v>
      </c>
      <c r="Q1015" t="s">
        <v>2312</v>
      </c>
      <c r="R1015" t="s">
        <v>4855</v>
      </c>
      <c r="S1015" t="s">
        <v>2156</v>
      </c>
      <c r="T1015" t="e">
        <f>VLOOKUP(Hoja1[[#This Row],[dsc_documento]],Registros[],2,FALSE)</f>
        <v>#N/A</v>
      </c>
    </row>
    <row r="1016" spans="1:20" x14ac:dyDescent="0.25">
      <c r="A1016" t="s">
        <v>175</v>
      </c>
      <c r="B1016">
        <v>9</v>
      </c>
      <c r="C1016">
        <v>9001764</v>
      </c>
      <c r="D1016">
        <v>0</v>
      </c>
      <c r="E1016" t="s">
        <v>5861</v>
      </c>
      <c r="F1016" t="s">
        <v>2007</v>
      </c>
      <c r="G1016" t="s">
        <v>2008</v>
      </c>
      <c r="H1016" t="s">
        <v>1990</v>
      </c>
      <c r="I1016" s="162">
        <v>45381.666037997682</v>
      </c>
      <c r="J1016" s="162">
        <v>45382</v>
      </c>
      <c r="K1016" t="s">
        <v>1991</v>
      </c>
      <c r="L1016">
        <v>18212706</v>
      </c>
      <c r="M1016" t="s">
        <v>5862</v>
      </c>
      <c r="N1016" t="s">
        <v>5863</v>
      </c>
      <c r="O1016">
        <v>936516102</v>
      </c>
      <c r="P1016" t="s">
        <v>5864</v>
      </c>
      <c r="Q1016" t="s">
        <v>2312</v>
      </c>
      <c r="R1016" t="s">
        <v>4855</v>
      </c>
      <c r="S1016" t="s">
        <v>2156</v>
      </c>
      <c r="T1016" t="e">
        <f>VLOOKUP(Hoja1[[#This Row],[dsc_documento]],Registros[],2,FALSE)</f>
        <v>#N/A</v>
      </c>
    </row>
    <row r="1017" spans="1:20" x14ac:dyDescent="0.25">
      <c r="A1017" t="s">
        <v>231</v>
      </c>
      <c r="B1017">
        <v>11</v>
      </c>
      <c r="C1017">
        <v>11001250</v>
      </c>
      <c r="D1017">
        <v>0</v>
      </c>
      <c r="E1017" t="s">
        <v>5865</v>
      </c>
      <c r="F1017" t="s">
        <v>2007</v>
      </c>
      <c r="G1017" t="s">
        <v>2008</v>
      </c>
      <c r="H1017" t="s">
        <v>1990</v>
      </c>
      <c r="I1017" s="162">
        <v>45381.667029085649</v>
      </c>
      <c r="J1017" s="162">
        <v>45382.930218368056</v>
      </c>
      <c r="K1017" t="s">
        <v>1991</v>
      </c>
      <c r="L1017">
        <v>42200145</v>
      </c>
      <c r="M1017" t="s">
        <v>5866</v>
      </c>
      <c r="N1017" t="s">
        <v>3043</v>
      </c>
      <c r="O1017">
        <v>958604414</v>
      </c>
      <c r="P1017" t="s">
        <v>5867</v>
      </c>
      <c r="Q1017" t="s">
        <v>2113</v>
      </c>
      <c r="R1017" t="s">
        <v>2114</v>
      </c>
      <c r="S1017" t="s">
        <v>1994</v>
      </c>
      <c r="T1017" t="e">
        <f>VLOOKUP(Hoja1[[#This Row],[dsc_documento]],Registros[],2,FALSE)</f>
        <v>#N/A</v>
      </c>
    </row>
    <row r="1018" spans="1:20" x14ac:dyDescent="0.25">
      <c r="A1018" t="s">
        <v>231</v>
      </c>
      <c r="B1018">
        <v>11</v>
      </c>
      <c r="C1018">
        <v>11001251</v>
      </c>
      <c r="D1018">
        <v>0</v>
      </c>
      <c r="E1018" t="s">
        <v>5868</v>
      </c>
      <c r="F1018" t="s">
        <v>2007</v>
      </c>
      <c r="G1018" t="s">
        <v>2008</v>
      </c>
      <c r="H1018" t="s">
        <v>1990</v>
      </c>
      <c r="I1018" s="162">
        <v>45381.671568287034</v>
      </c>
      <c r="J1018" s="162">
        <v>45382</v>
      </c>
      <c r="K1018" t="s">
        <v>1991</v>
      </c>
      <c r="L1018">
        <v>40237141</v>
      </c>
      <c r="M1018" t="s">
        <v>5869</v>
      </c>
      <c r="N1018" t="s">
        <v>5870</v>
      </c>
      <c r="O1018">
        <v>958199079</v>
      </c>
      <c r="P1018" t="s">
        <v>5871</v>
      </c>
      <c r="Q1018" t="s">
        <v>2113</v>
      </c>
      <c r="R1018" t="s">
        <v>2114</v>
      </c>
      <c r="S1018" t="s">
        <v>1994</v>
      </c>
      <c r="T1018" t="e">
        <f>VLOOKUP(Hoja1[[#This Row],[dsc_documento]],Registros[],2,FALSE)</f>
        <v>#N/A</v>
      </c>
    </row>
    <row r="1019" spans="1:20" x14ac:dyDescent="0.25">
      <c r="A1019" t="s">
        <v>231</v>
      </c>
      <c r="B1019">
        <v>11</v>
      </c>
      <c r="C1019">
        <v>11001252</v>
      </c>
      <c r="D1019">
        <v>0</v>
      </c>
      <c r="E1019" t="s">
        <v>5872</v>
      </c>
      <c r="F1019" t="s">
        <v>2007</v>
      </c>
      <c r="G1019" t="s">
        <v>2008</v>
      </c>
      <c r="H1019" t="s">
        <v>1990</v>
      </c>
      <c r="I1019" s="162">
        <v>45381.67506415509</v>
      </c>
      <c r="J1019" s="162">
        <v>45382</v>
      </c>
      <c r="K1019" t="s">
        <v>1991</v>
      </c>
      <c r="L1019">
        <v>40237141</v>
      </c>
      <c r="M1019" t="s">
        <v>5869</v>
      </c>
      <c r="N1019" t="s">
        <v>5870</v>
      </c>
      <c r="O1019">
        <v>958199079</v>
      </c>
      <c r="P1019" t="s">
        <v>5871</v>
      </c>
      <c r="Q1019" t="s">
        <v>2113</v>
      </c>
      <c r="R1019" t="s">
        <v>2114</v>
      </c>
      <c r="S1019" t="s">
        <v>1994</v>
      </c>
      <c r="T1019" t="e">
        <f>VLOOKUP(Hoja1[[#This Row],[dsc_documento]],Registros[],2,FALSE)</f>
        <v>#N/A</v>
      </c>
    </row>
    <row r="1020" spans="1:20" x14ac:dyDescent="0.25">
      <c r="A1020" t="s">
        <v>231</v>
      </c>
      <c r="B1020">
        <v>11</v>
      </c>
      <c r="C1020">
        <v>11001253</v>
      </c>
      <c r="D1020">
        <v>0</v>
      </c>
      <c r="E1020" t="s">
        <v>5873</v>
      </c>
      <c r="F1020" t="s">
        <v>2007</v>
      </c>
      <c r="G1020" t="s">
        <v>2008</v>
      </c>
      <c r="H1020" t="s">
        <v>1990</v>
      </c>
      <c r="I1020" s="162">
        <v>45381.678382557868</v>
      </c>
      <c r="J1020" s="162">
        <v>45382</v>
      </c>
      <c r="K1020" t="s">
        <v>1991</v>
      </c>
      <c r="L1020">
        <v>40686085</v>
      </c>
      <c r="M1020" t="s">
        <v>504</v>
      </c>
      <c r="N1020" t="s">
        <v>2390</v>
      </c>
      <c r="O1020">
        <v>989370788</v>
      </c>
      <c r="P1020" t="s">
        <v>505</v>
      </c>
      <c r="Q1020" t="s">
        <v>2477</v>
      </c>
      <c r="R1020" t="s">
        <v>2138</v>
      </c>
      <c r="S1020" t="s">
        <v>2049</v>
      </c>
      <c r="T1020" t="e">
        <f>VLOOKUP(Hoja1[[#This Row],[dsc_documento]],Registros[],2,FALSE)</f>
        <v>#N/A</v>
      </c>
    </row>
    <row r="1021" spans="1:20" x14ac:dyDescent="0.25">
      <c r="A1021" t="s">
        <v>177</v>
      </c>
      <c r="B1021">
        <v>6</v>
      </c>
      <c r="C1021">
        <v>6002014</v>
      </c>
      <c r="D1021">
        <v>0</v>
      </c>
      <c r="E1021" t="s">
        <v>5874</v>
      </c>
      <c r="F1021" t="s">
        <v>2007</v>
      </c>
      <c r="G1021" t="s">
        <v>2008</v>
      </c>
      <c r="H1021" t="s">
        <v>1990</v>
      </c>
      <c r="I1021" s="162">
        <v>45381.681798923608</v>
      </c>
      <c r="J1021" s="162">
        <v>45382</v>
      </c>
      <c r="K1021" t="s">
        <v>1991</v>
      </c>
      <c r="L1021">
        <v>16489081</v>
      </c>
      <c r="M1021" t="s">
        <v>5875</v>
      </c>
      <c r="N1021" t="s">
        <v>5876</v>
      </c>
      <c r="O1021">
        <v>945523941</v>
      </c>
      <c r="P1021" t="s">
        <v>5877</v>
      </c>
      <c r="Q1021" t="s">
        <v>4507</v>
      </c>
      <c r="R1021" t="s">
        <v>2617</v>
      </c>
      <c r="S1021" t="s">
        <v>2362</v>
      </c>
      <c r="T1021" t="e">
        <f>VLOOKUP(Hoja1[[#This Row],[dsc_documento]],Registros[],2,FALSE)</f>
        <v>#N/A</v>
      </c>
    </row>
    <row r="1022" spans="1:20" x14ac:dyDescent="0.25">
      <c r="A1022" t="s">
        <v>231</v>
      </c>
      <c r="B1022">
        <v>11</v>
      </c>
      <c r="C1022">
        <v>11001254</v>
      </c>
      <c r="D1022">
        <v>0</v>
      </c>
      <c r="E1022" t="s">
        <v>5878</v>
      </c>
      <c r="F1022" t="s">
        <v>2007</v>
      </c>
      <c r="G1022" t="s">
        <v>2008</v>
      </c>
      <c r="H1022" t="s">
        <v>1990</v>
      </c>
      <c r="I1022" s="162">
        <v>45381.681877314812</v>
      </c>
      <c r="J1022" s="162">
        <v>45382</v>
      </c>
      <c r="K1022" t="s">
        <v>1991</v>
      </c>
      <c r="L1022">
        <v>47660618</v>
      </c>
      <c r="M1022" t="s">
        <v>5879</v>
      </c>
      <c r="N1022" t="s">
        <v>5880</v>
      </c>
      <c r="O1022">
        <v>920517880</v>
      </c>
      <c r="P1022" t="s">
        <v>5881</v>
      </c>
      <c r="Q1022" t="s">
        <v>3198</v>
      </c>
      <c r="R1022" t="s">
        <v>2138</v>
      </c>
      <c r="S1022" t="s">
        <v>2049</v>
      </c>
      <c r="T1022" t="e">
        <f>VLOOKUP(Hoja1[[#This Row],[dsc_documento]],Registros[],2,FALSE)</f>
        <v>#N/A</v>
      </c>
    </row>
    <row r="1023" spans="1:20" x14ac:dyDescent="0.25">
      <c r="A1023" t="s">
        <v>231</v>
      </c>
      <c r="B1023">
        <v>11</v>
      </c>
      <c r="C1023">
        <v>11001255</v>
      </c>
      <c r="D1023">
        <v>0</v>
      </c>
      <c r="E1023" t="s">
        <v>5882</v>
      </c>
      <c r="F1023" t="s">
        <v>2007</v>
      </c>
      <c r="G1023" t="s">
        <v>2008</v>
      </c>
      <c r="H1023" t="s">
        <v>1990</v>
      </c>
      <c r="I1023" s="162">
        <v>45381.692308877318</v>
      </c>
      <c r="J1023" s="162">
        <v>45382</v>
      </c>
      <c r="K1023" t="s">
        <v>1991</v>
      </c>
      <c r="L1023">
        <v>23851854</v>
      </c>
      <c r="M1023" t="s">
        <v>5883</v>
      </c>
      <c r="N1023" t="s">
        <v>5884</v>
      </c>
      <c r="O1023">
        <v>929860379</v>
      </c>
      <c r="P1023" t="s">
        <v>5885</v>
      </c>
      <c r="Q1023" t="s">
        <v>2193</v>
      </c>
      <c r="R1023" t="s">
        <v>2048</v>
      </c>
      <c r="S1023" t="s">
        <v>2049</v>
      </c>
      <c r="T1023" t="e">
        <f>VLOOKUP(Hoja1[[#This Row],[dsc_documento]],Registros[],2,FALSE)</f>
        <v>#N/A</v>
      </c>
    </row>
    <row r="1024" spans="1:20" x14ac:dyDescent="0.25">
      <c r="A1024" t="s">
        <v>201</v>
      </c>
      <c r="B1024">
        <v>2</v>
      </c>
      <c r="C1024">
        <v>2105643</v>
      </c>
      <c r="D1024">
        <v>0</v>
      </c>
      <c r="E1024" t="s">
        <v>5886</v>
      </c>
      <c r="F1024" t="s">
        <v>2007</v>
      </c>
      <c r="G1024" t="s">
        <v>2008</v>
      </c>
      <c r="H1024" t="s">
        <v>1990</v>
      </c>
      <c r="I1024" s="162">
        <v>45381.698562928243</v>
      </c>
      <c r="J1024" s="162">
        <v>45382</v>
      </c>
      <c r="K1024" t="s">
        <v>1991</v>
      </c>
      <c r="L1024">
        <v>20049206</v>
      </c>
      <c r="M1024" t="s">
        <v>5887</v>
      </c>
      <c r="N1024" t="s">
        <v>5888</v>
      </c>
      <c r="O1024">
        <v>992732059</v>
      </c>
      <c r="P1024" t="s">
        <v>5889</v>
      </c>
      <c r="Q1024" t="s">
        <v>3193</v>
      </c>
      <c r="R1024" t="s">
        <v>2204</v>
      </c>
      <c r="S1024" t="s">
        <v>4864</v>
      </c>
      <c r="T1024" t="e">
        <f>VLOOKUP(Hoja1[[#This Row],[dsc_documento]],Registros[],2,FALSE)</f>
        <v>#N/A</v>
      </c>
    </row>
    <row r="1025" spans="1:20" x14ac:dyDescent="0.25">
      <c r="A1025" t="s">
        <v>177</v>
      </c>
      <c r="B1025">
        <v>6</v>
      </c>
      <c r="C1025">
        <v>6002015</v>
      </c>
      <c r="D1025">
        <v>0</v>
      </c>
      <c r="E1025" t="s">
        <v>5890</v>
      </c>
      <c r="F1025" t="s">
        <v>2007</v>
      </c>
      <c r="G1025" t="s">
        <v>2008</v>
      </c>
      <c r="H1025" t="s">
        <v>1990</v>
      </c>
      <c r="I1025" s="162">
        <v>45381.759918252312</v>
      </c>
      <c r="J1025" s="162">
        <v>45382</v>
      </c>
      <c r="K1025" t="s">
        <v>1991</v>
      </c>
      <c r="L1025">
        <v>72966633</v>
      </c>
      <c r="M1025" t="s">
        <v>506</v>
      </c>
      <c r="N1025" t="s">
        <v>2609</v>
      </c>
      <c r="O1025">
        <v>914529196</v>
      </c>
      <c r="P1025" t="s">
        <v>507</v>
      </c>
      <c r="Q1025" t="s">
        <v>5891</v>
      </c>
      <c r="R1025" t="s">
        <v>2436</v>
      </c>
      <c r="S1025" t="s">
        <v>2362</v>
      </c>
      <c r="T1025" t="e">
        <f>VLOOKUP(Hoja1[[#This Row],[dsc_documento]],Registros[],2,FALSE)</f>
        <v>#N/A</v>
      </c>
    </row>
    <row r="1026" spans="1:20" x14ac:dyDescent="0.25">
      <c r="A1026" t="s">
        <v>201</v>
      </c>
      <c r="B1026">
        <v>2</v>
      </c>
      <c r="C1026">
        <v>2105644</v>
      </c>
      <c r="D1026">
        <v>0</v>
      </c>
      <c r="E1026" t="s">
        <v>5892</v>
      </c>
      <c r="F1026" t="s">
        <v>2007</v>
      </c>
      <c r="G1026" t="s">
        <v>2008</v>
      </c>
      <c r="H1026" t="s">
        <v>1990</v>
      </c>
      <c r="I1026" s="162">
        <v>45382.362188078703</v>
      </c>
      <c r="J1026" s="162">
        <v>45382</v>
      </c>
      <c r="K1026" t="s">
        <v>1991</v>
      </c>
      <c r="L1026">
        <v>20074168</v>
      </c>
      <c r="M1026" t="s">
        <v>5893</v>
      </c>
      <c r="N1026" t="s">
        <v>2207</v>
      </c>
      <c r="O1026">
        <v>963362970</v>
      </c>
      <c r="P1026" t="s">
        <v>5894</v>
      </c>
      <c r="Q1026" t="s">
        <v>2032</v>
      </c>
      <c r="R1026" t="s">
        <v>2387</v>
      </c>
      <c r="S1026" t="s">
        <v>4864</v>
      </c>
      <c r="T1026" t="e">
        <f>VLOOKUP(Hoja1[[#This Row],[dsc_documento]],Registros[],2,FALSE)</f>
        <v>#N/A</v>
      </c>
    </row>
    <row r="1027" spans="1:20" x14ac:dyDescent="0.25">
      <c r="A1027" t="s">
        <v>201</v>
      </c>
      <c r="B1027">
        <v>2</v>
      </c>
      <c r="C1027">
        <v>2105645</v>
      </c>
      <c r="D1027">
        <v>0</v>
      </c>
      <c r="E1027" t="s">
        <v>5895</v>
      </c>
      <c r="F1027" t="s">
        <v>2007</v>
      </c>
      <c r="G1027" t="s">
        <v>2008</v>
      </c>
      <c r="H1027" t="s">
        <v>1990</v>
      </c>
      <c r="I1027" s="162">
        <v>45382.369660300923</v>
      </c>
      <c r="J1027" s="162">
        <v>45382</v>
      </c>
      <c r="K1027" t="s">
        <v>1991</v>
      </c>
      <c r="L1027">
        <v>42971710</v>
      </c>
      <c r="M1027" t="s">
        <v>5896</v>
      </c>
      <c r="N1027" t="s">
        <v>5897</v>
      </c>
      <c r="O1027">
        <v>952243253</v>
      </c>
      <c r="P1027" t="s">
        <v>5898</v>
      </c>
      <c r="Q1027" t="s">
        <v>4120</v>
      </c>
      <c r="R1027" t="s">
        <v>2095</v>
      </c>
      <c r="S1027" t="s">
        <v>2015</v>
      </c>
      <c r="T1027" t="e">
        <f>VLOOKUP(Hoja1[[#This Row],[dsc_documento]],Registros[],2,FALSE)</f>
        <v>#N/A</v>
      </c>
    </row>
    <row r="1028" spans="1:20" x14ac:dyDescent="0.25">
      <c r="A1028" t="s">
        <v>201</v>
      </c>
      <c r="B1028">
        <v>2</v>
      </c>
      <c r="C1028">
        <v>2105646</v>
      </c>
      <c r="D1028">
        <v>0</v>
      </c>
      <c r="E1028" t="s">
        <v>5899</v>
      </c>
      <c r="F1028" t="s">
        <v>2007</v>
      </c>
      <c r="G1028" t="s">
        <v>2008</v>
      </c>
      <c r="H1028" t="s">
        <v>1990</v>
      </c>
      <c r="I1028" s="162">
        <v>45382.379211574073</v>
      </c>
      <c r="J1028" s="162">
        <v>45382</v>
      </c>
      <c r="K1028" t="s">
        <v>1991</v>
      </c>
      <c r="L1028">
        <v>20090766</v>
      </c>
      <c r="M1028" t="s">
        <v>5900</v>
      </c>
      <c r="N1028" t="s">
        <v>5901</v>
      </c>
      <c r="O1028">
        <v>999130350</v>
      </c>
      <c r="P1028" t="s">
        <v>5902</v>
      </c>
      <c r="Q1028" t="s">
        <v>4120</v>
      </c>
      <c r="R1028" t="s">
        <v>2095</v>
      </c>
      <c r="S1028" t="s">
        <v>2015</v>
      </c>
      <c r="T1028" t="e">
        <f>VLOOKUP(Hoja1[[#This Row],[dsc_documento]],Registros[],2,FALSE)</f>
        <v>#N/A</v>
      </c>
    </row>
    <row r="1029" spans="1:20" x14ac:dyDescent="0.25">
      <c r="A1029" t="s">
        <v>179</v>
      </c>
      <c r="B1029">
        <v>3</v>
      </c>
      <c r="C1029">
        <v>3001515</v>
      </c>
      <c r="D1029">
        <v>0</v>
      </c>
      <c r="E1029" t="s">
        <v>5903</v>
      </c>
      <c r="F1029" t="s">
        <v>1988</v>
      </c>
      <c r="G1029" t="s">
        <v>2008</v>
      </c>
      <c r="H1029" t="s">
        <v>1990</v>
      </c>
      <c r="I1029" s="162">
        <v>45382.380685335651</v>
      </c>
      <c r="J1029" s="162">
        <v>45385.634843136577</v>
      </c>
      <c r="K1029" t="s">
        <v>2009</v>
      </c>
      <c r="L1029">
        <v>44899168</v>
      </c>
      <c r="M1029" t="s">
        <v>5904</v>
      </c>
      <c r="N1029" t="s">
        <v>5905</v>
      </c>
      <c r="O1029">
        <v>984363126</v>
      </c>
      <c r="P1029" t="s">
        <v>5906</v>
      </c>
      <c r="Q1029" t="s">
        <v>2257</v>
      </c>
      <c r="R1029" t="s">
        <v>2080</v>
      </c>
      <c r="S1029" t="s">
        <v>2080</v>
      </c>
      <c r="T1029" t="e">
        <f>VLOOKUP(Hoja1[[#This Row],[dsc_documento]],Registros[],2,FALSE)</f>
        <v>#N/A</v>
      </c>
    </row>
    <row r="1030" spans="1:20" x14ac:dyDescent="0.25">
      <c r="A1030" t="s">
        <v>231</v>
      </c>
      <c r="B1030">
        <v>11</v>
      </c>
      <c r="C1030">
        <v>11001256</v>
      </c>
      <c r="D1030">
        <v>0</v>
      </c>
      <c r="E1030" t="s">
        <v>5907</v>
      </c>
      <c r="F1030" t="s">
        <v>2007</v>
      </c>
      <c r="G1030" t="s">
        <v>2008</v>
      </c>
      <c r="H1030" t="s">
        <v>1990</v>
      </c>
      <c r="I1030" s="162">
        <v>45382.384398495371</v>
      </c>
      <c r="J1030" s="162">
        <v>45382</v>
      </c>
      <c r="K1030" t="s">
        <v>1991</v>
      </c>
      <c r="L1030">
        <v>45712444</v>
      </c>
      <c r="M1030" t="s">
        <v>5908</v>
      </c>
      <c r="N1030" t="s">
        <v>5909</v>
      </c>
      <c r="O1030">
        <v>945851674</v>
      </c>
      <c r="P1030" t="s">
        <v>5910</v>
      </c>
      <c r="Q1030" t="s">
        <v>2587</v>
      </c>
      <c r="R1030" t="s">
        <v>2138</v>
      </c>
      <c r="S1030" t="s">
        <v>2049</v>
      </c>
      <c r="T1030" t="e">
        <f>VLOOKUP(Hoja1[[#This Row],[dsc_documento]],Registros[],2,FALSE)</f>
        <v>#N/A</v>
      </c>
    </row>
    <row r="1031" spans="1:20" x14ac:dyDescent="0.25">
      <c r="A1031" t="s">
        <v>231</v>
      </c>
      <c r="B1031">
        <v>11</v>
      </c>
      <c r="C1031">
        <v>11001257</v>
      </c>
      <c r="D1031">
        <v>0</v>
      </c>
      <c r="E1031" t="s">
        <v>5911</v>
      </c>
      <c r="F1031" t="s">
        <v>2007</v>
      </c>
      <c r="G1031" t="s">
        <v>2008</v>
      </c>
      <c r="H1031" t="s">
        <v>1990</v>
      </c>
      <c r="I1031" s="162">
        <v>45382.390728935185</v>
      </c>
      <c r="J1031" s="162">
        <v>45382</v>
      </c>
      <c r="K1031" t="s">
        <v>1991</v>
      </c>
      <c r="L1031">
        <v>70380391</v>
      </c>
      <c r="M1031" t="s">
        <v>5912</v>
      </c>
      <c r="N1031" t="s">
        <v>5913</v>
      </c>
      <c r="O1031">
        <v>900290745</v>
      </c>
      <c r="P1031" t="s">
        <v>5914</v>
      </c>
      <c r="Q1031" t="s">
        <v>2621</v>
      </c>
      <c r="R1031" t="s">
        <v>2138</v>
      </c>
      <c r="S1031" t="s">
        <v>2049</v>
      </c>
      <c r="T1031" t="e">
        <f>VLOOKUP(Hoja1[[#This Row],[dsc_documento]],Registros[],2,FALSE)</f>
        <v>#N/A</v>
      </c>
    </row>
    <row r="1032" spans="1:20" x14ac:dyDescent="0.25">
      <c r="A1032" t="s">
        <v>231</v>
      </c>
      <c r="B1032">
        <v>11</v>
      </c>
      <c r="C1032">
        <v>11001258</v>
      </c>
      <c r="D1032">
        <v>0</v>
      </c>
      <c r="E1032" t="s">
        <v>5915</v>
      </c>
      <c r="F1032" t="s">
        <v>2007</v>
      </c>
      <c r="G1032" t="s">
        <v>2008</v>
      </c>
      <c r="H1032" t="s">
        <v>1990</v>
      </c>
      <c r="I1032" s="162">
        <v>45382.398066006943</v>
      </c>
      <c r="J1032" s="162">
        <v>45382</v>
      </c>
      <c r="K1032" t="s">
        <v>1991</v>
      </c>
      <c r="L1032">
        <v>29274432</v>
      </c>
      <c r="M1032" t="s">
        <v>5916</v>
      </c>
      <c r="N1032" t="s">
        <v>5917</v>
      </c>
      <c r="O1032">
        <v>989912409</v>
      </c>
      <c r="P1032" t="s">
        <v>5918</v>
      </c>
      <c r="Q1032" t="s">
        <v>2137</v>
      </c>
      <c r="R1032" t="s">
        <v>2138</v>
      </c>
      <c r="S1032" t="s">
        <v>2049</v>
      </c>
      <c r="T1032" t="e">
        <f>VLOOKUP(Hoja1[[#This Row],[dsc_documento]],Registros[],2,FALSE)</f>
        <v>#N/A</v>
      </c>
    </row>
    <row r="1033" spans="1:20" x14ac:dyDescent="0.25">
      <c r="A1033" t="s">
        <v>231</v>
      </c>
      <c r="B1033">
        <v>11</v>
      </c>
      <c r="C1033">
        <v>11001259</v>
      </c>
      <c r="D1033">
        <v>0</v>
      </c>
      <c r="E1033" t="s">
        <v>5919</v>
      </c>
      <c r="F1033" t="s">
        <v>2007</v>
      </c>
      <c r="G1033" t="s">
        <v>2008</v>
      </c>
      <c r="H1033" t="s">
        <v>1990</v>
      </c>
      <c r="I1033" s="162">
        <v>45382.403186805554</v>
      </c>
      <c r="J1033" s="162">
        <v>45382</v>
      </c>
      <c r="K1033" t="s">
        <v>1991</v>
      </c>
      <c r="L1033">
        <v>29600725</v>
      </c>
      <c r="M1033" t="s">
        <v>5920</v>
      </c>
      <c r="N1033" t="s">
        <v>5921</v>
      </c>
      <c r="O1033">
        <v>992882077</v>
      </c>
      <c r="P1033" t="s">
        <v>5922</v>
      </c>
      <c r="Q1033" t="s">
        <v>2621</v>
      </c>
      <c r="R1033" t="s">
        <v>2138</v>
      </c>
      <c r="S1033" t="s">
        <v>2049</v>
      </c>
      <c r="T1033" t="e">
        <f>VLOOKUP(Hoja1[[#This Row],[dsc_documento]],Registros[],2,FALSE)</f>
        <v>#N/A</v>
      </c>
    </row>
    <row r="1034" spans="1:20" x14ac:dyDescent="0.25">
      <c r="A1034" t="s">
        <v>231</v>
      </c>
      <c r="B1034">
        <v>11</v>
      </c>
      <c r="C1034">
        <v>11001260</v>
      </c>
      <c r="D1034">
        <v>0</v>
      </c>
      <c r="E1034" t="s">
        <v>5923</v>
      </c>
      <c r="F1034" t="s">
        <v>2007</v>
      </c>
      <c r="G1034" t="s">
        <v>2008</v>
      </c>
      <c r="H1034" t="s">
        <v>1990</v>
      </c>
      <c r="I1034" s="162">
        <v>45382.408295289351</v>
      </c>
      <c r="J1034" s="162">
        <v>45382</v>
      </c>
      <c r="K1034" t="s">
        <v>1991</v>
      </c>
      <c r="L1034">
        <v>45029984</v>
      </c>
      <c r="M1034" t="s">
        <v>5924</v>
      </c>
      <c r="N1034" t="s">
        <v>3544</v>
      </c>
      <c r="O1034">
        <v>986695988</v>
      </c>
      <c r="P1034" t="s">
        <v>5925</v>
      </c>
      <c r="Q1034" t="s">
        <v>2193</v>
      </c>
      <c r="R1034" t="s">
        <v>2048</v>
      </c>
      <c r="S1034" t="s">
        <v>2049</v>
      </c>
      <c r="T1034" t="e">
        <f>VLOOKUP(Hoja1[[#This Row],[dsc_documento]],Registros[],2,FALSE)</f>
        <v>#N/A</v>
      </c>
    </row>
    <row r="1035" spans="1:20" x14ac:dyDescent="0.25">
      <c r="A1035" t="s">
        <v>177</v>
      </c>
      <c r="B1035">
        <v>6</v>
      </c>
      <c r="C1035">
        <v>6002016</v>
      </c>
      <c r="D1035">
        <v>0</v>
      </c>
      <c r="E1035" t="s">
        <v>5926</v>
      </c>
      <c r="F1035" t="s">
        <v>2007</v>
      </c>
      <c r="G1035" t="s">
        <v>2008</v>
      </c>
      <c r="H1035" t="s">
        <v>1990</v>
      </c>
      <c r="I1035" s="162">
        <v>45382.409241354166</v>
      </c>
      <c r="J1035" s="162">
        <v>45382.929202199077</v>
      </c>
      <c r="K1035" t="s">
        <v>1991</v>
      </c>
      <c r="L1035">
        <v>16682902</v>
      </c>
      <c r="M1035" t="s">
        <v>5927</v>
      </c>
      <c r="N1035" t="s">
        <v>5928</v>
      </c>
      <c r="O1035">
        <v>979583872</v>
      </c>
      <c r="P1035" t="s">
        <v>5929</v>
      </c>
      <c r="Q1035" t="s">
        <v>2435</v>
      </c>
      <c r="R1035" t="s">
        <v>2436</v>
      </c>
      <c r="S1035" t="s">
        <v>2362</v>
      </c>
      <c r="T1035" t="e">
        <f>VLOOKUP(Hoja1[[#This Row],[dsc_documento]],Registros[],2,FALSE)</f>
        <v>#N/A</v>
      </c>
    </row>
    <row r="1036" spans="1:20" x14ac:dyDescent="0.25">
      <c r="A1036" t="s">
        <v>176</v>
      </c>
      <c r="B1036">
        <v>1</v>
      </c>
      <c r="C1036">
        <v>1002475</v>
      </c>
      <c r="D1036">
        <v>0</v>
      </c>
      <c r="E1036" t="s">
        <v>5930</v>
      </c>
      <c r="F1036" t="s">
        <v>1988</v>
      </c>
      <c r="G1036" t="s">
        <v>2008</v>
      </c>
      <c r="H1036" t="s">
        <v>1990</v>
      </c>
      <c r="I1036" s="162">
        <v>45382.409984143516</v>
      </c>
      <c r="J1036" s="162">
        <v>45385.608175729169</v>
      </c>
      <c r="K1036" t="s">
        <v>1991</v>
      </c>
      <c r="L1036">
        <v>9949721</v>
      </c>
      <c r="M1036" t="s">
        <v>300</v>
      </c>
      <c r="N1036" t="s">
        <v>5931</v>
      </c>
      <c r="O1036">
        <v>989274178</v>
      </c>
      <c r="P1036" t="s">
        <v>301</v>
      </c>
      <c r="Q1036" t="s">
        <v>2143</v>
      </c>
      <c r="R1036" t="s">
        <v>2000</v>
      </c>
      <c r="S1036" t="s">
        <v>2000</v>
      </c>
      <c r="T1036" t="e">
        <f>VLOOKUP(Hoja1[[#This Row],[dsc_documento]],Registros[],2,FALSE)</f>
        <v>#N/A</v>
      </c>
    </row>
    <row r="1037" spans="1:20" x14ac:dyDescent="0.25">
      <c r="A1037" t="s">
        <v>177</v>
      </c>
      <c r="B1037">
        <v>6</v>
      </c>
      <c r="C1037">
        <v>6002017</v>
      </c>
      <c r="D1037">
        <v>0</v>
      </c>
      <c r="E1037" t="s">
        <v>5932</v>
      </c>
      <c r="F1037" t="s">
        <v>2007</v>
      </c>
      <c r="G1037" t="s">
        <v>2008</v>
      </c>
      <c r="H1037" t="s">
        <v>1990</v>
      </c>
      <c r="I1037" s="162">
        <v>45382.419337928244</v>
      </c>
      <c r="J1037" s="162">
        <v>45382</v>
      </c>
      <c r="K1037" t="s">
        <v>1991</v>
      </c>
      <c r="L1037">
        <v>43717199</v>
      </c>
      <c r="M1037" t="s">
        <v>5933</v>
      </c>
      <c r="N1037" t="s">
        <v>5934</v>
      </c>
      <c r="O1037">
        <v>948935606</v>
      </c>
      <c r="P1037" t="s">
        <v>5935</v>
      </c>
      <c r="Q1037" t="s">
        <v>2898</v>
      </c>
      <c r="R1037" t="s">
        <v>2361</v>
      </c>
      <c r="S1037" t="s">
        <v>2362</v>
      </c>
      <c r="T1037" t="e">
        <f>VLOOKUP(Hoja1[[#This Row],[dsc_documento]],Registros[],2,FALSE)</f>
        <v>#N/A</v>
      </c>
    </row>
    <row r="1038" spans="1:20" x14ac:dyDescent="0.25">
      <c r="A1038" t="s">
        <v>231</v>
      </c>
      <c r="B1038">
        <v>11</v>
      </c>
      <c r="C1038">
        <v>11001261</v>
      </c>
      <c r="D1038">
        <v>0</v>
      </c>
      <c r="E1038" t="s">
        <v>5936</v>
      </c>
      <c r="F1038" t="s">
        <v>2007</v>
      </c>
      <c r="G1038" t="s">
        <v>2008</v>
      </c>
      <c r="H1038" t="s">
        <v>1990</v>
      </c>
      <c r="I1038" s="162">
        <v>45382.42150355324</v>
      </c>
      <c r="J1038" s="162">
        <v>45382</v>
      </c>
      <c r="K1038" t="s">
        <v>1991</v>
      </c>
      <c r="L1038">
        <v>40942814</v>
      </c>
      <c r="M1038" t="s">
        <v>5937</v>
      </c>
      <c r="N1038" t="s">
        <v>5938</v>
      </c>
      <c r="O1038">
        <v>958992608</v>
      </c>
      <c r="P1038" t="s">
        <v>5939</v>
      </c>
      <c r="Q1038" t="s">
        <v>4585</v>
      </c>
      <c r="R1038" t="s">
        <v>2238</v>
      </c>
      <c r="S1038" t="s">
        <v>2049</v>
      </c>
      <c r="T1038" t="e">
        <f>VLOOKUP(Hoja1[[#This Row],[dsc_documento]],Registros[],2,FALSE)</f>
        <v>#N/A</v>
      </c>
    </row>
    <row r="1039" spans="1:20" x14ac:dyDescent="0.25">
      <c r="A1039" t="s">
        <v>231</v>
      </c>
      <c r="B1039">
        <v>11</v>
      </c>
      <c r="C1039">
        <v>11001262</v>
      </c>
      <c r="D1039">
        <v>0</v>
      </c>
      <c r="E1039" t="s">
        <v>5940</v>
      </c>
      <c r="F1039" t="s">
        <v>2007</v>
      </c>
      <c r="G1039" t="s">
        <v>2008</v>
      </c>
      <c r="H1039" t="s">
        <v>1990</v>
      </c>
      <c r="I1039" s="162">
        <v>45382.428999849537</v>
      </c>
      <c r="J1039" s="162">
        <v>45382.93042271991</v>
      </c>
      <c r="K1039" t="s">
        <v>1991</v>
      </c>
      <c r="L1039">
        <v>73022853</v>
      </c>
      <c r="M1039" t="s">
        <v>5941</v>
      </c>
      <c r="N1039" t="s">
        <v>2534</v>
      </c>
      <c r="O1039">
        <v>958341409</v>
      </c>
      <c r="P1039" t="s">
        <v>5942</v>
      </c>
      <c r="Q1039" t="s">
        <v>3993</v>
      </c>
      <c r="R1039" t="s">
        <v>2238</v>
      </c>
      <c r="S1039" t="s">
        <v>2049</v>
      </c>
      <c r="T1039" t="e">
        <f>VLOOKUP(Hoja1[[#This Row],[dsc_documento]],Registros[],2,FALSE)</f>
        <v>#N/A</v>
      </c>
    </row>
    <row r="1040" spans="1:20" x14ac:dyDescent="0.25">
      <c r="A1040" t="s">
        <v>177</v>
      </c>
      <c r="B1040">
        <v>6</v>
      </c>
      <c r="C1040">
        <v>6002018</v>
      </c>
      <c r="D1040">
        <v>0</v>
      </c>
      <c r="E1040" t="s">
        <v>5943</v>
      </c>
      <c r="F1040" t="s">
        <v>2007</v>
      </c>
      <c r="G1040" t="s">
        <v>2008</v>
      </c>
      <c r="H1040" t="s">
        <v>1990</v>
      </c>
      <c r="I1040" s="162">
        <v>45382.431323842589</v>
      </c>
      <c r="J1040" s="162">
        <v>45382</v>
      </c>
      <c r="K1040" t="s">
        <v>1991</v>
      </c>
      <c r="L1040">
        <v>40093169</v>
      </c>
      <c r="M1040" t="s">
        <v>5944</v>
      </c>
      <c r="N1040" t="s">
        <v>5945</v>
      </c>
      <c r="O1040">
        <v>944614725</v>
      </c>
      <c r="P1040" t="s">
        <v>5946</v>
      </c>
      <c r="Q1040" t="s">
        <v>2898</v>
      </c>
      <c r="R1040" t="s">
        <v>2361</v>
      </c>
      <c r="S1040" t="s">
        <v>2362</v>
      </c>
      <c r="T1040" t="e">
        <f>VLOOKUP(Hoja1[[#This Row],[dsc_documento]],Registros[],2,FALSE)</f>
        <v>#N/A</v>
      </c>
    </row>
    <row r="1041" spans="1:20" x14ac:dyDescent="0.25">
      <c r="A1041" t="s">
        <v>231</v>
      </c>
      <c r="B1041">
        <v>11</v>
      </c>
      <c r="C1041">
        <v>11001263</v>
      </c>
      <c r="D1041">
        <v>0</v>
      </c>
      <c r="E1041" t="s">
        <v>5947</v>
      </c>
      <c r="F1041" t="s">
        <v>2007</v>
      </c>
      <c r="G1041" t="s">
        <v>2008</v>
      </c>
      <c r="H1041" t="s">
        <v>1990</v>
      </c>
      <c r="I1041" s="162">
        <v>45382.434188159721</v>
      </c>
      <c r="J1041" s="162">
        <v>45382</v>
      </c>
      <c r="K1041" t="s">
        <v>1991</v>
      </c>
      <c r="L1041">
        <v>42286884</v>
      </c>
      <c r="M1041" t="s">
        <v>5948</v>
      </c>
      <c r="N1041" t="s">
        <v>5949</v>
      </c>
      <c r="O1041">
        <v>974769006</v>
      </c>
      <c r="P1041" t="s">
        <v>5950</v>
      </c>
      <c r="Q1041" t="s">
        <v>2587</v>
      </c>
      <c r="R1041" t="s">
        <v>2138</v>
      </c>
      <c r="S1041" t="s">
        <v>2049</v>
      </c>
      <c r="T1041" t="e">
        <f>VLOOKUP(Hoja1[[#This Row],[dsc_documento]],Registros[],2,FALSE)</f>
        <v>#N/A</v>
      </c>
    </row>
    <row r="1042" spans="1:20" x14ac:dyDescent="0.25">
      <c r="A1042" t="s">
        <v>177</v>
      </c>
      <c r="B1042">
        <v>6</v>
      </c>
      <c r="C1042">
        <v>6002019</v>
      </c>
      <c r="D1042">
        <v>0</v>
      </c>
      <c r="E1042" t="s">
        <v>5951</v>
      </c>
      <c r="F1042" t="s">
        <v>2007</v>
      </c>
      <c r="G1042" t="s">
        <v>2008</v>
      </c>
      <c r="H1042" t="s">
        <v>1990</v>
      </c>
      <c r="I1042" s="162">
        <v>45382.441649502318</v>
      </c>
      <c r="J1042" s="162">
        <v>45382</v>
      </c>
      <c r="K1042" t="s">
        <v>1991</v>
      </c>
      <c r="L1042">
        <v>33588276</v>
      </c>
      <c r="M1042" t="s">
        <v>5952</v>
      </c>
      <c r="N1042" t="s">
        <v>3903</v>
      </c>
      <c r="O1042">
        <v>961992808</v>
      </c>
      <c r="P1042" t="s">
        <v>5953</v>
      </c>
      <c r="Q1042" t="s">
        <v>3642</v>
      </c>
      <c r="R1042" t="s">
        <v>2617</v>
      </c>
      <c r="S1042" t="s">
        <v>2362</v>
      </c>
      <c r="T1042" t="e">
        <f>VLOOKUP(Hoja1[[#This Row],[dsc_documento]],Registros[],2,FALSE)</f>
        <v>#N/A</v>
      </c>
    </row>
    <row r="1043" spans="1:20" x14ac:dyDescent="0.25">
      <c r="A1043" t="s">
        <v>231</v>
      </c>
      <c r="B1043">
        <v>11</v>
      </c>
      <c r="C1043">
        <v>11001264</v>
      </c>
      <c r="D1043">
        <v>0</v>
      </c>
      <c r="E1043" t="s">
        <v>5954</v>
      </c>
      <c r="F1043" t="s">
        <v>2007</v>
      </c>
      <c r="G1043" t="s">
        <v>2008</v>
      </c>
      <c r="H1043" t="s">
        <v>1990</v>
      </c>
      <c r="I1043" s="162">
        <v>45382.452609293985</v>
      </c>
      <c r="J1043" s="162">
        <v>45382</v>
      </c>
      <c r="K1043" t="s">
        <v>1991</v>
      </c>
      <c r="L1043">
        <v>29277283</v>
      </c>
      <c r="M1043" t="s">
        <v>5955</v>
      </c>
      <c r="N1043" t="s">
        <v>5956</v>
      </c>
      <c r="O1043">
        <v>958961728</v>
      </c>
      <c r="P1043" t="s">
        <v>5957</v>
      </c>
      <c r="Q1043" t="s">
        <v>2330</v>
      </c>
      <c r="R1043" t="s">
        <v>2238</v>
      </c>
      <c r="S1043" t="s">
        <v>2049</v>
      </c>
      <c r="T1043" t="e">
        <f>VLOOKUP(Hoja1[[#This Row],[dsc_documento]],Registros[],2,FALSE)</f>
        <v>#N/A</v>
      </c>
    </row>
    <row r="1044" spans="1:20" x14ac:dyDescent="0.25">
      <c r="A1044" t="s">
        <v>231</v>
      </c>
      <c r="B1044">
        <v>11</v>
      </c>
      <c r="C1044">
        <v>11001265</v>
      </c>
      <c r="D1044">
        <v>0</v>
      </c>
      <c r="E1044" t="s">
        <v>5958</v>
      </c>
      <c r="F1044" t="s">
        <v>2007</v>
      </c>
      <c r="G1044" t="s">
        <v>2008</v>
      </c>
      <c r="H1044" t="s">
        <v>1990</v>
      </c>
      <c r="I1044" s="162">
        <v>45382.460918483797</v>
      </c>
      <c r="J1044" s="162">
        <v>45382.930601504631</v>
      </c>
      <c r="K1044" t="s">
        <v>1991</v>
      </c>
      <c r="L1044">
        <v>30663445</v>
      </c>
      <c r="M1044" t="s">
        <v>5959</v>
      </c>
      <c r="N1044" t="s">
        <v>5960</v>
      </c>
      <c r="O1044">
        <v>987367110</v>
      </c>
      <c r="P1044" t="s">
        <v>5961</v>
      </c>
      <c r="Q1044" t="s">
        <v>2499</v>
      </c>
      <c r="R1044" t="s">
        <v>2238</v>
      </c>
      <c r="S1044" t="s">
        <v>2049</v>
      </c>
      <c r="T1044" t="e">
        <f>VLOOKUP(Hoja1[[#This Row],[dsc_documento]],Registros[],2,FALSE)</f>
        <v>#N/A</v>
      </c>
    </row>
    <row r="1045" spans="1:20" x14ac:dyDescent="0.25">
      <c r="A1045" t="s">
        <v>177</v>
      </c>
      <c r="B1045">
        <v>6</v>
      </c>
      <c r="C1045">
        <v>6002020</v>
      </c>
      <c r="D1045">
        <v>0</v>
      </c>
      <c r="E1045" t="s">
        <v>5962</v>
      </c>
      <c r="F1045" t="s">
        <v>2007</v>
      </c>
      <c r="G1045" t="s">
        <v>2008</v>
      </c>
      <c r="H1045" t="s">
        <v>1990</v>
      </c>
      <c r="I1045" s="162">
        <v>45382.474096724538</v>
      </c>
      <c r="J1045" s="162">
        <v>45382</v>
      </c>
      <c r="K1045" t="s">
        <v>1991</v>
      </c>
      <c r="L1045">
        <v>75179613</v>
      </c>
      <c r="M1045" t="s">
        <v>5963</v>
      </c>
      <c r="N1045" t="s">
        <v>5964</v>
      </c>
      <c r="O1045">
        <v>920004013</v>
      </c>
      <c r="P1045" t="s">
        <v>5965</v>
      </c>
      <c r="Q1045" t="s">
        <v>2898</v>
      </c>
      <c r="R1045" t="s">
        <v>2361</v>
      </c>
      <c r="S1045" t="s">
        <v>2362</v>
      </c>
      <c r="T1045" t="e">
        <f>VLOOKUP(Hoja1[[#This Row],[dsc_documento]],Registros[],2,FALSE)</f>
        <v>#N/A</v>
      </c>
    </row>
    <row r="1046" spans="1:20" x14ac:dyDescent="0.25">
      <c r="A1046" t="s">
        <v>231</v>
      </c>
      <c r="B1046">
        <v>11</v>
      </c>
      <c r="C1046">
        <v>11001266</v>
      </c>
      <c r="D1046">
        <v>0</v>
      </c>
      <c r="E1046" t="s">
        <v>5966</v>
      </c>
      <c r="F1046" t="s">
        <v>2007</v>
      </c>
      <c r="G1046" t="s">
        <v>2008</v>
      </c>
      <c r="H1046" t="s">
        <v>1990</v>
      </c>
      <c r="I1046" s="162">
        <v>45382.474928703705</v>
      </c>
      <c r="J1046" s="162">
        <v>45382</v>
      </c>
      <c r="K1046" t="s">
        <v>1991</v>
      </c>
      <c r="L1046">
        <v>29703141</v>
      </c>
      <c r="M1046" t="s">
        <v>5967</v>
      </c>
      <c r="N1046" t="s">
        <v>2909</v>
      </c>
      <c r="O1046">
        <v>957022499</v>
      </c>
      <c r="P1046" t="s">
        <v>5968</v>
      </c>
      <c r="Q1046" t="s">
        <v>2911</v>
      </c>
      <c r="R1046" t="s">
        <v>2138</v>
      </c>
      <c r="S1046" t="s">
        <v>2049</v>
      </c>
      <c r="T1046" t="e">
        <f>VLOOKUP(Hoja1[[#This Row],[dsc_documento]],Registros[],2,FALSE)</f>
        <v>#N/A</v>
      </c>
    </row>
    <row r="1047" spans="1:20" x14ac:dyDescent="0.25">
      <c r="A1047" t="s">
        <v>231</v>
      </c>
      <c r="B1047">
        <v>11</v>
      </c>
      <c r="C1047">
        <v>11001267</v>
      </c>
      <c r="D1047">
        <v>0</v>
      </c>
      <c r="E1047" t="s">
        <v>5969</v>
      </c>
      <c r="F1047" t="s">
        <v>2007</v>
      </c>
      <c r="G1047" t="s">
        <v>2008</v>
      </c>
      <c r="H1047" t="s">
        <v>1990</v>
      </c>
      <c r="I1047" s="162">
        <v>45382.481321412037</v>
      </c>
      <c r="J1047" s="162">
        <v>45382</v>
      </c>
      <c r="K1047" t="s">
        <v>1991</v>
      </c>
      <c r="L1047">
        <v>40237141</v>
      </c>
      <c r="M1047" t="s">
        <v>5869</v>
      </c>
      <c r="N1047" t="s">
        <v>5870</v>
      </c>
      <c r="O1047">
        <v>958199079</v>
      </c>
      <c r="P1047" t="s">
        <v>5871</v>
      </c>
      <c r="Q1047" t="s">
        <v>2113</v>
      </c>
      <c r="R1047" t="s">
        <v>2114</v>
      </c>
      <c r="S1047" t="s">
        <v>1994</v>
      </c>
      <c r="T1047" t="e">
        <f>VLOOKUP(Hoja1[[#This Row],[dsc_documento]],Registros[],2,FALSE)</f>
        <v>#N/A</v>
      </c>
    </row>
    <row r="1048" spans="1:20" x14ac:dyDescent="0.25">
      <c r="A1048" t="s">
        <v>177</v>
      </c>
      <c r="B1048">
        <v>6</v>
      </c>
      <c r="C1048">
        <v>6002021</v>
      </c>
      <c r="D1048">
        <v>0</v>
      </c>
      <c r="E1048" t="s">
        <v>5970</v>
      </c>
      <c r="F1048" t="s">
        <v>2007</v>
      </c>
      <c r="G1048" t="s">
        <v>2008</v>
      </c>
      <c r="H1048" t="s">
        <v>1990</v>
      </c>
      <c r="I1048" s="162">
        <v>45382.487160763892</v>
      </c>
      <c r="J1048" s="162">
        <v>45382</v>
      </c>
      <c r="K1048" t="s">
        <v>1991</v>
      </c>
      <c r="L1048">
        <v>16530111</v>
      </c>
      <c r="M1048" t="s">
        <v>5971</v>
      </c>
      <c r="N1048" t="s">
        <v>5972</v>
      </c>
      <c r="O1048">
        <v>973076104</v>
      </c>
      <c r="P1048" t="s">
        <v>5973</v>
      </c>
      <c r="Q1048" t="s">
        <v>2898</v>
      </c>
      <c r="R1048" t="s">
        <v>2361</v>
      </c>
      <c r="S1048" t="s">
        <v>2362</v>
      </c>
      <c r="T1048" t="e">
        <f>VLOOKUP(Hoja1[[#This Row],[dsc_documento]],Registros[],2,FALSE)</f>
        <v>#N/A</v>
      </c>
    </row>
    <row r="1049" spans="1:20" x14ac:dyDescent="0.25">
      <c r="A1049" t="s">
        <v>231</v>
      </c>
      <c r="B1049">
        <v>11</v>
      </c>
      <c r="C1049">
        <v>11001268</v>
      </c>
      <c r="D1049">
        <v>0</v>
      </c>
      <c r="E1049" t="s">
        <v>5974</v>
      </c>
      <c r="F1049" t="s">
        <v>2007</v>
      </c>
      <c r="G1049" t="s">
        <v>2008</v>
      </c>
      <c r="H1049" t="s">
        <v>1990</v>
      </c>
      <c r="I1049" s="162">
        <v>45382.487726006948</v>
      </c>
      <c r="J1049" s="162">
        <v>45382</v>
      </c>
      <c r="K1049" t="s">
        <v>1991</v>
      </c>
      <c r="L1049">
        <v>46414752</v>
      </c>
      <c r="M1049" t="s">
        <v>5975</v>
      </c>
      <c r="N1049" t="s">
        <v>5976</v>
      </c>
      <c r="O1049">
        <v>979246328</v>
      </c>
      <c r="P1049" t="s">
        <v>5977</v>
      </c>
      <c r="Q1049" t="s">
        <v>4437</v>
      </c>
      <c r="R1049" t="s">
        <v>2138</v>
      </c>
      <c r="S1049" t="s">
        <v>2049</v>
      </c>
      <c r="T1049" t="e">
        <f>VLOOKUP(Hoja1[[#This Row],[dsc_documento]],Registros[],2,FALSE)</f>
        <v>#N/A</v>
      </c>
    </row>
    <row r="1050" spans="1:20" x14ac:dyDescent="0.25">
      <c r="A1050" t="s">
        <v>231</v>
      </c>
      <c r="B1050">
        <v>11</v>
      </c>
      <c r="C1050">
        <v>11001269</v>
      </c>
      <c r="D1050">
        <v>0</v>
      </c>
      <c r="E1050" t="s">
        <v>5978</v>
      </c>
      <c r="F1050" t="s">
        <v>2007</v>
      </c>
      <c r="G1050" t="s">
        <v>2008</v>
      </c>
      <c r="H1050" t="s">
        <v>1990</v>
      </c>
      <c r="I1050" s="162">
        <v>45382.492243090281</v>
      </c>
      <c r="J1050" s="162">
        <v>45382</v>
      </c>
      <c r="K1050" t="s">
        <v>1991</v>
      </c>
      <c r="L1050">
        <v>74065509</v>
      </c>
      <c r="M1050" t="s">
        <v>5979</v>
      </c>
      <c r="N1050" t="s">
        <v>5980</v>
      </c>
      <c r="O1050">
        <v>967606366</v>
      </c>
      <c r="P1050" t="s">
        <v>5981</v>
      </c>
      <c r="Q1050" t="s">
        <v>4201</v>
      </c>
      <c r="R1050" t="s">
        <v>2048</v>
      </c>
      <c r="S1050" t="s">
        <v>2049</v>
      </c>
      <c r="T1050" t="e">
        <f>VLOOKUP(Hoja1[[#This Row],[dsc_documento]],Registros[],2,FALSE)</f>
        <v>#N/A</v>
      </c>
    </row>
    <row r="1051" spans="1:20" x14ac:dyDescent="0.25">
      <c r="A1051" t="s">
        <v>231</v>
      </c>
      <c r="B1051">
        <v>11</v>
      </c>
      <c r="C1051">
        <v>11001270</v>
      </c>
      <c r="D1051">
        <v>0</v>
      </c>
      <c r="E1051" t="s">
        <v>5982</v>
      </c>
      <c r="F1051" t="s">
        <v>2007</v>
      </c>
      <c r="G1051" t="s">
        <v>2008</v>
      </c>
      <c r="H1051" t="s">
        <v>1990</v>
      </c>
      <c r="I1051" s="162">
        <v>45382.502544178242</v>
      </c>
      <c r="J1051" s="162">
        <v>45382</v>
      </c>
      <c r="K1051" t="s">
        <v>1991</v>
      </c>
      <c r="L1051">
        <v>29532972</v>
      </c>
      <c r="M1051" t="s">
        <v>5983</v>
      </c>
      <c r="N1051" t="s">
        <v>2063</v>
      </c>
      <c r="O1051">
        <v>912642907</v>
      </c>
      <c r="P1051" t="s">
        <v>5950</v>
      </c>
      <c r="Q1051" t="s">
        <v>2587</v>
      </c>
      <c r="R1051" t="s">
        <v>2138</v>
      </c>
      <c r="S1051" t="s">
        <v>2049</v>
      </c>
      <c r="T1051" t="e">
        <f>VLOOKUP(Hoja1[[#This Row],[dsc_documento]],Registros[],2,FALSE)</f>
        <v>#N/A</v>
      </c>
    </row>
    <row r="1052" spans="1:20" x14ac:dyDescent="0.25">
      <c r="A1052" t="s">
        <v>232</v>
      </c>
      <c r="B1052">
        <v>4</v>
      </c>
      <c r="C1052">
        <v>4001963</v>
      </c>
      <c r="D1052">
        <v>0</v>
      </c>
      <c r="E1052" t="s">
        <v>5984</v>
      </c>
      <c r="F1052" t="s">
        <v>2007</v>
      </c>
      <c r="G1052" t="s">
        <v>2008</v>
      </c>
      <c r="H1052" t="s">
        <v>1990</v>
      </c>
      <c r="I1052" s="162">
        <v>45382.503198645834</v>
      </c>
      <c r="J1052" s="162">
        <v>45382</v>
      </c>
      <c r="K1052" t="s">
        <v>1991</v>
      </c>
      <c r="L1052">
        <v>73767667</v>
      </c>
      <c r="M1052" t="s">
        <v>5985</v>
      </c>
      <c r="N1052" t="s">
        <v>5986</v>
      </c>
      <c r="O1052">
        <v>984044196</v>
      </c>
      <c r="P1052" t="s">
        <v>5987</v>
      </c>
      <c r="Q1052" t="s">
        <v>2633</v>
      </c>
      <c r="R1052" t="s">
        <v>2106</v>
      </c>
      <c r="S1052" t="s">
        <v>2107</v>
      </c>
      <c r="T1052" t="e">
        <f>VLOOKUP(Hoja1[[#This Row],[dsc_documento]],Registros[],2,FALSE)</f>
        <v>#N/A</v>
      </c>
    </row>
    <row r="1053" spans="1:20" x14ac:dyDescent="0.25">
      <c r="A1053" t="s">
        <v>231</v>
      </c>
      <c r="B1053">
        <v>11</v>
      </c>
      <c r="C1053">
        <v>11001271</v>
      </c>
      <c r="D1053">
        <v>0</v>
      </c>
      <c r="E1053" t="s">
        <v>5988</v>
      </c>
      <c r="F1053" t="s">
        <v>2007</v>
      </c>
      <c r="G1053" t="s">
        <v>2008</v>
      </c>
      <c r="H1053" t="s">
        <v>1990</v>
      </c>
      <c r="I1053" s="162">
        <v>45382.513603703701</v>
      </c>
      <c r="J1053" s="162">
        <v>45382</v>
      </c>
      <c r="K1053" t="s">
        <v>1991</v>
      </c>
      <c r="L1053">
        <v>29729253</v>
      </c>
      <c r="M1053" t="s">
        <v>5989</v>
      </c>
      <c r="N1053" t="s">
        <v>5990</v>
      </c>
      <c r="O1053">
        <v>995765656</v>
      </c>
      <c r="P1053" t="s">
        <v>5991</v>
      </c>
      <c r="Q1053" t="s">
        <v>5645</v>
      </c>
      <c r="R1053" t="s">
        <v>2238</v>
      </c>
      <c r="S1053" t="s">
        <v>2049</v>
      </c>
      <c r="T1053" t="e">
        <f>VLOOKUP(Hoja1[[#This Row],[dsc_documento]],Registros[],2,FALSE)</f>
        <v>#N/A</v>
      </c>
    </row>
    <row r="1054" spans="1:20" x14ac:dyDescent="0.25">
      <c r="A1054" t="s">
        <v>175</v>
      </c>
      <c r="B1054">
        <v>9</v>
      </c>
      <c r="C1054">
        <v>9001765</v>
      </c>
      <c r="D1054">
        <v>0</v>
      </c>
      <c r="E1054" t="s">
        <v>5992</v>
      </c>
      <c r="F1054" t="s">
        <v>2007</v>
      </c>
      <c r="G1054" t="s">
        <v>2008</v>
      </c>
      <c r="H1054" t="s">
        <v>1990</v>
      </c>
      <c r="I1054" s="162">
        <v>45382.518267743057</v>
      </c>
      <c r="J1054" s="162">
        <v>45382</v>
      </c>
      <c r="K1054" t="s">
        <v>1991</v>
      </c>
      <c r="L1054">
        <v>32786297</v>
      </c>
      <c r="M1054" t="s">
        <v>5993</v>
      </c>
      <c r="N1054" t="s">
        <v>5994</v>
      </c>
      <c r="O1054">
        <v>943898768</v>
      </c>
      <c r="P1054" t="s">
        <v>5995</v>
      </c>
      <c r="Q1054" t="s">
        <v>2155</v>
      </c>
      <c r="R1054" t="s">
        <v>4855</v>
      </c>
      <c r="S1054" t="s">
        <v>2156</v>
      </c>
      <c r="T1054" t="e">
        <f>VLOOKUP(Hoja1[[#This Row],[dsc_documento]],Registros[],2,FALSE)</f>
        <v>#N/A</v>
      </c>
    </row>
    <row r="1055" spans="1:20" x14ac:dyDescent="0.25">
      <c r="A1055" t="s">
        <v>231</v>
      </c>
      <c r="B1055">
        <v>11</v>
      </c>
      <c r="C1055">
        <v>11001272</v>
      </c>
      <c r="D1055">
        <v>0</v>
      </c>
      <c r="E1055" t="s">
        <v>5996</v>
      </c>
      <c r="F1055" t="s">
        <v>2007</v>
      </c>
      <c r="G1055" t="s">
        <v>2008</v>
      </c>
      <c r="H1055" t="s">
        <v>1990</v>
      </c>
      <c r="I1055" s="162">
        <v>45382.52234447917</v>
      </c>
      <c r="J1055" s="162">
        <v>45382</v>
      </c>
      <c r="K1055" t="s">
        <v>1991</v>
      </c>
      <c r="L1055">
        <v>44495175</v>
      </c>
      <c r="M1055" t="s">
        <v>5997</v>
      </c>
      <c r="N1055" t="s">
        <v>5998</v>
      </c>
      <c r="O1055">
        <v>977808150</v>
      </c>
      <c r="P1055" t="s">
        <v>5999</v>
      </c>
      <c r="Q1055" t="s">
        <v>3198</v>
      </c>
      <c r="R1055" t="s">
        <v>2138</v>
      </c>
      <c r="S1055" t="s">
        <v>2049</v>
      </c>
      <c r="T1055" t="e">
        <f>VLOOKUP(Hoja1[[#This Row],[dsc_documento]],Registros[],2,FALSE)</f>
        <v>#N/A</v>
      </c>
    </row>
    <row r="1056" spans="1:20" x14ac:dyDescent="0.25">
      <c r="A1056" t="s">
        <v>175</v>
      </c>
      <c r="B1056">
        <v>9</v>
      </c>
      <c r="C1056">
        <v>9001766</v>
      </c>
      <c r="D1056">
        <v>0</v>
      </c>
      <c r="E1056" t="s">
        <v>6000</v>
      </c>
      <c r="F1056" t="s">
        <v>2007</v>
      </c>
      <c r="G1056" t="s">
        <v>2008</v>
      </c>
      <c r="H1056" t="s">
        <v>1990</v>
      </c>
      <c r="I1056" s="162">
        <v>45382.525963541666</v>
      </c>
      <c r="J1056" s="162">
        <v>45382</v>
      </c>
      <c r="K1056" t="s">
        <v>1991</v>
      </c>
      <c r="L1056">
        <v>32788602</v>
      </c>
      <c r="M1056" t="s">
        <v>3968</v>
      </c>
      <c r="N1056" t="s">
        <v>3969</v>
      </c>
      <c r="O1056">
        <v>998068076</v>
      </c>
      <c r="P1056" t="s">
        <v>3970</v>
      </c>
      <c r="Q1056" t="s">
        <v>2155</v>
      </c>
      <c r="R1056" t="s">
        <v>4855</v>
      </c>
      <c r="S1056" t="s">
        <v>2156</v>
      </c>
      <c r="T1056" t="e">
        <f>VLOOKUP(Hoja1[[#This Row],[dsc_documento]],Registros[],2,FALSE)</f>
        <v>#N/A</v>
      </c>
    </row>
    <row r="1057" spans="1:20" x14ac:dyDescent="0.25">
      <c r="A1057" t="s">
        <v>175</v>
      </c>
      <c r="B1057">
        <v>9</v>
      </c>
      <c r="C1057">
        <v>9001767</v>
      </c>
      <c r="D1057">
        <v>0</v>
      </c>
      <c r="E1057" t="s">
        <v>6001</v>
      </c>
      <c r="F1057" t="s">
        <v>2007</v>
      </c>
      <c r="G1057" t="s">
        <v>2008</v>
      </c>
      <c r="H1057" t="s">
        <v>1990</v>
      </c>
      <c r="I1057" s="162">
        <v>45382.533289432868</v>
      </c>
      <c r="J1057" s="162">
        <v>45382</v>
      </c>
      <c r="K1057" t="s">
        <v>1991</v>
      </c>
      <c r="L1057">
        <v>32139535</v>
      </c>
      <c r="M1057" t="s">
        <v>6002</v>
      </c>
      <c r="N1057" t="s">
        <v>6003</v>
      </c>
      <c r="O1057">
        <v>902084388</v>
      </c>
      <c r="P1057" t="s">
        <v>6004</v>
      </c>
      <c r="Q1057" t="s">
        <v>2312</v>
      </c>
      <c r="R1057" t="s">
        <v>4855</v>
      </c>
      <c r="S1057" t="s">
        <v>2156</v>
      </c>
      <c r="T1057" t="e">
        <f>VLOOKUP(Hoja1[[#This Row],[dsc_documento]],Registros[],2,FALSE)</f>
        <v>#N/A</v>
      </c>
    </row>
    <row r="1058" spans="1:20" x14ac:dyDescent="0.25">
      <c r="A1058" t="s">
        <v>231</v>
      </c>
      <c r="B1058">
        <v>11</v>
      </c>
      <c r="C1058">
        <v>11001273</v>
      </c>
      <c r="D1058">
        <v>0</v>
      </c>
      <c r="E1058" t="s">
        <v>6005</v>
      </c>
      <c r="F1058" t="s">
        <v>2007</v>
      </c>
      <c r="G1058" t="s">
        <v>2008</v>
      </c>
      <c r="H1058" t="s">
        <v>1990</v>
      </c>
      <c r="I1058" s="162">
        <v>45382.534564965281</v>
      </c>
      <c r="J1058" s="162">
        <v>45382</v>
      </c>
      <c r="K1058" t="s">
        <v>1991</v>
      </c>
      <c r="L1058">
        <v>29726837</v>
      </c>
      <c r="M1058" t="s">
        <v>6006</v>
      </c>
      <c r="N1058" t="s">
        <v>6007</v>
      </c>
      <c r="O1058">
        <v>937146519</v>
      </c>
      <c r="P1058" t="s">
        <v>6008</v>
      </c>
      <c r="Q1058" t="s">
        <v>6009</v>
      </c>
      <c r="R1058" t="s">
        <v>2238</v>
      </c>
      <c r="S1058" t="s">
        <v>2049</v>
      </c>
      <c r="T1058" t="e">
        <f>VLOOKUP(Hoja1[[#This Row],[dsc_documento]],Registros[],2,FALSE)</f>
        <v>#N/A</v>
      </c>
    </row>
    <row r="1059" spans="1:20" x14ac:dyDescent="0.25">
      <c r="A1059" t="s">
        <v>176</v>
      </c>
      <c r="B1059">
        <v>1</v>
      </c>
      <c r="C1059">
        <v>1002477</v>
      </c>
      <c r="D1059">
        <v>0</v>
      </c>
      <c r="E1059" t="s">
        <v>6010</v>
      </c>
      <c r="F1059" t="s">
        <v>2007</v>
      </c>
      <c r="G1059" t="s">
        <v>2008</v>
      </c>
      <c r="H1059" t="s">
        <v>1990</v>
      </c>
      <c r="I1059" s="162">
        <v>45382.543174733793</v>
      </c>
      <c r="J1059" s="162">
        <v>45382</v>
      </c>
      <c r="K1059" t="s">
        <v>1991</v>
      </c>
      <c r="L1059">
        <v>6450645</v>
      </c>
      <c r="M1059" t="s">
        <v>6011</v>
      </c>
      <c r="N1059" t="s">
        <v>6012</v>
      </c>
      <c r="O1059">
        <v>992310946</v>
      </c>
      <c r="P1059" t="s">
        <v>6013</v>
      </c>
      <c r="Q1059" t="s">
        <v>2401</v>
      </c>
      <c r="R1059" t="s">
        <v>2095</v>
      </c>
      <c r="S1059" t="s">
        <v>2015</v>
      </c>
      <c r="T1059" t="e">
        <f>VLOOKUP(Hoja1[[#This Row],[dsc_documento]],Registros[],2,FALSE)</f>
        <v>#N/A</v>
      </c>
    </row>
    <row r="1060" spans="1:20" x14ac:dyDescent="0.25">
      <c r="A1060" t="s">
        <v>778</v>
      </c>
      <c r="B1060">
        <v>10</v>
      </c>
      <c r="C1060">
        <v>10030482</v>
      </c>
      <c r="D1060">
        <v>0</v>
      </c>
      <c r="E1060" t="s">
        <v>6014</v>
      </c>
      <c r="F1060" t="s">
        <v>2007</v>
      </c>
      <c r="G1060" t="s">
        <v>2008</v>
      </c>
      <c r="H1060" t="s">
        <v>1990</v>
      </c>
      <c r="I1060" s="162">
        <v>45382.554085914351</v>
      </c>
      <c r="J1060" s="162">
        <v>45382</v>
      </c>
      <c r="K1060" t="s">
        <v>1991</v>
      </c>
      <c r="L1060">
        <v>22271898</v>
      </c>
      <c r="M1060" t="s">
        <v>6015</v>
      </c>
      <c r="N1060" t="s">
        <v>6016</v>
      </c>
      <c r="O1060">
        <v>930552396</v>
      </c>
      <c r="P1060" t="s">
        <v>6017</v>
      </c>
      <c r="Q1060" t="s">
        <v>3153</v>
      </c>
      <c r="R1060" t="s">
        <v>2163</v>
      </c>
      <c r="S1060" t="s">
        <v>2307</v>
      </c>
      <c r="T1060" t="e">
        <f>VLOOKUP(Hoja1[[#This Row],[dsc_documento]],Registros[],2,FALSE)</f>
        <v>#N/A</v>
      </c>
    </row>
    <row r="1061" spans="1:20" x14ac:dyDescent="0.25">
      <c r="A1061" t="s">
        <v>231</v>
      </c>
      <c r="B1061">
        <v>11</v>
      </c>
      <c r="C1061">
        <v>11001274</v>
      </c>
      <c r="D1061">
        <v>0</v>
      </c>
      <c r="E1061" t="s">
        <v>6018</v>
      </c>
      <c r="F1061" t="s">
        <v>2007</v>
      </c>
      <c r="G1061" t="s">
        <v>2008</v>
      </c>
      <c r="H1061" t="s">
        <v>1990</v>
      </c>
      <c r="I1061" s="162">
        <v>45382.555041550928</v>
      </c>
      <c r="J1061" s="162">
        <v>45382</v>
      </c>
      <c r="K1061" t="s">
        <v>1991</v>
      </c>
      <c r="L1061">
        <v>75683861</v>
      </c>
      <c r="M1061" t="s">
        <v>6019</v>
      </c>
      <c r="N1061" t="s">
        <v>6020</v>
      </c>
      <c r="O1061">
        <v>951110814</v>
      </c>
      <c r="P1061" t="s">
        <v>6021</v>
      </c>
      <c r="Q1061" t="s">
        <v>2643</v>
      </c>
      <c r="R1061" t="s">
        <v>2238</v>
      </c>
      <c r="S1061" t="s">
        <v>2049</v>
      </c>
      <c r="T1061" t="e">
        <f>VLOOKUP(Hoja1[[#This Row],[dsc_documento]],Registros[],2,FALSE)</f>
        <v>#N/A</v>
      </c>
    </row>
    <row r="1062" spans="1:20" x14ac:dyDescent="0.25">
      <c r="A1062" t="s">
        <v>778</v>
      </c>
      <c r="B1062">
        <v>10</v>
      </c>
      <c r="C1062">
        <v>10030483</v>
      </c>
      <c r="D1062">
        <v>0</v>
      </c>
      <c r="E1062" t="s">
        <v>6022</v>
      </c>
      <c r="F1062" t="s">
        <v>2007</v>
      </c>
      <c r="G1062" t="s">
        <v>2008</v>
      </c>
      <c r="H1062" t="s">
        <v>1990</v>
      </c>
      <c r="I1062" s="162">
        <v>45382.558912384258</v>
      </c>
      <c r="J1062" s="162">
        <v>45382</v>
      </c>
      <c r="K1062" t="s">
        <v>1991</v>
      </c>
      <c r="L1062">
        <v>22268318</v>
      </c>
      <c r="M1062" t="s">
        <v>6023</v>
      </c>
      <c r="N1062" t="s">
        <v>6024</v>
      </c>
      <c r="O1062">
        <v>961433709</v>
      </c>
      <c r="P1062" t="s">
        <v>6025</v>
      </c>
      <c r="Q1062" t="s">
        <v>3893</v>
      </c>
      <c r="R1062" t="s">
        <v>2163</v>
      </c>
      <c r="S1062" t="s">
        <v>2307</v>
      </c>
      <c r="T1062" t="e">
        <f>VLOOKUP(Hoja1[[#This Row],[dsc_documento]],Registros[],2,FALSE)</f>
        <v>#N/A</v>
      </c>
    </row>
    <row r="1063" spans="1:20" x14ac:dyDescent="0.25">
      <c r="A1063" t="s">
        <v>231</v>
      </c>
      <c r="B1063">
        <v>11</v>
      </c>
      <c r="C1063">
        <v>11001275</v>
      </c>
      <c r="D1063">
        <v>0</v>
      </c>
      <c r="E1063" t="s">
        <v>6026</v>
      </c>
      <c r="F1063" t="s">
        <v>2007</v>
      </c>
      <c r="G1063" t="s">
        <v>2008</v>
      </c>
      <c r="H1063" t="s">
        <v>1990</v>
      </c>
      <c r="I1063" s="162">
        <v>45382.560363113429</v>
      </c>
      <c r="J1063" s="162">
        <v>45382</v>
      </c>
      <c r="K1063" t="s">
        <v>1991</v>
      </c>
      <c r="L1063">
        <v>29570269</v>
      </c>
      <c r="M1063" t="s">
        <v>6027</v>
      </c>
      <c r="N1063" t="s">
        <v>6028</v>
      </c>
      <c r="O1063">
        <v>959185457</v>
      </c>
      <c r="P1063" t="s">
        <v>6029</v>
      </c>
      <c r="Q1063" t="s">
        <v>2193</v>
      </c>
      <c r="R1063" t="s">
        <v>2048</v>
      </c>
      <c r="S1063" t="s">
        <v>2049</v>
      </c>
      <c r="T1063" t="e">
        <f>VLOOKUP(Hoja1[[#This Row],[dsc_documento]],Registros[],2,FALSE)</f>
        <v>#N/A</v>
      </c>
    </row>
    <row r="1064" spans="1:20" x14ac:dyDescent="0.25">
      <c r="A1064" t="s">
        <v>231</v>
      </c>
      <c r="B1064">
        <v>11</v>
      </c>
      <c r="C1064">
        <v>11001276</v>
      </c>
      <c r="D1064">
        <v>0</v>
      </c>
      <c r="E1064" t="s">
        <v>6030</v>
      </c>
      <c r="F1064" t="s">
        <v>2007</v>
      </c>
      <c r="G1064" t="s">
        <v>2008</v>
      </c>
      <c r="H1064" t="s">
        <v>1990</v>
      </c>
      <c r="I1064" s="162">
        <v>45382.563894016203</v>
      </c>
      <c r="J1064" s="162">
        <v>45382</v>
      </c>
      <c r="K1064" t="s">
        <v>1991</v>
      </c>
      <c r="L1064">
        <v>29319692</v>
      </c>
      <c r="M1064" t="s">
        <v>6031</v>
      </c>
      <c r="N1064" t="s">
        <v>6032</v>
      </c>
      <c r="O1064">
        <v>984403507</v>
      </c>
      <c r="P1064" t="s">
        <v>6033</v>
      </c>
      <c r="Q1064" t="s">
        <v>2621</v>
      </c>
      <c r="R1064" t="s">
        <v>2138</v>
      </c>
      <c r="S1064" t="s">
        <v>2049</v>
      </c>
      <c r="T1064" t="e">
        <f>VLOOKUP(Hoja1[[#This Row],[dsc_documento]],Registros[],2,FALSE)</f>
        <v>#N/A</v>
      </c>
    </row>
    <row r="1065" spans="1:20" x14ac:dyDescent="0.25">
      <c r="A1065" t="s">
        <v>231</v>
      </c>
      <c r="B1065">
        <v>11</v>
      </c>
      <c r="C1065">
        <v>11001277</v>
      </c>
      <c r="D1065">
        <v>0</v>
      </c>
      <c r="E1065" t="s">
        <v>6034</v>
      </c>
      <c r="F1065" t="s">
        <v>2007</v>
      </c>
      <c r="G1065" t="s">
        <v>2008</v>
      </c>
      <c r="H1065" t="s">
        <v>1990</v>
      </c>
      <c r="I1065" s="162">
        <v>45382.569636111111</v>
      </c>
      <c r="J1065" s="162">
        <v>45382</v>
      </c>
      <c r="K1065" t="s">
        <v>1991</v>
      </c>
      <c r="L1065">
        <v>29409333</v>
      </c>
      <c r="M1065" t="s">
        <v>6035</v>
      </c>
      <c r="N1065" t="s">
        <v>6036</v>
      </c>
      <c r="O1065">
        <v>970356670</v>
      </c>
      <c r="P1065" t="s">
        <v>6037</v>
      </c>
      <c r="Q1065" t="s">
        <v>4201</v>
      </c>
      <c r="R1065" t="s">
        <v>2048</v>
      </c>
      <c r="S1065" t="s">
        <v>2049</v>
      </c>
      <c r="T1065" t="e">
        <f>VLOOKUP(Hoja1[[#This Row],[dsc_documento]],Registros[],2,FALSE)</f>
        <v>#N/A</v>
      </c>
    </row>
    <row r="1066" spans="1:20" x14ac:dyDescent="0.25">
      <c r="A1066" t="s">
        <v>778</v>
      </c>
      <c r="B1066">
        <v>10</v>
      </c>
      <c r="C1066">
        <v>10030484</v>
      </c>
      <c r="D1066">
        <v>0</v>
      </c>
      <c r="E1066" t="s">
        <v>6038</v>
      </c>
      <c r="F1066" t="s">
        <v>2007</v>
      </c>
      <c r="G1066" t="s">
        <v>2008</v>
      </c>
      <c r="H1066" t="s">
        <v>1990</v>
      </c>
      <c r="I1066" s="162">
        <v>45382.569705127316</v>
      </c>
      <c r="J1066" s="162">
        <v>45382</v>
      </c>
      <c r="K1066" t="s">
        <v>1991</v>
      </c>
      <c r="L1066">
        <v>22299722</v>
      </c>
      <c r="M1066" t="s">
        <v>6039</v>
      </c>
      <c r="N1066" t="s">
        <v>6040</v>
      </c>
      <c r="O1066">
        <v>956529590</v>
      </c>
      <c r="P1066" t="s">
        <v>6041</v>
      </c>
      <c r="Q1066" t="s">
        <v>3893</v>
      </c>
      <c r="R1066" t="s">
        <v>2163</v>
      </c>
      <c r="S1066" t="s">
        <v>2307</v>
      </c>
      <c r="T1066" t="e">
        <f>VLOOKUP(Hoja1[[#This Row],[dsc_documento]],Registros[],2,FALSE)</f>
        <v>#N/A</v>
      </c>
    </row>
    <row r="1067" spans="1:20" x14ac:dyDescent="0.25">
      <c r="A1067" t="s">
        <v>778</v>
      </c>
      <c r="B1067">
        <v>10</v>
      </c>
      <c r="C1067">
        <v>10030485</v>
      </c>
      <c r="D1067">
        <v>0</v>
      </c>
      <c r="E1067" t="s">
        <v>6042</v>
      </c>
      <c r="F1067" t="s">
        <v>2007</v>
      </c>
      <c r="G1067" t="s">
        <v>2008</v>
      </c>
      <c r="H1067" t="s">
        <v>1990</v>
      </c>
      <c r="I1067" s="162">
        <v>45382.578469872686</v>
      </c>
      <c r="J1067" s="162">
        <v>45382</v>
      </c>
      <c r="K1067" t="s">
        <v>1991</v>
      </c>
      <c r="L1067">
        <v>448460</v>
      </c>
      <c r="M1067" t="s">
        <v>6043</v>
      </c>
      <c r="N1067" t="s">
        <v>6044</v>
      </c>
      <c r="O1067">
        <v>980112037</v>
      </c>
      <c r="P1067" t="s">
        <v>6045</v>
      </c>
      <c r="Q1067" t="s">
        <v>3893</v>
      </c>
      <c r="R1067" t="s">
        <v>2163</v>
      </c>
      <c r="S1067" t="s">
        <v>2307</v>
      </c>
      <c r="T1067" t="e">
        <f>VLOOKUP(Hoja1[[#This Row],[dsc_documento]],Registros[],2,FALSE)</f>
        <v>#N/A</v>
      </c>
    </row>
    <row r="1068" spans="1:20" x14ac:dyDescent="0.25">
      <c r="A1068" t="s">
        <v>778</v>
      </c>
      <c r="B1068">
        <v>10</v>
      </c>
      <c r="C1068">
        <v>10030486</v>
      </c>
      <c r="D1068">
        <v>0</v>
      </c>
      <c r="E1068" t="s">
        <v>6046</v>
      </c>
      <c r="F1068" t="s">
        <v>2007</v>
      </c>
      <c r="G1068" t="s">
        <v>2008</v>
      </c>
      <c r="H1068" t="s">
        <v>1990</v>
      </c>
      <c r="I1068" s="162">
        <v>45382.584631793979</v>
      </c>
      <c r="J1068" s="162">
        <v>45382</v>
      </c>
      <c r="K1068" t="s">
        <v>1991</v>
      </c>
      <c r="L1068">
        <v>22291257</v>
      </c>
      <c r="M1068" t="s">
        <v>6047</v>
      </c>
      <c r="N1068" t="s">
        <v>6048</v>
      </c>
      <c r="O1068">
        <v>942919818</v>
      </c>
      <c r="P1068" t="s">
        <v>6049</v>
      </c>
      <c r="Q1068" t="s">
        <v>3893</v>
      </c>
      <c r="R1068" t="s">
        <v>2163</v>
      </c>
      <c r="S1068" t="s">
        <v>2307</v>
      </c>
      <c r="T1068" t="e">
        <f>VLOOKUP(Hoja1[[#This Row],[dsc_documento]],Registros[],2,FALSE)</f>
        <v>#N/A</v>
      </c>
    </row>
    <row r="1069" spans="1:20" x14ac:dyDescent="0.25">
      <c r="A1069" t="s">
        <v>177</v>
      </c>
      <c r="B1069">
        <v>6</v>
      </c>
      <c r="C1069">
        <v>6002022</v>
      </c>
      <c r="D1069">
        <v>0</v>
      </c>
      <c r="E1069" t="s">
        <v>6050</v>
      </c>
      <c r="F1069" t="s">
        <v>2007</v>
      </c>
      <c r="G1069" t="s">
        <v>2008</v>
      </c>
      <c r="H1069" t="s">
        <v>1990</v>
      </c>
      <c r="I1069" s="162">
        <v>45382.59383726852</v>
      </c>
      <c r="J1069" s="162">
        <v>45382</v>
      </c>
      <c r="K1069" t="s">
        <v>1991</v>
      </c>
      <c r="L1069">
        <v>16786719</v>
      </c>
      <c r="M1069" t="s">
        <v>6051</v>
      </c>
      <c r="N1069" t="s">
        <v>6052</v>
      </c>
      <c r="O1069">
        <v>972872612</v>
      </c>
      <c r="P1069" t="s">
        <v>6053</v>
      </c>
      <c r="Q1069" t="s">
        <v>2759</v>
      </c>
      <c r="R1069" t="s">
        <v>2436</v>
      </c>
      <c r="S1069" t="s">
        <v>2362</v>
      </c>
      <c r="T1069" t="e">
        <f>VLOOKUP(Hoja1[[#This Row],[dsc_documento]],Registros[],2,FALSE)</f>
        <v>#N/A</v>
      </c>
    </row>
    <row r="1070" spans="1:20" x14ac:dyDescent="0.25">
      <c r="A1070" t="s">
        <v>201</v>
      </c>
      <c r="B1070">
        <v>2</v>
      </c>
      <c r="C1070">
        <v>2105647</v>
      </c>
      <c r="D1070">
        <v>0</v>
      </c>
      <c r="E1070" t="s">
        <v>6054</v>
      </c>
      <c r="F1070" t="s">
        <v>2007</v>
      </c>
      <c r="G1070" t="s">
        <v>2008</v>
      </c>
      <c r="H1070" t="s">
        <v>1990</v>
      </c>
      <c r="I1070" s="162">
        <v>45382.598168784723</v>
      </c>
      <c r="J1070" s="162">
        <v>45382</v>
      </c>
      <c r="K1070" t="s">
        <v>1991</v>
      </c>
      <c r="L1070">
        <v>20049206</v>
      </c>
      <c r="M1070" t="s">
        <v>5887</v>
      </c>
      <c r="N1070" t="s">
        <v>5888</v>
      </c>
      <c r="O1070">
        <v>992732059</v>
      </c>
      <c r="P1070" t="s">
        <v>5889</v>
      </c>
      <c r="Q1070" t="s">
        <v>3193</v>
      </c>
      <c r="R1070" t="s">
        <v>2204</v>
      </c>
      <c r="S1070" t="s">
        <v>4864</v>
      </c>
      <c r="T1070" t="e">
        <f>VLOOKUP(Hoja1[[#This Row],[dsc_documento]],Registros[],2,FALSE)</f>
        <v>#N/A</v>
      </c>
    </row>
    <row r="1071" spans="1:20" x14ac:dyDescent="0.25">
      <c r="A1071" t="s">
        <v>177</v>
      </c>
      <c r="B1071">
        <v>6</v>
      </c>
      <c r="C1071">
        <v>6002023</v>
      </c>
      <c r="D1071">
        <v>0</v>
      </c>
      <c r="E1071" t="s">
        <v>6055</v>
      </c>
      <c r="F1071" t="s">
        <v>2007</v>
      </c>
      <c r="G1071" t="s">
        <v>2008</v>
      </c>
      <c r="H1071" t="s">
        <v>1990</v>
      </c>
      <c r="I1071" s="162">
        <v>45382.601130208335</v>
      </c>
      <c r="J1071" s="162">
        <v>45382</v>
      </c>
      <c r="K1071" t="s">
        <v>1991</v>
      </c>
      <c r="L1071">
        <v>46304998</v>
      </c>
      <c r="M1071" t="s">
        <v>546</v>
      </c>
      <c r="N1071" t="s">
        <v>6056</v>
      </c>
      <c r="O1071">
        <v>926068466</v>
      </c>
      <c r="P1071" t="s">
        <v>547</v>
      </c>
      <c r="Q1071" t="s">
        <v>2764</v>
      </c>
      <c r="R1071" t="s">
        <v>2617</v>
      </c>
      <c r="S1071" t="s">
        <v>2362</v>
      </c>
      <c r="T1071" t="e">
        <f>VLOOKUP(Hoja1[[#This Row],[dsc_documento]],Registros[],2,FALSE)</f>
        <v>#N/A</v>
      </c>
    </row>
    <row r="1072" spans="1:20" x14ac:dyDescent="0.25">
      <c r="A1072" t="s">
        <v>201</v>
      </c>
      <c r="B1072">
        <v>2</v>
      </c>
      <c r="C1072">
        <v>2105648</v>
      </c>
      <c r="D1072">
        <v>0</v>
      </c>
      <c r="E1072" t="s">
        <v>6057</v>
      </c>
      <c r="F1072" t="s">
        <v>2007</v>
      </c>
      <c r="G1072" t="s">
        <v>2008</v>
      </c>
      <c r="H1072" t="s">
        <v>1990</v>
      </c>
      <c r="I1072" s="162">
        <v>45382.604623067127</v>
      </c>
      <c r="J1072" s="162">
        <v>45382</v>
      </c>
      <c r="K1072" t="s">
        <v>1991</v>
      </c>
      <c r="L1072">
        <v>43125740</v>
      </c>
      <c r="M1072" t="s">
        <v>6058</v>
      </c>
      <c r="N1072" t="s">
        <v>6059</v>
      </c>
      <c r="O1072">
        <v>971933652</v>
      </c>
      <c r="P1072" t="s">
        <v>6060</v>
      </c>
      <c r="Q1072" t="s">
        <v>3695</v>
      </c>
      <c r="R1072" t="s">
        <v>2223</v>
      </c>
      <c r="S1072" t="s">
        <v>4864</v>
      </c>
      <c r="T1072" t="e">
        <f>VLOOKUP(Hoja1[[#This Row],[dsc_documento]],Registros[],2,FALSE)</f>
        <v>#N/A</v>
      </c>
    </row>
    <row r="1073" spans="1:20" x14ac:dyDescent="0.25">
      <c r="A1073" t="s">
        <v>173</v>
      </c>
      <c r="B1073">
        <v>5</v>
      </c>
      <c r="C1073">
        <v>5050591</v>
      </c>
      <c r="D1073">
        <v>0</v>
      </c>
      <c r="E1073" t="s">
        <v>6061</v>
      </c>
      <c r="F1073" t="s">
        <v>2007</v>
      </c>
      <c r="G1073" t="s">
        <v>2008</v>
      </c>
      <c r="H1073" t="s">
        <v>1990</v>
      </c>
      <c r="I1073" s="162">
        <v>45382.605795798612</v>
      </c>
      <c r="J1073" s="162">
        <v>45382</v>
      </c>
      <c r="K1073" t="s">
        <v>1991</v>
      </c>
      <c r="L1073">
        <v>28851859</v>
      </c>
      <c r="M1073" t="s">
        <v>6062</v>
      </c>
      <c r="N1073" t="s">
        <v>6063</v>
      </c>
      <c r="O1073">
        <v>998710690</v>
      </c>
      <c r="P1073" t="s">
        <v>6064</v>
      </c>
      <c r="Q1073" t="s">
        <v>3173</v>
      </c>
      <c r="R1073" t="s">
        <v>2307</v>
      </c>
      <c r="S1073" t="s">
        <v>2307</v>
      </c>
      <c r="T1073" t="e">
        <f>VLOOKUP(Hoja1[[#This Row],[dsc_documento]],Registros[],2,FALSE)</f>
        <v>#N/A</v>
      </c>
    </row>
    <row r="1074" spans="1:20" x14ac:dyDescent="0.25">
      <c r="A1074" t="s">
        <v>173</v>
      </c>
      <c r="B1074">
        <v>5</v>
      </c>
      <c r="C1074">
        <v>5050592</v>
      </c>
      <c r="D1074">
        <v>0</v>
      </c>
      <c r="E1074" t="s">
        <v>6065</v>
      </c>
      <c r="F1074" t="s">
        <v>2007</v>
      </c>
      <c r="G1074" t="s">
        <v>2008</v>
      </c>
      <c r="H1074" t="s">
        <v>1990</v>
      </c>
      <c r="I1074" s="162">
        <v>45382.618917129628</v>
      </c>
      <c r="J1074" s="162">
        <v>45382</v>
      </c>
      <c r="K1074" t="s">
        <v>1991</v>
      </c>
      <c r="L1074">
        <v>15378133</v>
      </c>
      <c r="M1074" t="s">
        <v>6066</v>
      </c>
      <c r="N1074" t="s">
        <v>6067</v>
      </c>
      <c r="O1074">
        <v>950024533</v>
      </c>
      <c r="P1074" t="s">
        <v>6068</v>
      </c>
      <c r="Q1074" t="s">
        <v>5312</v>
      </c>
      <c r="R1074" t="s">
        <v>2307</v>
      </c>
      <c r="S1074" t="s">
        <v>2307</v>
      </c>
      <c r="T1074" t="e">
        <f>VLOOKUP(Hoja1[[#This Row],[dsc_documento]],Registros[],2,FALSE)</f>
        <v>#N/A</v>
      </c>
    </row>
    <row r="1075" spans="1:20" x14ac:dyDescent="0.25">
      <c r="A1075" t="s">
        <v>179</v>
      </c>
      <c r="B1075">
        <v>3</v>
      </c>
      <c r="C1075">
        <v>3001516</v>
      </c>
      <c r="D1075">
        <v>0</v>
      </c>
      <c r="E1075" t="s">
        <v>6069</v>
      </c>
      <c r="F1075" t="s">
        <v>2007</v>
      </c>
      <c r="G1075" t="s">
        <v>2008</v>
      </c>
      <c r="H1075" t="s">
        <v>1990</v>
      </c>
      <c r="I1075" s="162">
        <v>45382.620850613428</v>
      </c>
      <c r="J1075" s="162">
        <v>45382</v>
      </c>
      <c r="K1075" t="s">
        <v>1991</v>
      </c>
      <c r="L1075">
        <v>48320249</v>
      </c>
      <c r="M1075" t="s">
        <v>406</v>
      </c>
      <c r="N1075" t="s">
        <v>6070</v>
      </c>
      <c r="O1075">
        <v>935707031</v>
      </c>
      <c r="P1075" t="s">
        <v>6071</v>
      </c>
      <c r="Q1075" t="s">
        <v>3045</v>
      </c>
      <c r="R1075" t="s">
        <v>2157</v>
      </c>
      <c r="S1075" t="s">
        <v>2157</v>
      </c>
      <c r="T1075" t="e">
        <f>VLOOKUP(Hoja1[[#This Row],[dsc_documento]],Registros[],2,FALSE)</f>
        <v>#N/A</v>
      </c>
    </row>
    <row r="1076" spans="1:20" x14ac:dyDescent="0.25">
      <c r="A1076" t="s">
        <v>173</v>
      </c>
      <c r="B1076">
        <v>5</v>
      </c>
      <c r="C1076">
        <v>5050593</v>
      </c>
      <c r="D1076">
        <v>0</v>
      </c>
      <c r="E1076" t="s">
        <v>6072</v>
      </c>
      <c r="F1076" t="s">
        <v>2007</v>
      </c>
      <c r="G1076" t="s">
        <v>2008</v>
      </c>
      <c r="H1076" t="s">
        <v>1990</v>
      </c>
      <c r="I1076" s="162">
        <v>45382.622138969906</v>
      </c>
      <c r="J1076" s="162">
        <v>45382</v>
      </c>
      <c r="K1076" t="s">
        <v>1991</v>
      </c>
      <c r="L1076">
        <v>43635018</v>
      </c>
      <c r="M1076" t="s">
        <v>6073</v>
      </c>
      <c r="N1076" t="s">
        <v>6074</v>
      </c>
      <c r="O1076">
        <v>932247801</v>
      </c>
      <c r="P1076" t="s">
        <v>6075</v>
      </c>
      <c r="Q1076" t="s">
        <v>4897</v>
      </c>
      <c r="R1076" t="s">
        <v>2307</v>
      </c>
      <c r="S1076" t="s">
        <v>2307</v>
      </c>
      <c r="T1076" t="e">
        <f>VLOOKUP(Hoja1[[#This Row],[dsc_documento]],Registros[],2,FALSE)</f>
        <v>#N/A</v>
      </c>
    </row>
    <row r="1077" spans="1:20" x14ac:dyDescent="0.25">
      <c r="A1077" t="s">
        <v>201</v>
      </c>
      <c r="B1077">
        <v>2</v>
      </c>
      <c r="C1077">
        <v>2105650</v>
      </c>
      <c r="D1077">
        <v>0</v>
      </c>
      <c r="E1077" t="s">
        <v>6076</v>
      </c>
      <c r="F1077" t="s">
        <v>2007</v>
      </c>
      <c r="G1077" t="s">
        <v>2008</v>
      </c>
      <c r="H1077" t="s">
        <v>1990</v>
      </c>
      <c r="I1077" s="162">
        <v>45382.6301165162</v>
      </c>
      <c r="J1077" s="162">
        <v>45382</v>
      </c>
      <c r="K1077" t="s">
        <v>1991</v>
      </c>
      <c r="L1077">
        <v>41388327</v>
      </c>
      <c r="M1077" t="s">
        <v>6077</v>
      </c>
      <c r="N1077" t="s">
        <v>6078</v>
      </c>
      <c r="O1077">
        <v>941383354</v>
      </c>
      <c r="P1077" t="s">
        <v>6079</v>
      </c>
      <c r="Q1077" t="s">
        <v>2032</v>
      </c>
      <c r="R1077" t="s">
        <v>2387</v>
      </c>
      <c r="S1077" t="s">
        <v>4864</v>
      </c>
      <c r="T1077" t="e">
        <f>VLOOKUP(Hoja1[[#This Row],[dsc_documento]],Registros[],2,FALSE)</f>
        <v>#N/A</v>
      </c>
    </row>
    <row r="1078" spans="1:20" x14ac:dyDescent="0.25">
      <c r="A1078" t="s">
        <v>173</v>
      </c>
      <c r="B1078">
        <v>5</v>
      </c>
      <c r="C1078">
        <v>5050594</v>
      </c>
      <c r="D1078">
        <v>0</v>
      </c>
      <c r="E1078" t="s">
        <v>6080</v>
      </c>
      <c r="F1078" t="s">
        <v>2007</v>
      </c>
      <c r="G1078" t="s">
        <v>2008</v>
      </c>
      <c r="H1078" t="s">
        <v>1990</v>
      </c>
      <c r="I1078" s="162">
        <v>45382.630395914355</v>
      </c>
      <c r="J1078" s="162">
        <v>45382</v>
      </c>
      <c r="K1078" t="s">
        <v>1991</v>
      </c>
      <c r="L1078">
        <v>41193935</v>
      </c>
      <c r="M1078" t="s">
        <v>6081</v>
      </c>
      <c r="N1078" t="s">
        <v>6082</v>
      </c>
      <c r="O1078">
        <v>966371162</v>
      </c>
      <c r="P1078" t="s">
        <v>6083</v>
      </c>
      <c r="Q1078" t="s">
        <v>5312</v>
      </c>
      <c r="R1078" t="s">
        <v>2307</v>
      </c>
      <c r="S1078" t="s">
        <v>2307</v>
      </c>
      <c r="T1078" t="e">
        <f>VLOOKUP(Hoja1[[#This Row],[dsc_documento]],Registros[],2,FALSE)</f>
        <v>#N/A</v>
      </c>
    </row>
    <row r="1079" spans="1:20" x14ac:dyDescent="0.25">
      <c r="A1079" t="s">
        <v>173</v>
      </c>
      <c r="B1079">
        <v>5</v>
      </c>
      <c r="C1079">
        <v>5050595</v>
      </c>
      <c r="D1079">
        <v>0</v>
      </c>
      <c r="E1079" t="s">
        <v>6084</v>
      </c>
      <c r="F1079" t="s">
        <v>2007</v>
      </c>
      <c r="G1079" t="s">
        <v>2008</v>
      </c>
      <c r="H1079" t="s">
        <v>1990</v>
      </c>
      <c r="I1079" s="162">
        <v>45382.637580208335</v>
      </c>
      <c r="J1079" s="162">
        <v>45382</v>
      </c>
      <c r="K1079" t="s">
        <v>1991</v>
      </c>
      <c r="L1079">
        <v>15428534</v>
      </c>
      <c r="M1079" t="s">
        <v>6085</v>
      </c>
      <c r="N1079" t="s">
        <v>6086</v>
      </c>
      <c r="O1079">
        <v>941144958</v>
      </c>
      <c r="P1079" t="s">
        <v>6087</v>
      </c>
      <c r="Q1079" t="s">
        <v>5312</v>
      </c>
      <c r="R1079" t="s">
        <v>2307</v>
      </c>
      <c r="S1079" t="s">
        <v>2307</v>
      </c>
      <c r="T1079" t="e">
        <f>VLOOKUP(Hoja1[[#This Row],[dsc_documento]],Registros[],2,FALSE)</f>
        <v>#N/A</v>
      </c>
    </row>
    <row r="1080" spans="1:20" x14ac:dyDescent="0.25">
      <c r="A1080" t="s">
        <v>232</v>
      </c>
      <c r="B1080">
        <v>4</v>
      </c>
      <c r="C1080">
        <v>4001964</v>
      </c>
      <c r="D1080">
        <v>0</v>
      </c>
      <c r="E1080" t="s">
        <v>6088</v>
      </c>
      <c r="F1080" t="s">
        <v>2007</v>
      </c>
      <c r="G1080" t="s">
        <v>2008</v>
      </c>
      <c r="H1080" t="s">
        <v>1990</v>
      </c>
      <c r="I1080" s="162">
        <v>45382.639753240743</v>
      </c>
      <c r="J1080" s="162">
        <v>45382</v>
      </c>
      <c r="K1080" t="s">
        <v>1991</v>
      </c>
      <c r="L1080">
        <v>23881168</v>
      </c>
      <c r="M1080" t="s">
        <v>6089</v>
      </c>
      <c r="N1080" t="s">
        <v>6090</v>
      </c>
      <c r="O1080">
        <v>974771866</v>
      </c>
      <c r="P1080" t="s">
        <v>6091</v>
      </c>
      <c r="Q1080" t="s">
        <v>2728</v>
      </c>
      <c r="R1080" t="s">
        <v>2421</v>
      </c>
      <c r="S1080" t="s">
        <v>2107</v>
      </c>
      <c r="T1080" t="e">
        <f>VLOOKUP(Hoja1[[#This Row],[dsc_documento]],Registros[],2,FALSE)</f>
        <v>#N/A</v>
      </c>
    </row>
    <row r="1081" spans="1:20" x14ac:dyDescent="0.25">
      <c r="A1081" t="s">
        <v>175</v>
      </c>
      <c r="B1081">
        <v>9</v>
      </c>
      <c r="C1081">
        <v>9001768</v>
      </c>
      <c r="D1081">
        <v>0</v>
      </c>
      <c r="E1081" t="s">
        <v>6092</v>
      </c>
      <c r="F1081" t="s">
        <v>2007</v>
      </c>
      <c r="G1081" t="s">
        <v>2008</v>
      </c>
      <c r="H1081" t="s">
        <v>1990</v>
      </c>
      <c r="I1081" s="162">
        <v>45382.666341516204</v>
      </c>
      <c r="J1081" s="162">
        <v>45382</v>
      </c>
      <c r="K1081" t="s">
        <v>1991</v>
      </c>
      <c r="L1081">
        <v>19973440</v>
      </c>
      <c r="M1081" t="s">
        <v>6093</v>
      </c>
      <c r="N1081" t="s">
        <v>6094</v>
      </c>
      <c r="O1081">
        <v>955329145</v>
      </c>
      <c r="P1081" t="s">
        <v>6095</v>
      </c>
      <c r="Q1081" t="s">
        <v>2645</v>
      </c>
      <c r="R1081" t="s">
        <v>5092</v>
      </c>
      <c r="S1081" t="s">
        <v>2156</v>
      </c>
      <c r="T1081" t="e">
        <f>VLOOKUP(Hoja1[[#This Row],[dsc_documento]],Registros[],2,FALSE)</f>
        <v>#N/A</v>
      </c>
    </row>
    <row r="1082" spans="1:20" x14ac:dyDescent="0.25">
      <c r="A1082" t="s">
        <v>177</v>
      </c>
      <c r="B1082">
        <v>6</v>
      </c>
      <c r="C1082">
        <v>6002024</v>
      </c>
      <c r="D1082">
        <v>0</v>
      </c>
      <c r="E1082" t="s">
        <v>6096</v>
      </c>
      <c r="F1082" t="s">
        <v>2007</v>
      </c>
      <c r="G1082" t="s">
        <v>2008</v>
      </c>
      <c r="H1082" t="s">
        <v>1990</v>
      </c>
      <c r="I1082" s="162">
        <v>45382.669240937503</v>
      </c>
      <c r="J1082" s="162">
        <v>45382</v>
      </c>
      <c r="K1082" t="s">
        <v>1991</v>
      </c>
      <c r="L1082">
        <v>27432742</v>
      </c>
      <c r="M1082" t="s">
        <v>6097</v>
      </c>
      <c r="N1082" t="s">
        <v>6098</v>
      </c>
      <c r="O1082">
        <v>945094761</v>
      </c>
      <c r="P1082" t="s">
        <v>6099</v>
      </c>
      <c r="Q1082" t="s">
        <v>2360</v>
      </c>
      <c r="R1082" t="s">
        <v>2361</v>
      </c>
      <c r="S1082" t="s">
        <v>2362</v>
      </c>
      <c r="T1082" t="e">
        <f>VLOOKUP(Hoja1[[#This Row],[dsc_documento]],Registros[],2,FALSE)</f>
        <v>#N/A</v>
      </c>
    </row>
    <row r="1083" spans="1:20" x14ac:dyDescent="0.25">
      <c r="A1083" t="s">
        <v>177</v>
      </c>
      <c r="B1083">
        <v>6</v>
      </c>
      <c r="C1083">
        <v>6002025</v>
      </c>
      <c r="D1083">
        <v>0</v>
      </c>
      <c r="E1083" t="s">
        <v>6100</v>
      </c>
      <c r="F1083" t="s">
        <v>2007</v>
      </c>
      <c r="G1083" t="s">
        <v>2008</v>
      </c>
      <c r="H1083" t="s">
        <v>1990</v>
      </c>
      <c r="I1083" s="162">
        <v>45382.682668634261</v>
      </c>
      <c r="J1083" s="162">
        <v>45382</v>
      </c>
      <c r="K1083" t="s">
        <v>1991</v>
      </c>
      <c r="L1083">
        <v>48388113</v>
      </c>
      <c r="M1083" t="s">
        <v>1789</v>
      </c>
      <c r="N1083" t="s">
        <v>6101</v>
      </c>
      <c r="O1083">
        <v>989211832</v>
      </c>
      <c r="P1083" t="s">
        <v>1790</v>
      </c>
      <c r="Q1083" t="s">
        <v>5415</v>
      </c>
      <c r="R1083" t="s">
        <v>2361</v>
      </c>
      <c r="S1083" t="s">
        <v>2362</v>
      </c>
      <c r="T1083" t="e">
        <f>VLOOKUP(Hoja1[[#This Row],[dsc_documento]],Registros[],2,FALSE)</f>
        <v>#N/A</v>
      </c>
    </row>
    <row r="1084" spans="1:20" x14ac:dyDescent="0.25">
      <c r="A1084" t="s">
        <v>175</v>
      </c>
      <c r="B1084">
        <v>9</v>
      </c>
      <c r="C1084">
        <v>9001769</v>
      </c>
      <c r="D1084">
        <v>0</v>
      </c>
      <c r="E1084" t="s">
        <v>6102</v>
      </c>
      <c r="F1084" t="s">
        <v>2007</v>
      </c>
      <c r="G1084" t="s">
        <v>2008</v>
      </c>
      <c r="H1084" t="s">
        <v>1990</v>
      </c>
      <c r="I1084" s="162">
        <v>45382.684900659726</v>
      </c>
      <c r="J1084" s="162">
        <v>45382</v>
      </c>
      <c r="K1084" t="s">
        <v>1991</v>
      </c>
      <c r="L1084">
        <v>40032199</v>
      </c>
      <c r="M1084" t="s">
        <v>6103</v>
      </c>
      <c r="N1084" t="s">
        <v>6104</v>
      </c>
      <c r="O1084">
        <v>975240612</v>
      </c>
      <c r="P1084" t="s">
        <v>6105</v>
      </c>
      <c r="Q1084" t="s">
        <v>2778</v>
      </c>
      <c r="R1084" t="s">
        <v>5092</v>
      </c>
      <c r="S1084" t="s">
        <v>2156</v>
      </c>
      <c r="T1084" t="e">
        <f>VLOOKUP(Hoja1[[#This Row],[dsc_documento]],Registros[],2,FALSE)</f>
        <v>#N/A</v>
      </c>
    </row>
    <row r="1085" spans="1:20" x14ac:dyDescent="0.25">
      <c r="A1085" t="s">
        <v>177</v>
      </c>
      <c r="B1085">
        <v>6</v>
      </c>
      <c r="C1085">
        <v>6002026</v>
      </c>
      <c r="D1085">
        <v>0</v>
      </c>
      <c r="E1085" t="s">
        <v>6106</v>
      </c>
      <c r="F1085" t="s">
        <v>2007</v>
      </c>
      <c r="G1085" t="s">
        <v>2008</v>
      </c>
      <c r="H1085" t="s">
        <v>1990</v>
      </c>
      <c r="I1085" s="162">
        <v>45382.691020451392</v>
      </c>
      <c r="J1085" s="162">
        <v>45382</v>
      </c>
      <c r="K1085" t="s">
        <v>1991</v>
      </c>
      <c r="L1085">
        <v>40319475</v>
      </c>
      <c r="M1085" t="s">
        <v>6107</v>
      </c>
      <c r="N1085" t="s">
        <v>6108</v>
      </c>
      <c r="O1085">
        <v>955909861</v>
      </c>
      <c r="P1085" t="s">
        <v>6109</v>
      </c>
      <c r="Q1085" t="s">
        <v>5415</v>
      </c>
      <c r="R1085" t="s">
        <v>2361</v>
      </c>
      <c r="S1085" t="s">
        <v>2362</v>
      </c>
      <c r="T1085" t="e">
        <f>VLOOKUP(Hoja1[[#This Row],[dsc_documento]],Registros[],2,FALSE)</f>
        <v>#N/A</v>
      </c>
    </row>
    <row r="1086" spans="1:20" x14ac:dyDescent="0.25">
      <c r="A1086" t="s">
        <v>231</v>
      </c>
      <c r="B1086">
        <v>11</v>
      </c>
      <c r="C1086">
        <v>11001278</v>
      </c>
      <c r="D1086">
        <v>0</v>
      </c>
      <c r="E1086" t="s">
        <v>6110</v>
      </c>
      <c r="F1086" t="s">
        <v>2007</v>
      </c>
      <c r="G1086" t="s">
        <v>2008</v>
      </c>
      <c r="H1086" t="s">
        <v>1990</v>
      </c>
      <c r="I1086" s="162">
        <v>45382.694659409724</v>
      </c>
      <c r="J1086" s="162">
        <v>45382</v>
      </c>
      <c r="K1086" t="s">
        <v>1991</v>
      </c>
      <c r="L1086">
        <v>46703896</v>
      </c>
      <c r="M1086" t="s">
        <v>6111</v>
      </c>
      <c r="N1086" t="s">
        <v>6112</v>
      </c>
      <c r="O1086">
        <v>959034826</v>
      </c>
      <c r="P1086" t="s">
        <v>6113</v>
      </c>
      <c r="Q1086" t="s">
        <v>2499</v>
      </c>
      <c r="R1086" t="s">
        <v>2238</v>
      </c>
      <c r="S1086" t="s">
        <v>2049</v>
      </c>
      <c r="T1086" t="e">
        <f>VLOOKUP(Hoja1[[#This Row],[dsc_documento]],Registros[],2,FALSE)</f>
        <v>#N/A</v>
      </c>
    </row>
    <row r="1087" spans="1:20" x14ac:dyDescent="0.25">
      <c r="A1087" t="s">
        <v>177</v>
      </c>
      <c r="B1087">
        <v>6</v>
      </c>
      <c r="C1087">
        <v>6002027</v>
      </c>
      <c r="D1087">
        <v>0</v>
      </c>
      <c r="E1087" t="s">
        <v>6114</v>
      </c>
      <c r="F1087" t="s">
        <v>2007</v>
      </c>
      <c r="G1087" t="s">
        <v>2008</v>
      </c>
      <c r="H1087" t="s">
        <v>1990</v>
      </c>
      <c r="I1087" s="162">
        <v>45382.699141550926</v>
      </c>
      <c r="J1087" s="162">
        <v>45382</v>
      </c>
      <c r="K1087" t="s">
        <v>1991</v>
      </c>
      <c r="L1087">
        <v>40319475</v>
      </c>
      <c r="M1087" t="s">
        <v>6107</v>
      </c>
      <c r="N1087" t="s">
        <v>6108</v>
      </c>
      <c r="O1087">
        <v>955909861</v>
      </c>
      <c r="P1087" t="s">
        <v>6109</v>
      </c>
      <c r="Q1087" t="s">
        <v>5415</v>
      </c>
      <c r="R1087" t="s">
        <v>2361</v>
      </c>
      <c r="S1087" t="s">
        <v>2362</v>
      </c>
      <c r="T1087" t="e">
        <f>VLOOKUP(Hoja1[[#This Row],[dsc_documento]],Registros[],2,FALSE)</f>
        <v>#N/A</v>
      </c>
    </row>
    <row r="1088" spans="1:20" x14ac:dyDescent="0.25">
      <c r="A1088" t="s">
        <v>231</v>
      </c>
      <c r="B1088">
        <v>11</v>
      </c>
      <c r="C1088">
        <v>11001279</v>
      </c>
      <c r="D1088">
        <v>0</v>
      </c>
      <c r="E1088" t="s">
        <v>6115</v>
      </c>
      <c r="F1088" t="s">
        <v>2007</v>
      </c>
      <c r="G1088" t="s">
        <v>2008</v>
      </c>
      <c r="H1088" t="s">
        <v>1990</v>
      </c>
      <c r="I1088" s="162">
        <v>45382.702930590276</v>
      </c>
      <c r="J1088" s="162">
        <v>45382</v>
      </c>
      <c r="K1088" t="s">
        <v>1991</v>
      </c>
      <c r="L1088">
        <v>29227388</v>
      </c>
      <c r="M1088" t="s">
        <v>6116</v>
      </c>
      <c r="N1088" t="s">
        <v>6117</v>
      </c>
      <c r="O1088">
        <v>956437885</v>
      </c>
      <c r="P1088" t="s">
        <v>6118</v>
      </c>
      <c r="Q1088" t="s">
        <v>3852</v>
      </c>
      <c r="R1088" t="s">
        <v>2138</v>
      </c>
      <c r="S1088" t="s">
        <v>2049</v>
      </c>
      <c r="T1088" t="e">
        <f>VLOOKUP(Hoja1[[#This Row],[dsc_documento]],Registros[],2,FALSE)</f>
        <v>#N/A</v>
      </c>
    </row>
    <row r="1089" spans="1:20" x14ac:dyDescent="0.25">
      <c r="A1089" t="s">
        <v>231</v>
      </c>
      <c r="B1089">
        <v>11</v>
      </c>
      <c r="C1089">
        <v>11001280</v>
      </c>
      <c r="D1089">
        <v>0</v>
      </c>
      <c r="E1089" t="s">
        <v>6119</v>
      </c>
      <c r="F1089" t="s">
        <v>2007</v>
      </c>
      <c r="G1089" t="s">
        <v>2008</v>
      </c>
      <c r="H1089" t="s">
        <v>1990</v>
      </c>
      <c r="I1089" s="162">
        <v>45382.709154548611</v>
      </c>
      <c r="J1089" s="162">
        <v>45382</v>
      </c>
      <c r="K1089" t="s">
        <v>1991</v>
      </c>
      <c r="L1089">
        <v>30564695</v>
      </c>
      <c r="M1089" t="s">
        <v>6120</v>
      </c>
      <c r="N1089" t="s">
        <v>2390</v>
      </c>
      <c r="O1089">
        <v>947693862</v>
      </c>
      <c r="P1089" t="s">
        <v>6121</v>
      </c>
      <c r="Q1089" t="s">
        <v>2330</v>
      </c>
      <c r="R1089" t="s">
        <v>2238</v>
      </c>
      <c r="S1089" t="s">
        <v>2049</v>
      </c>
      <c r="T1089" t="e">
        <f>VLOOKUP(Hoja1[[#This Row],[dsc_documento]],Registros[],2,FALSE)</f>
        <v>#N/A</v>
      </c>
    </row>
    <row r="1090" spans="1:20" x14ac:dyDescent="0.25">
      <c r="A1090" t="s">
        <v>231</v>
      </c>
      <c r="B1090">
        <v>11</v>
      </c>
      <c r="C1090">
        <v>11001281</v>
      </c>
      <c r="D1090">
        <v>0</v>
      </c>
      <c r="E1090" t="s">
        <v>6122</v>
      </c>
      <c r="F1090" t="s">
        <v>2007</v>
      </c>
      <c r="G1090" t="s">
        <v>2008</v>
      </c>
      <c r="H1090" t="s">
        <v>1990</v>
      </c>
      <c r="I1090" s="162">
        <v>45382.725607523149</v>
      </c>
      <c r="J1090" s="162">
        <v>45382</v>
      </c>
      <c r="K1090" t="s">
        <v>1991</v>
      </c>
      <c r="L1090">
        <v>44483186</v>
      </c>
      <c r="M1090" t="s">
        <v>6123</v>
      </c>
      <c r="N1090" t="s">
        <v>6124</v>
      </c>
      <c r="O1090">
        <v>930836712</v>
      </c>
      <c r="P1090" t="s">
        <v>6125</v>
      </c>
      <c r="Q1090" t="s">
        <v>2934</v>
      </c>
      <c r="R1090" t="s">
        <v>2238</v>
      </c>
      <c r="S1090" t="s">
        <v>2049</v>
      </c>
      <c r="T1090" t="e">
        <f>VLOOKUP(Hoja1[[#This Row],[dsc_documento]],Registros[],2,FALSE)</f>
        <v>#N/A</v>
      </c>
    </row>
    <row r="1091" spans="1:20" x14ac:dyDescent="0.25">
      <c r="A1091" t="s">
        <v>175</v>
      </c>
      <c r="B1091">
        <v>9</v>
      </c>
      <c r="C1091">
        <v>9001770</v>
      </c>
      <c r="D1091">
        <v>0</v>
      </c>
      <c r="E1091" t="s">
        <v>6126</v>
      </c>
      <c r="F1091" t="s">
        <v>2007</v>
      </c>
      <c r="G1091" t="s">
        <v>2008</v>
      </c>
      <c r="H1091" t="s">
        <v>1990</v>
      </c>
      <c r="I1091" s="162">
        <v>45382.726656631945</v>
      </c>
      <c r="J1091" s="162">
        <v>45390.721053668982</v>
      </c>
      <c r="K1091" t="s">
        <v>1991</v>
      </c>
      <c r="L1091">
        <v>42833108</v>
      </c>
      <c r="M1091" t="s">
        <v>6127</v>
      </c>
      <c r="N1091" t="s">
        <v>4169</v>
      </c>
      <c r="O1091">
        <v>947580383</v>
      </c>
      <c r="P1091" t="s">
        <v>6128</v>
      </c>
      <c r="Q1091" t="s">
        <v>2778</v>
      </c>
      <c r="R1091" t="s">
        <v>5092</v>
      </c>
      <c r="S1091" t="s">
        <v>2156</v>
      </c>
      <c r="T1091" t="e">
        <f>VLOOKUP(Hoja1[[#This Row],[dsc_documento]],Registros[],2,FALSE)</f>
        <v>#N/A</v>
      </c>
    </row>
    <row r="1092" spans="1:20" x14ac:dyDescent="0.25">
      <c r="A1092" t="s">
        <v>177</v>
      </c>
      <c r="B1092">
        <v>6</v>
      </c>
      <c r="C1092">
        <v>6002028</v>
      </c>
      <c r="D1092">
        <v>0</v>
      </c>
      <c r="E1092" t="s">
        <v>6129</v>
      </c>
      <c r="F1092" t="s">
        <v>2007</v>
      </c>
      <c r="G1092" t="s">
        <v>2008</v>
      </c>
      <c r="H1092" t="s">
        <v>1990</v>
      </c>
      <c r="I1092" s="162">
        <v>45382.764216469906</v>
      </c>
      <c r="J1092" s="162">
        <v>45382</v>
      </c>
      <c r="K1092" t="s">
        <v>1991</v>
      </c>
      <c r="L1092">
        <v>16805642</v>
      </c>
      <c r="M1092" t="s">
        <v>6130</v>
      </c>
      <c r="N1092" t="s">
        <v>6131</v>
      </c>
      <c r="O1092">
        <v>971043343</v>
      </c>
      <c r="P1092" t="s">
        <v>6132</v>
      </c>
      <c r="Q1092" t="s">
        <v>4507</v>
      </c>
      <c r="R1092" t="s">
        <v>2617</v>
      </c>
      <c r="S1092" t="s">
        <v>2362</v>
      </c>
      <c r="T1092" t="e">
        <f>VLOOKUP(Hoja1[[#This Row],[dsc_documento]],Registros[],2,FALSE)</f>
        <v>#N/A</v>
      </c>
    </row>
    <row r="1093" spans="1:20" x14ac:dyDescent="0.25">
      <c r="A1093" t="s">
        <v>177</v>
      </c>
      <c r="B1093">
        <v>6</v>
      </c>
      <c r="C1093">
        <v>6002029</v>
      </c>
      <c r="D1093">
        <v>0</v>
      </c>
      <c r="E1093" t="s">
        <v>6133</v>
      </c>
      <c r="F1093" t="s">
        <v>1988</v>
      </c>
      <c r="G1093" t="s">
        <v>2008</v>
      </c>
      <c r="H1093" t="s">
        <v>1990</v>
      </c>
      <c r="I1093" s="162">
        <v>45383.521343831017</v>
      </c>
      <c r="J1093" s="162">
        <v>45384.424215590276</v>
      </c>
      <c r="K1093" t="s">
        <v>1991</v>
      </c>
      <c r="L1093">
        <v>76454141</v>
      </c>
      <c r="M1093" t="s">
        <v>255</v>
      </c>
      <c r="N1093" t="s">
        <v>6134</v>
      </c>
      <c r="O1093">
        <v>990003898</v>
      </c>
      <c r="P1093" t="s">
        <v>1854</v>
      </c>
      <c r="Q1093" t="s">
        <v>2335</v>
      </c>
      <c r="R1093" t="s">
        <v>2080</v>
      </c>
      <c r="S1093" t="s">
        <v>2080</v>
      </c>
      <c r="T1093" t="e">
        <f>VLOOKUP(Hoja1[[#This Row],[dsc_documento]],Registros[],2,FALSE)</f>
        <v>#N/A</v>
      </c>
    </row>
    <row r="1094" spans="1:20" x14ac:dyDescent="0.25">
      <c r="A1094" t="s">
        <v>232</v>
      </c>
      <c r="B1094">
        <v>4</v>
      </c>
      <c r="C1094">
        <v>4001965</v>
      </c>
      <c r="D1094">
        <v>0</v>
      </c>
      <c r="E1094" t="s">
        <v>6135</v>
      </c>
      <c r="F1094" t="s">
        <v>2007</v>
      </c>
      <c r="G1094" t="s">
        <v>2008</v>
      </c>
      <c r="H1094" t="s">
        <v>1990</v>
      </c>
      <c r="I1094" s="162">
        <v>45383.715889733794</v>
      </c>
      <c r="J1094" s="162">
        <v>45390.732251967594</v>
      </c>
      <c r="K1094" t="s">
        <v>1991</v>
      </c>
      <c r="L1094">
        <v>23998062</v>
      </c>
      <c r="M1094" t="s">
        <v>6136</v>
      </c>
      <c r="N1094" t="s">
        <v>6137</v>
      </c>
      <c r="O1094">
        <v>983771212</v>
      </c>
      <c r="P1094" t="s">
        <v>6138</v>
      </c>
      <c r="Q1094" t="s">
        <v>4089</v>
      </c>
      <c r="R1094" t="s">
        <v>2421</v>
      </c>
      <c r="S1094" t="s">
        <v>2107</v>
      </c>
      <c r="T1094" t="e">
        <f>VLOOKUP(Hoja1[[#This Row],[dsc_documento]],Registros[],2,FALSE)</f>
        <v>#N/A</v>
      </c>
    </row>
    <row r="1095" spans="1:20" x14ac:dyDescent="0.25">
      <c r="A1095" t="s">
        <v>173</v>
      </c>
      <c r="B1095">
        <v>5</v>
      </c>
      <c r="C1095">
        <v>5050596</v>
      </c>
      <c r="D1095">
        <v>0</v>
      </c>
      <c r="E1095" t="s">
        <v>6139</v>
      </c>
      <c r="F1095" t="s">
        <v>2007</v>
      </c>
      <c r="G1095" t="s">
        <v>2008</v>
      </c>
      <c r="H1095" t="s">
        <v>1990</v>
      </c>
      <c r="I1095" s="162">
        <v>45383.721773958336</v>
      </c>
      <c r="J1095" s="162">
        <v>45385.616764733793</v>
      </c>
      <c r="K1095" t="s">
        <v>1991</v>
      </c>
      <c r="L1095">
        <v>46694375</v>
      </c>
      <c r="M1095" t="s">
        <v>1591</v>
      </c>
      <c r="N1095" t="s">
        <v>6140</v>
      </c>
      <c r="O1095">
        <v>998356527</v>
      </c>
      <c r="P1095" t="s">
        <v>6141</v>
      </c>
      <c r="Q1095" t="s">
        <v>2217</v>
      </c>
      <c r="R1095" t="s">
        <v>2307</v>
      </c>
      <c r="S1095" t="s">
        <v>2307</v>
      </c>
      <c r="T1095" t="e">
        <f>VLOOKUP(Hoja1[[#This Row],[dsc_documento]],Registros[],2,FALSE)</f>
        <v>#N/A</v>
      </c>
    </row>
    <row r="1096" spans="1:20" x14ac:dyDescent="0.25">
      <c r="A1096" t="s">
        <v>201</v>
      </c>
      <c r="B1096">
        <v>2</v>
      </c>
      <c r="C1096">
        <v>2105651</v>
      </c>
      <c r="D1096">
        <v>0</v>
      </c>
      <c r="E1096" t="s">
        <v>6142</v>
      </c>
      <c r="F1096" t="s">
        <v>2007</v>
      </c>
      <c r="G1096" t="s">
        <v>2008</v>
      </c>
      <c r="H1096" t="s">
        <v>1990</v>
      </c>
      <c r="I1096" s="162">
        <v>45384.456828622686</v>
      </c>
      <c r="J1096" s="162">
        <v>45386.446629479164</v>
      </c>
      <c r="K1096" t="s">
        <v>1991</v>
      </c>
      <c r="L1096">
        <v>42394784</v>
      </c>
      <c r="M1096" t="s">
        <v>6143</v>
      </c>
      <c r="N1096" t="s">
        <v>6144</v>
      </c>
      <c r="O1096">
        <v>979450202</v>
      </c>
      <c r="P1096" t="s">
        <v>6145</v>
      </c>
      <c r="Q1096" t="s">
        <v>4385</v>
      </c>
      <c r="R1096" t="s">
        <v>2060</v>
      </c>
      <c r="S1096" t="s">
        <v>4864</v>
      </c>
      <c r="T1096" t="e">
        <f>VLOOKUP(Hoja1[[#This Row],[dsc_documento]],Registros[],2,FALSE)</f>
        <v>#N/A</v>
      </c>
    </row>
    <row r="1097" spans="1:20" x14ac:dyDescent="0.25">
      <c r="A1097" t="s">
        <v>173</v>
      </c>
      <c r="B1097">
        <v>5</v>
      </c>
      <c r="C1097">
        <v>5050597</v>
      </c>
      <c r="D1097">
        <v>0</v>
      </c>
      <c r="E1097" t="s">
        <v>6146</v>
      </c>
      <c r="F1097" t="s">
        <v>1988</v>
      </c>
      <c r="G1097" t="s">
        <v>2008</v>
      </c>
      <c r="H1097" t="s">
        <v>1990</v>
      </c>
      <c r="I1097" s="162">
        <v>45384.526355520837</v>
      </c>
      <c r="J1097" s="162">
        <v>45405.759512349534</v>
      </c>
      <c r="K1097" t="s">
        <v>1991</v>
      </c>
      <c r="L1097">
        <v>15450969</v>
      </c>
      <c r="M1097" t="s">
        <v>6147</v>
      </c>
      <c r="N1097" t="s">
        <v>6148</v>
      </c>
      <c r="O1097">
        <v>978395072</v>
      </c>
      <c r="P1097" t="s">
        <v>6149</v>
      </c>
      <c r="Q1097" t="s">
        <v>2132</v>
      </c>
      <c r="R1097" t="s">
        <v>2080</v>
      </c>
      <c r="S1097" t="s">
        <v>2080</v>
      </c>
      <c r="T1097" t="e">
        <f>VLOOKUP(Hoja1[[#This Row],[dsc_documento]],Registros[],2,FALSE)</f>
        <v>#N/A</v>
      </c>
    </row>
    <row r="1098" spans="1:20" x14ac:dyDescent="0.25">
      <c r="A1098" t="s">
        <v>176</v>
      </c>
      <c r="B1098">
        <v>1</v>
      </c>
      <c r="C1098">
        <v>1002478</v>
      </c>
      <c r="D1098">
        <v>0</v>
      </c>
      <c r="E1098" t="s">
        <v>6150</v>
      </c>
      <c r="F1098" t="s">
        <v>2007</v>
      </c>
      <c r="G1098" t="s">
        <v>2008</v>
      </c>
      <c r="H1098" t="s">
        <v>1990</v>
      </c>
      <c r="I1098" s="162">
        <v>45384.588843055557</v>
      </c>
      <c r="J1098" s="162">
        <v>45388.397249502312</v>
      </c>
      <c r="K1098" t="s">
        <v>1991</v>
      </c>
      <c r="L1098">
        <v>19828282</v>
      </c>
      <c r="M1098" t="s">
        <v>6151</v>
      </c>
      <c r="N1098" t="s">
        <v>6152</v>
      </c>
      <c r="O1098">
        <v>961543999</v>
      </c>
      <c r="P1098" t="s">
        <v>6153</v>
      </c>
      <c r="Q1098" t="s">
        <v>3425</v>
      </c>
      <c r="R1098" t="s">
        <v>2014</v>
      </c>
      <c r="S1098" t="s">
        <v>2015</v>
      </c>
      <c r="T1098" t="e">
        <f>VLOOKUP(Hoja1[[#This Row],[dsc_documento]],Registros[],2,FALSE)</f>
        <v>#N/A</v>
      </c>
    </row>
    <row r="1099" spans="1:20" x14ac:dyDescent="0.25">
      <c r="A1099" t="s">
        <v>201</v>
      </c>
      <c r="B1099">
        <v>2</v>
      </c>
      <c r="C1099">
        <v>2105653</v>
      </c>
      <c r="D1099">
        <v>0</v>
      </c>
      <c r="E1099" t="s">
        <v>6154</v>
      </c>
      <c r="F1099" t="s">
        <v>2007</v>
      </c>
      <c r="G1099" t="s">
        <v>2008</v>
      </c>
      <c r="H1099" t="s">
        <v>1990</v>
      </c>
      <c r="I1099" s="162">
        <v>45384.595197800925</v>
      </c>
      <c r="J1099" s="162">
        <v>45388.39790358796</v>
      </c>
      <c r="K1099" t="s">
        <v>1991</v>
      </c>
      <c r="L1099">
        <v>78719290</v>
      </c>
      <c r="M1099" t="s">
        <v>1506</v>
      </c>
      <c r="N1099" t="s">
        <v>6155</v>
      </c>
      <c r="O1099">
        <v>925461079</v>
      </c>
      <c r="P1099" t="s">
        <v>1689</v>
      </c>
      <c r="Q1099" t="s">
        <v>4385</v>
      </c>
      <c r="R1099" t="s">
        <v>2060</v>
      </c>
      <c r="S1099" t="s">
        <v>4864</v>
      </c>
      <c r="T1099" t="e">
        <f>VLOOKUP(Hoja1[[#This Row],[dsc_documento]],Registros[],2,FALSE)</f>
        <v>#N/A</v>
      </c>
    </row>
    <row r="1100" spans="1:20" x14ac:dyDescent="0.25">
      <c r="A1100" t="s">
        <v>201</v>
      </c>
      <c r="B1100">
        <v>2</v>
      </c>
      <c r="C1100">
        <v>2105654</v>
      </c>
      <c r="D1100">
        <v>0</v>
      </c>
      <c r="E1100" t="s">
        <v>6156</v>
      </c>
      <c r="F1100" t="s">
        <v>2007</v>
      </c>
      <c r="G1100" t="s">
        <v>2008</v>
      </c>
      <c r="H1100" t="s">
        <v>1990</v>
      </c>
      <c r="I1100" s="162">
        <v>45384.603443020831</v>
      </c>
      <c r="J1100" s="162">
        <v>45386.745540474534</v>
      </c>
      <c r="K1100" t="s">
        <v>1991</v>
      </c>
      <c r="L1100">
        <v>23233743</v>
      </c>
      <c r="M1100" t="s">
        <v>6157</v>
      </c>
      <c r="N1100" t="s">
        <v>2927</v>
      </c>
      <c r="O1100">
        <v>975759690</v>
      </c>
      <c r="P1100" t="s">
        <v>6158</v>
      </c>
      <c r="Q1100" t="s">
        <v>6159</v>
      </c>
      <c r="R1100" t="s">
        <v>2021</v>
      </c>
      <c r="S1100" t="s">
        <v>4864</v>
      </c>
      <c r="T1100" t="e">
        <f>VLOOKUP(Hoja1[[#This Row],[dsc_documento]],Registros[],2,FALSE)</f>
        <v>#N/A</v>
      </c>
    </row>
    <row r="1101" spans="1:20" x14ac:dyDescent="0.25">
      <c r="A1101" t="s">
        <v>197</v>
      </c>
      <c r="B1101">
        <v>7</v>
      </c>
      <c r="C1101">
        <v>7001366</v>
      </c>
      <c r="D1101">
        <v>0</v>
      </c>
      <c r="E1101" t="s">
        <v>6160</v>
      </c>
      <c r="F1101" t="s">
        <v>2007</v>
      </c>
      <c r="G1101" t="s">
        <v>2008</v>
      </c>
      <c r="H1101" t="s">
        <v>1990</v>
      </c>
      <c r="I1101" s="162">
        <v>45384.622588692131</v>
      </c>
      <c r="J1101" s="162">
        <v>45390.732406331015</v>
      </c>
      <c r="K1101" t="s">
        <v>2009</v>
      </c>
      <c r="L1101">
        <v>17629537</v>
      </c>
      <c r="M1101" t="s">
        <v>6161</v>
      </c>
      <c r="N1101" t="s">
        <v>6162</v>
      </c>
      <c r="O1101">
        <v>942512982</v>
      </c>
      <c r="P1101" t="s">
        <v>6163</v>
      </c>
      <c r="Q1101" t="s">
        <v>6164</v>
      </c>
      <c r="R1101" t="s">
        <v>2071</v>
      </c>
      <c r="S1101" t="s">
        <v>4298</v>
      </c>
      <c r="T1101" t="e">
        <f>VLOOKUP(Hoja1[[#This Row],[dsc_documento]],Registros[],2,FALSE)</f>
        <v>#N/A</v>
      </c>
    </row>
    <row r="1102" spans="1:20" x14ac:dyDescent="0.25">
      <c r="A1102" t="s">
        <v>177</v>
      </c>
      <c r="B1102">
        <v>6</v>
      </c>
      <c r="C1102">
        <v>6002030</v>
      </c>
      <c r="D1102">
        <v>0</v>
      </c>
      <c r="E1102" t="s">
        <v>6165</v>
      </c>
      <c r="F1102" t="s">
        <v>2007</v>
      </c>
      <c r="G1102" t="s">
        <v>2008</v>
      </c>
      <c r="H1102" t="s">
        <v>1990</v>
      </c>
      <c r="I1102" s="162">
        <v>45384.652862731484</v>
      </c>
      <c r="J1102" s="162">
        <v>45386.446806712964</v>
      </c>
      <c r="K1102" t="s">
        <v>1991</v>
      </c>
      <c r="L1102">
        <v>42207123</v>
      </c>
      <c r="M1102" t="s">
        <v>6166</v>
      </c>
      <c r="N1102" t="s">
        <v>6167</v>
      </c>
      <c r="O1102">
        <v>978991419</v>
      </c>
      <c r="P1102" t="s">
        <v>6168</v>
      </c>
      <c r="Q1102" t="s">
        <v>3766</v>
      </c>
      <c r="R1102" t="s">
        <v>2361</v>
      </c>
      <c r="S1102" t="s">
        <v>2362</v>
      </c>
      <c r="T1102" t="e">
        <f>VLOOKUP(Hoja1[[#This Row],[dsc_documento]],Registros[],2,FALSE)</f>
        <v>#N/A</v>
      </c>
    </row>
    <row r="1103" spans="1:20" x14ac:dyDescent="0.25">
      <c r="A1103" t="s">
        <v>176</v>
      </c>
      <c r="B1103">
        <v>1</v>
      </c>
      <c r="C1103">
        <v>1002479</v>
      </c>
      <c r="D1103">
        <v>0</v>
      </c>
      <c r="E1103" t="s">
        <v>6169</v>
      </c>
      <c r="F1103" t="s">
        <v>2007</v>
      </c>
      <c r="G1103" t="s">
        <v>2008</v>
      </c>
      <c r="H1103" t="s">
        <v>1990</v>
      </c>
      <c r="I1103" s="162">
        <v>45384.700851770831</v>
      </c>
      <c r="J1103" s="162">
        <v>45388.397455706021</v>
      </c>
      <c r="K1103" t="s">
        <v>1991</v>
      </c>
      <c r="L1103">
        <v>40403668</v>
      </c>
      <c r="M1103" t="s">
        <v>1481</v>
      </c>
      <c r="N1103" t="s">
        <v>6170</v>
      </c>
      <c r="O1103">
        <v>964492395</v>
      </c>
      <c r="P1103" t="s">
        <v>1680</v>
      </c>
      <c r="Q1103" t="s">
        <v>2571</v>
      </c>
      <c r="R1103" t="s">
        <v>2014</v>
      </c>
      <c r="S1103" t="s">
        <v>2015</v>
      </c>
      <c r="T1103" t="e">
        <f>VLOOKUP(Hoja1[[#This Row],[dsc_documento]],Registros[],2,FALSE)</f>
        <v>#N/A</v>
      </c>
    </row>
    <row r="1104" spans="1:20" x14ac:dyDescent="0.25">
      <c r="A1104" t="s">
        <v>177</v>
      </c>
      <c r="B1104">
        <v>6</v>
      </c>
      <c r="C1104">
        <v>6002031</v>
      </c>
      <c r="D1104">
        <v>0</v>
      </c>
      <c r="E1104" t="s">
        <v>6171</v>
      </c>
      <c r="F1104" t="s">
        <v>1988</v>
      </c>
      <c r="G1104" t="s">
        <v>2008</v>
      </c>
      <c r="H1104" t="s">
        <v>1990</v>
      </c>
      <c r="I1104" s="162">
        <v>45384.708412581022</v>
      </c>
      <c r="J1104" s="162">
        <v>45385.723778854168</v>
      </c>
      <c r="K1104" t="s">
        <v>1991</v>
      </c>
      <c r="L1104">
        <v>40996362</v>
      </c>
      <c r="M1104" t="s">
        <v>6172</v>
      </c>
      <c r="N1104" t="s">
        <v>6173</v>
      </c>
      <c r="O1104">
        <v>930862263</v>
      </c>
      <c r="P1104" t="s">
        <v>6174</v>
      </c>
      <c r="Q1104" t="s">
        <v>2042</v>
      </c>
      <c r="R1104" t="s">
        <v>2080</v>
      </c>
      <c r="S1104" t="s">
        <v>2080</v>
      </c>
      <c r="T1104" t="e">
        <f>VLOOKUP(Hoja1[[#This Row],[dsc_documento]],Registros[],2,FALSE)</f>
        <v>#N/A</v>
      </c>
    </row>
    <row r="1105" spans="1:20" x14ac:dyDescent="0.25">
      <c r="A1105" t="s">
        <v>176</v>
      </c>
      <c r="B1105">
        <v>1</v>
      </c>
      <c r="C1105">
        <v>1002480</v>
      </c>
      <c r="D1105">
        <v>0</v>
      </c>
      <c r="E1105" t="s">
        <v>6175</v>
      </c>
      <c r="F1105" t="s">
        <v>2007</v>
      </c>
      <c r="G1105" t="s">
        <v>2008</v>
      </c>
      <c r="H1105" t="s">
        <v>1990</v>
      </c>
      <c r="I1105" s="162">
        <v>45384.724952581018</v>
      </c>
      <c r="J1105" s="162">
        <v>45388.397615706017</v>
      </c>
      <c r="K1105" t="s">
        <v>2009</v>
      </c>
      <c r="L1105">
        <v>20015289</v>
      </c>
      <c r="M1105" t="s">
        <v>6176</v>
      </c>
      <c r="N1105" t="s">
        <v>6177</v>
      </c>
      <c r="O1105">
        <v>968245020</v>
      </c>
      <c r="P1105" t="s">
        <v>6178</v>
      </c>
      <c r="Q1105" t="s">
        <v>2571</v>
      </c>
      <c r="R1105" t="s">
        <v>2014</v>
      </c>
      <c r="S1105" t="s">
        <v>2015</v>
      </c>
      <c r="T1105" t="e">
        <f>VLOOKUP(Hoja1[[#This Row],[dsc_documento]],Registros[],2,FALSE)</f>
        <v>#N/A</v>
      </c>
    </row>
    <row r="1106" spans="1:20" x14ac:dyDescent="0.25">
      <c r="A1106" t="s">
        <v>176</v>
      </c>
      <c r="B1106">
        <v>1</v>
      </c>
      <c r="C1106">
        <v>1002481</v>
      </c>
      <c r="D1106">
        <v>0</v>
      </c>
      <c r="E1106" t="s">
        <v>6179</v>
      </c>
      <c r="F1106" t="s">
        <v>1988</v>
      </c>
      <c r="G1106" t="s">
        <v>2008</v>
      </c>
      <c r="H1106" t="s">
        <v>1990</v>
      </c>
      <c r="I1106" s="162">
        <v>45385.371256597224</v>
      </c>
      <c r="J1106" s="162">
        <v>45415.654446296299</v>
      </c>
      <c r="K1106" t="s">
        <v>1991</v>
      </c>
      <c r="L1106">
        <v>19990564</v>
      </c>
      <c r="M1106" t="s">
        <v>6180</v>
      </c>
      <c r="N1106" t="s">
        <v>6181</v>
      </c>
      <c r="O1106">
        <v>953608728</v>
      </c>
      <c r="P1106" t="s">
        <v>6182</v>
      </c>
      <c r="Q1106" t="s">
        <v>1993</v>
      </c>
      <c r="R1106" t="s">
        <v>2080</v>
      </c>
      <c r="S1106" t="s">
        <v>2080</v>
      </c>
      <c r="T1106" t="e">
        <f>VLOOKUP(Hoja1[[#This Row],[dsc_documento]],Registros[],2,FALSE)</f>
        <v>#N/A</v>
      </c>
    </row>
    <row r="1107" spans="1:20" x14ac:dyDescent="0.25">
      <c r="A1107" t="s">
        <v>201</v>
      </c>
      <c r="B1107">
        <v>2</v>
      </c>
      <c r="C1107">
        <v>2105655</v>
      </c>
      <c r="D1107">
        <v>0</v>
      </c>
      <c r="E1107" t="s">
        <v>6183</v>
      </c>
      <c r="F1107" t="s">
        <v>1988</v>
      </c>
      <c r="G1107" t="s">
        <v>2008</v>
      </c>
      <c r="H1107" t="s">
        <v>1990</v>
      </c>
      <c r="I1107" s="162">
        <v>45385.413241122682</v>
      </c>
      <c r="J1107" s="162">
        <v>45390.476613969906</v>
      </c>
      <c r="K1107" t="s">
        <v>1991</v>
      </c>
      <c r="L1107">
        <v>45936480</v>
      </c>
      <c r="M1107" t="s">
        <v>6184</v>
      </c>
      <c r="N1107" t="s">
        <v>6185</v>
      </c>
      <c r="O1107">
        <v>964710130</v>
      </c>
      <c r="P1107" t="s">
        <v>6186</v>
      </c>
      <c r="Q1107" t="s">
        <v>1999</v>
      </c>
      <c r="R1107" t="s">
        <v>2000</v>
      </c>
      <c r="S1107" t="s">
        <v>2000</v>
      </c>
      <c r="T1107" t="e">
        <f>VLOOKUP(Hoja1[[#This Row],[dsc_documento]],Registros[],2,FALSE)</f>
        <v>#N/A</v>
      </c>
    </row>
    <row r="1108" spans="1:20" x14ac:dyDescent="0.25">
      <c r="A1108" t="s">
        <v>176</v>
      </c>
      <c r="B1108">
        <v>1</v>
      </c>
      <c r="C1108">
        <v>1002482</v>
      </c>
      <c r="D1108">
        <v>0</v>
      </c>
      <c r="E1108" t="s">
        <v>6187</v>
      </c>
      <c r="F1108" t="s">
        <v>2007</v>
      </c>
      <c r="G1108" t="s">
        <v>2008</v>
      </c>
      <c r="H1108" t="s">
        <v>1990</v>
      </c>
      <c r="I1108" s="162">
        <v>45385.494392627312</v>
      </c>
      <c r="J1108" s="162">
        <v>45388.397760497683</v>
      </c>
      <c r="K1108" t="s">
        <v>1991</v>
      </c>
      <c r="L1108">
        <v>19993234</v>
      </c>
      <c r="M1108" t="s">
        <v>6188</v>
      </c>
      <c r="N1108" t="s">
        <v>6189</v>
      </c>
      <c r="O1108">
        <v>954417433</v>
      </c>
      <c r="P1108" t="s">
        <v>6190</v>
      </c>
      <c r="Q1108" t="s">
        <v>2094</v>
      </c>
      <c r="R1108" t="s">
        <v>2095</v>
      </c>
      <c r="S1108" t="s">
        <v>2015</v>
      </c>
      <c r="T1108" t="e">
        <f>VLOOKUP(Hoja1[[#This Row],[dsc_documento]],Registros[],2,FALSE)</f>
        <v>#N/A</v>
      </c>
    </row>
    <row r="1109" spans="1:20" x14ac:dyDescent="0.25">
      <c r="A1109" t="s">
        <v>231</v>
      </c>
      <c r="B1109">
        <v>11</v>
      </c>
      <c r="C1109">
        <v>11001282</v>
      </c>
      <c r="D1109">
        <v>0</v>
      </c>
      <c r="E1109" t="s">
        <v>6191</v>
      </c>
      <c r="F1109" t="s">
        <v>2007</v>
      </c>
      <c r="G1109" t="s">
        <v>2008</v>
      </c>
      <c r="H1109" t="s">
        <v>1990</v>
      </c>
      <c r="I1109" s="162">
        <v>45385.496613275463</v>
      </c>
      <c r="J1109" s="162">
        <v>45397.55002141204</v>
      </c>
      <c r="K1109" t="s">
        <v>1991</v>
      </c>
      <c r="L1109">
        <v>75440527</v>
      </c>
      <c r="M1109" t="s">
        <v>1548</v>
      </c>
      <c r="N1109" t="s">
        <v>6192</v>
      </c>
      <c r="O1109">
        <v>915207467</v>
      </c>
      <c r="P1109" t="s">
        <v>1706</v>
      </c>
      <c r="Q1109" t="s">
        <v>2587</v>
      </c>
      <c r="R1109" t="s">
        <v>2138</v>
      </c>
      <c r="S1109" t="s">
        <v>2049</v>
      </c>
      <c r="T1109" t="e">
        <f>VLOOKUP(Hoja1[[#This Row],[dsc_documento]],Registros[],2,FALSE)</f>
        <v>#N/A</v>
      </c>
    </row>
    <row r="1110" spans="1:20" x14ac:dyDescent="0.25">
      <c r="A1110" t="s">
        <v>201</v>
      </c>
      <c r="B1110">
        <v>2</v>
      </c>
      <c r="C1110">
        <v>2105656</v>
      </c>
      <c r="D1110">
        <v>0</v>
      </c>
      <c r="E1110" t="s">
        <v>6193</v>
      </c>
      <c r="F1110" t="s">
        <v>2007</v>
      </c>
      <c r="G1110" t="s">
        <v>2008</v>
      </c>
      <c r="H1110" t="s">
        <v>1990</v>
      </c>
      <c r="I1110" s="162">
        <v>45385.531736956022</v>
      </c>
      <c r="J1110" s="162">
        <v>45386.745700694446</v>
      </c>
      <c r="K1110" t="s">
        <v>1991</v>
      </c>
      <c r="L1110">
        <v>40992487</v>
      </c>
      <c r="M1110" t="s">
        <v>6194</v>
      </c>
      <c r="N1110" t="s">
        <v>6195</v>
      </c>
      <c r="O1110">
        <v>964253426</v>
      </c>
      <c r="P1110" t="s">
        <v>6196</v>
      </c>
      <c r="Q1110" t="s">
        <v>3193</v>
      </c>
      <c r="R1110" t="s">
        <v>2204</v>
      </c>
      <c r="S1110" t="s">
        <v>4864</v>
      </c>
      <c r="T1110" t="e">
        <f>VLOOKUP(Hoja1[[#This Row],[dsc_documento]],Registros[],2,FALSE)</f>
        <v>#N/A</v>
      </c>
    </row>
    <row r="1111" spans="1:20" x14ac:dyDescent="0.25">
      <c r="A1111" t="s">
        <v>201</v>
      </c>
      <c r="B1111">
        <v>2</v>
      </c>
      <c r="C1111">
        <v>2105657</v>
      </c>
      <c r="D1111">
        <v>0</v>
      </c>
      <c r="E1111" t="s">
        <v>6197</v>
      </c>
      <c r="F1111" t="s">
        <v>2007</v>
      </c>
      <c r="G1111" t="s">
        <v>2008</v>
      </c>
      <c r="H1111" t="s">
        <v>1990</v>
      </c>
      <c r="I1111" s="162">
        <v>45385.541605671293</v>
      </c>
      <c r="J1111" s="162">
        <v>45388.398050543983</v>
      </c>
      <c r="K1111" t="s">
        <v>1991</v>
      </c>
      <c r="L1111">
        <v>40992487</v>
      </c>
      <c r="M1111" t="s">
        <v>6194</v>
      </c>
      <c r="N1111" t="s">
        <v>6195</v>
      </c>
      <c r="O1111">
        <v>964253426</v>
      </c>
      <c r="P1111" t="s">
        <v>6196</v>
      </c>
      <c r="Q1111" t="s">
        <v>3193</v>
      </c>
      <c r="R1111" t="s">
        <v>2204</v>
      </c>
      <c r="S1111" t="s">
        <v>4864</v>
      </c>
      <c r="T1111" t="e">
        <f>VLOOKUP(Hoja1[[#This Row],[dsc_documento]],Registros[],2,FALSE)</f>
        <v>#N/A</v>
      </c>
    </row>
    <row r="1112" spans="1:20" x14ac:dyDescent="0.25">
      <c r="A1112" t="s">
        <v>177</v>
      </c>
      <c r="B1112">
        <v>6</v>
      </c>
      <c r="C1112">
        <v>6002032</v>
      </c>
      <c r="D1112">
        <v>0</v>
      </c>
      <c r="E1112" t="s">
        <v>6198</v>
      </c>
      <c r="F1112" t="s">
        <v>1988</v>
      </c>
      <c r="G1112" t="s">
        <v>2008</v>
      </c>
      <c r="H1112" t="s">
        <v>1990</v>
      </c>
      <c r="I1112" s="162">
        <v>45385.643599618059</v>
      </c>
      <c r="J1112" s="162">
        <v>45392.569733101853</v>
      </c>
      <c r="K1112" t="s">
        <v>2009</v>
      </c>
      <c r="L1112">
        <v>18194488</v>
      </c>
      <c r="M1112" t="s">
        <v>6199</v>
      </c>
      <c r="N1112" t="s">
        <v>6200</v>
      </c>
      <c r="O1112">
        <v>989645757</v>
      </c>
      <c r="P1112" t="s">
        <v>6201</v>
      </c>
      <c r="Q1112" t="s">
        <v>2335</v>
      </c>
      <c r="R1112" t="s">
        <v>2080</v>
      </c>
      <c r="S1112" t="s">
        <v>2080</v>
      </c>
      <c r="T1112" t="e">
        <f>VLOOKUP(Hoja1[[#This Row],[dsc_documento]],Registros[],2,FALSE)</f>
        <v>#N/A</v>
      </c>
    </row>
    <row r="1113" spans="1:20" x14ac:dyDescent="0.25">
      <c r="A1113" t="s">
        <v>231</v>
      </c>
      <c r="B1113">
        <v>11</v>
      </c>
      <c r="C1113">
        <v>11001283</v>
      </c>
      <c r="D1113">
        <v>0</v>
      </c>
      <c r="E1113" t="s">
        <v>6202</v>
      </c>
      <c r="F1113" t="s">
        <v>2007</v>
      </c>
      <c r="G1113" t="s">
        <v>2008</v>
      </c>
      <c r="H1113" t="s">
        <v>1990</v>
      </c>
      <c r="I1113" s="162">
        <v>45385.700317708332</v>
      </c>
      <c r="J1113" s="162">
        <v>45386.446935532411</v>
      </c>
      <c r="K1113" t="s">
        <v>1991</v>
      </c>
      <c r="L1113">
        <v>72310237</v>
      </c>
      <c r="M1113" t="s">
        <v>6203</v>
      </c>
      <c r="N1113" t="s">
        <v>6204</v>
      </c>
      <c r="O1113">
        <v>957983859</v>
      </c>
      <c r="P1113" t="s">
        <v>6205</v>
      </c>
      <c r="Q1113" t="s">
        <v>3198</v>
      </c>
      <c r="R1113" t="s">
        <v>2138</v>
      </c>
      <c r="S1113" t="s">
        <v>2049</v>
      </c>
      <c r="T1113" t="e">
        <f>VLOOKUP(Hoja1[[#This Row],[dsc_documento]],Registros[],2,FALSE)</f>
        <v>#N/A</v>
      </c>
    </row>
    <row r="1114" spans="1:20" x14ac:dyDescent="0.25">
      <c r="A1114" t="s">
        <v>231</v>
      </c>
      <c r="B1114">
        <v>11</v>
      </c>
      <c r="C1114">
        <v>11001284</v>
      </c>
      <c r="D1114">
        <v>0</v>
      </c>
      <c r="E1114" t="s">
        <v>6206</v>
      </c>
      <c r="F1114" t="s">
        <v>2007</v>
      </c>
      <c r="G1114" t="s">
        <v>2008</v>
      </c>
      <c r="H1114" t="s">
        <v>1990</v>
      </c>
      <c r="I1114" s="162">
        <v>45385.71116215278</v>
      </c>
      <c r="J1114" s="162">
        <v>45397.55002357639</v>
      </c>
      <c r="K1114" t="s">
        <v>1991</v>
      </c>
      <c r="L1114">
        <v>73645095</v>
      </c>
      <c r="M1114" t="s">
        <v>6207</v>
      </c>
      <c r="N1114" t="s">
        <v>6208</v>
      </c>
      <c r="O1114">
        <v>902023122</v>
      </c>
      <c r="P1114" t="s">
        <v>6209</v>
      </c>
      <c r="Q1114" t="s">
        <v>3198</v>
      </c>
      <c r="R1114" t="s">
        <v>2138</v>
      </c>
      <c r="S1114" t="s">
        <v>2049</v>
      </c>
      <c r="T1114" t="e">
        <f>VLOOKUP(Hoja1[[#This Row],[dsc_documento]],Registros[],2,FALSE)</f>
        <v>#N/A</v>
      </c>
    </row>
    <row r="1115" spans="1:20" x14ac:dyDescent="0.25">
      <c r="A1115" t="s">
        <v>201</v>
      </c>
      <c r="B1115">
        <v>2</v>
      </c>
      <c r="C1115">
        <v>2105658</v>
      </c>
      <c r="D1115">
        <v>0</v>
      </c>
      <c r="E1115" t="s">
        <v>6210</v>
      </c>
      <c r="F1115" t="s">
        <v>2007</v>
      </c>
      <c r="G1115" t="s">
        <v>2008</v>
      </c>
      <c r="H1115" t="s">
        <v>1990</v>
      </c>
      <c r="I1115" s="162">
        <v>45386.375431400462</v>
      </c>
      <c r="J1115" s="162">
        <v>45409.700003900463</v>
      </c>
      <c r="K1115" t="s">
        <v>1991</v>
      </c>
      <c r="L1115">
        <v>80634159</v>
      </c>
      <c r="M1115" t="s">
        <v>6211</v>
      </c>
      <c r="N1115" t="s">
        <v>6212</v>
      </c>
      <c r="O1115">
        <v>956427120</v>
      </c>
      <c r="P1115" t="s">
        <v>6213</v>
      </c>
      <c r="Q1115" t="s">
        <v>6214</v>
      </c>
      <c r="R1115" t="s">
        <v>2014</v>
      </c>
      <c r="S1115" t="s">
        <v>2015</v>
      </c>
      <c r="T1115" t="e">
        <f>VLOOKUP(Hoja1[[#This Row],[dsc_documento]],Registros[],2,FALSE)</f>
        <v>#N/A</v>
      </c>
    </row>
    <row r="1116" spans="1:20" x14ac:dyDescent="0.25">
      <c r="A1116" t="s">
        <v>201</v>
      </c>
      <c r="B1116">
        <v>2</v>
      </c>
      <c r="C1116">
        <v>2105659</v>
      </c>
      <c r="D1116">
        <v>0</v>
      </c>
      <c r="E1116" t="s">
        <v>6215</v>
      </c>
      <c r="F1116" t="s">
        <v>2007</v>
      </c>
      <c r="G1116" t="s">
        <v>2008</v>
      </c>
      <c r="H1116" t="s">
        <v>1990</v>
      </c>
      <c r="I1116" s="162">
        <v>45386.39545891204</v>
      </c>
      <c r="J1116" s="162">
        <v>45386.745849687497</v>
      </c>
      <c r="K1116" t="s">
        <v>1991</v>
      </c>
      <c r="L1116">
        <v>48123183</v>
      </c>
      <c r="M1116" t="s">
        <v>6216</v>
      </c>
      <c r="N1116" t="s">
        <v>6217</v>
      </c>
      <c r="O1116">
        <v>979690762</v>
      </c>
      <c r="P1116" t="s">
        <v>6218</v>
      </c>
      <c r="Q1116" t="s">
        <v>6219</v>
      </c>
      <c r="R1116" t="s">
        <v>2387</v>
      </c>
      <c r="S1116" t="s">
        <v>4864</v>
      </c>
      <c r="T1116" t="e">
        <f>VLOOKUP(Hoja1[[#This Row],[dsc_documento]],Registros[],2,FALSE)</f>
        <v>#N/A</v>
      </c>
    </row>
    <row r="1117" spans="1:20" x14ac:dyDescent="0.25">
      <c r="A1117" t="s">
        <v>201</v>
      </c>
      <c r="B1117">
        <v>2</v>
      </c>
      <c r="C1117">
        <v>2105660</v>
      </c>
      <c r="D1117">
        <v>0</v>
      </c>
      <c r="E1117" t="s">
        <v>6220</v>
      </c>
      <c r="F1117" t="s">
        <v>2007</v>
      </c>
      <c r="G1117" t="s">
        <v>2008</v>
      </c>
      <c r="H1117" t="s">
        <v>1990</v>
      </c>
      <c r="I1117" s="162">
        <v>45386.398043090281</v>
      </c>
      <c r="J1117" s="162">
        <v>45386.746000810184</v>
      </c>
      <c r="K1117" t="s">
        <v>1991</v>
      </c>
      <c r="L1117">
        <v>45985114</v>
      </c>
      <c r="M1117" t="s">
        <v>6221</v>
      </c>
      <c r="N1117" t="s">
        <v>6222</v>
      </c>
      <c r="O1117">
        <v>964975785</v>
      </c>
      <c r="P1117" t="s">
        <v>6223</v>
      </c>
      <c r="Q1117" t="s">
        <v>6219</v>
      </c>
      <c r="R1117" t="s">
        <v>2387</v>
      </c>
      <c r="S1117" t="s">
        <v>4864</v>
      </c>
      <c r="T1117" t="e">
        <f>VLOOKUP(Hoja1[[#This Row],[dsc_documento]],Registros[],2,FALSE)</f>
        <v>#N/A</v>
      </c>
    </row>
    <row r="1118" spans="1:20" x14ac:dyDescent="0.25">
      <c r="A1118" t="s">
        <v>201</v>
      </c>
      <c r="B1118">
        <v>2</v>
      </c>
      <c r="C1118">
        <v>2105661</v>
      </c>
      <c r="D1118">
        <v>0</v>
      </c>
      <c r="E1118" t="s">
        <v>6224</v>
      </c>
      <c r="F1118" t="s">
        <v>2007</v>
      </c>
      <c r="G1118" t="s">
        <v>2008</v>
      </c>
      <c r="H1118" t="s">
        <v>1990</v>
      </c>
      <c r="I1118" s="162">
        <v>45386.409415509261</v>
      </c>
      <c r="J1118" s="162">
        <v>45390.731825347226</v>
      </c>
      <c r="K1118" t="s">
        <v>1991</v>
      </c>
      <c r="L1118">
        <v>73628045</v>
      </c>
      <c r="M1118" t="s">
        <v>6225</v>
      </c>
      <c r="N1118" t="s">
        <v>6226</v>
      </c>
      <c r="O1118">
        <v>991452831</v>
      </c>
      <c r="P1118" t="s">
        <v>6227</v>
      </c>
      <c r="Q1118" t="s">
        <v>6228</v>
      </c>
      <c r="R1118" t="s">
        <v>2387</v>
      </c>
      <c r="S1118" t="s">
        <v>4864</v>
      </c>
      <c r="T1118" t="e">
        <f>VLOOKUP(Hoja1[[#This Row],[dsc_documento]],Registros[],2,FALSE)</f>
        <v>#N/A</v>
      </c>
    </row>
    <row r="1119" spans="1:20" x14ac:dyDescent="0.25">
      <c r="A1119" t="s">
        <v>176</v>
      </c>
      <c r="B1119">
        <v>1</v>
      </c>
      <c r="C1119">
        <v>1002483</v>
      </c>
      <c r="D1119">
        <v>0</v>
      </c>
      <c r="E1119" t="s">
        <v>6229</v>
      </c>
      <c r="F1119" t="s">
        <v>1988</v>
      </c>
      <c r="G1119" t="s">
        <v>2008</v>
      </c>
      <c r="H1119" t="s">
        <v>1990</v>
      </c>
      <c r="I1119" s="162">
        <v>45386.430935104167</v>
      </c>
      <c r="J1119" s="162">
        <v>45390.42878908565</v>
      </c>
      <c r="K1119" t="s">
        <v>1991</v>
      </c>
      <c r="L1119">
        <v>20082527</v>
      </c>
      <c r="M1119" t="s">
        <v>6230</v>
      </c>
      <c r="N1119" t="s">
        <v>6231</v>
      </c>
      <c r="O1119">
        <v>972972148</v>
      </c>
      <c r="P1119" t="s">
        <v>6232</v>
      </c>
      <c r="Q1119" t="s">
        <v>1999</v>
      </c>
      <c r="R1119" t="s">
        <v>2000</v>
      </c>
      <c r="S1119" t="s">
        <v>2000</v>
      </c>
      <c r="T1119" t="e">
        <f>VLOOKUP(Hoja1[[#This Row],[dsc_documento]],Registros[],2,FALSE)</f>
        <v>#N/A</v>
      </c>
    </row>
    <row r="1120" spans="1:20" x14ac:dyDescent="0.25">
      <c r="A1120" t="s">
        <v>176</v>
      </c>
      <c r="B1120">
        <v>1</v>
      </c>
      <c r="C1120">
        <v>1002484</v>
      </c>
      <c r="D1120">
        <v>0</v>
      </c>
      <c r="E1120" t="s">
        <v>6233</v>
      </c>
      <c r="F1120" t="s">
        <v>2007</v>
      </c>
      <c r="G1120" t="s">
        <v>2008</v>
      </c>
      <c r="H1120" t="s">
        <v>1990</v>
      </c>
      <c r="I1120" s="162">
        <v>45386.493386423608</v>
      </c>
      <c r="J1120" s="162">
        <v>45390.731447418984</v>
      </c>
      <c r="K1120" t="s">
        <v>1991</v>
      </c>
      <c r="L1120">
        <v>42320173</v>
      </c>
      <c r="M1120" t="s">
        <v>6234</v>
      </c>
      <c r="N1120" t="s">
        <v>5671</v>
      </c>
      <c r="O1120">
        <v>910228489</v>
      </c>
      <c r="P1120" t="s">
        <v>6235</v>
      </c>
      <c r="Q1120" t="s">
        <v>2317</v>
      </c>
      <c r="R1120" t="s">
        <v>2022</v>
      </c>
      <c r="S1120" t="s">
        <v>2015</v>
      </c>
      <c r="T1120" t="e">
        <f>VLOOKUP(Hoja1[[#This Row],[dsc_documento]],Registros[],2,FALSE)</f>
        <v>#N/A</v>
      </c>
    </row>
    <row r="1121" spans="1:20" x14ac:dyDescent="0.25">
      <c r="A1121" t="s">
        <v>201</v>
      </c>
      <c r="B1121">
        <v>2</v>
      </c>
      <c r="C1121">
        <v>2105662</v>
      </c>
      <c r="D1121">
        <v>0</v>
      </c>
      <c r="E1121" t="s">
        <v>6236</v>
      </c>
      <c r="F1121" t="s">
        <v>1988</v>
      </c>
      <c r="G1121" t="s">
        <v>2008</v>
      </c>
      <c r="H1121" t="s">
        <v>1990</v>
      </c>
      <c r="I1121" s="162">
        <v>45386.523734641203</v>
      </c>
      <c r="J1121" s="162">
        <v>45392.722227314815</v>
      </c>
      <c r="K1121" t="s">
        <v>1991</v>
      </c>
      <c r="L1121">
        <v>47286945</v>
      </c>
      <c r="M1121" t="s">
        <v>6237</v>
      </c>
      <c r="N1121" t="s">
        <v>6238</v>
      </c>
      <c r="O1121">
        <v>936389336</v>
      </c>
      <c r="P1121" t="s">
        <v>6239</v>
      </c>
      <c r="Q1121" t="s">
        <v>2597</v>
      </c>
      <c r="R1121" t="s">
        <v>2000</v>
      </c>
      <c r="S1121" t="s">
        <v>2000</v>
      </c>
      <c r="T1121" t="e">
        <f>VLOOKUP(Hoja1[[#This Row],[dsc_documento]],Registros[],2,FALSE)</f>
        <v>#N/A</v>
      </c>
    </row>
    <row r="1122" spans="1:20" x14ac:dyDescent="0.25">
      <c r="A1122" t="s">
        <v>232</v>
      </c>
      <c r="B1122">
        <v>4</v>
      </c>
      <c r="C1122">
        <v>4001966</v>
      </c>
      <c r="D1122">
        <v>0</v>
      </c>
      <c r="E1122" t="s">
        <v>6240</v>
      </c>
      <c r="F1122" t="s">
        <v>1988</v>
      </c>
      <c r="G1122" t="s">
        <v>2008</v>
      </c>
      <c r="H1122" t="s">
        <v>1990</v>
      </c>
      <c r="I1122" s="162">
        <v>45386.590545636573</v>
      </c>
      <c r="J1122" s="162">
        <v>45392.66451234954</v>
      </c>
      <c r="K1122" t="s">
        <v>2009</v>
      </c>
      <c r="L1122">
        <v>6268370</v>
      </c>
      <c r="M1122" t="s">
        <v>6241</v>
      </c>
      <c r="N1122" t="s">
        <v>6242</v>
      </c>
      <c r="O1122">
        <v>974298957</v>
      </c>
      <c r="P1122" t="s">
        <v>6243</v>
      </c>
      <c r="Q1122" t="s">
        <v>2146</v>
      </c>
      <c r="R1122" t="s">
        <v>2080</v>
      </c>
      <c r="S1122" t="s">
        <v>2080</v>
      </c>
      <c r="T1122" t="e">
        <f>VLOOKUP(Hoja1[[#This Row],[dsc_documento]],Registros[],2,FALSE)</f>
        <v>#N/A</v>
      </c>
    </row>
    <row r="1123" spans="1:20" x14ac:dyDescent="0.25">
      <c r="A1123" t="s">
        <v>201</v>
      </c>
      <c r="B1123">
        <v>2</v>
      </c>
      <c r="C1123">
        <v>2105663</v>
      </c>
      <c r="D1123">
        <v>0</v>
      </c>
      <c r="E1123" t="s">
        <v>6244</v>
      </c>
      <c r="F1123" t="s">
        <v>2007</v>
      </c>
      <c r="G1123" t="s">
        <v>2008</v>
      </c>
      <c r="H1123" t="s">
        <v>1990</v>
      </c>
      <c r="I1123" s="162">
        <v>45387.424406168982</v>
      </c>
      <c r="J1123" s="162">
        <v>45390.731976076386</v>
      </c>
      <c r="K1123" t="s">
        <v>2009</v>
      </c>
      <c r="L1123">
        <v>20106149</v>
      </c>
      <c r="M1123" t="s">
        <v>6245</v>
      </c>
      <c r="N1123" t="s">
        <v>6246</v>
      </c>
      <c r="O1123">
        <v>927171065</v>
      </c>
      <c r="P1123" t="s">
        <v>6247</v>
      </c>
      <c r="Q1123" t="s">
        <v>2248</v>
      </c>
      <c r="R1123" t="s">
        <v>2022</v>
      </c>
      <c r="S1123" t="s">
        <v>2015</v>
      </c>
      <c r="T1123" t="e">
        <f>VLOOKUP(Hoja1[[#This Row],[dsc_documento]],Registros[],2,FALSE)</f>
        <v>#N/A</v>
      </c>
    </row>
    <row r="1124" spans="1:20" x14ac:dyDescent="0.25">
      <c r="A1124" t="s">
        <v>177</v>
      </c>
      <c r="B1124">
        <v>6</v>
      </c>
      <c r="C1124">
        <v>6002033</v>
      </c>
      <c r="D1124">
        <v>0</v>
      </c>
      <c r="E1124" t="s">
        <v>6248</v>
      </c>
      <c r="F1124" t="s">
        <v>1988</v>
      </c>
      <c r="G1124" t="s">
        <v>2008</v>
      </c>
      <c r="H1124" t="s">
        <v>1990</v>
      </c>
      <c r="I1124" s="162">
        <v>45387.442550231484</v>
      </c>
      <c r="J1124" s="162">
        <v>45388.529350081022</v>
      </c>
      <c r="K1124" t="s">
        <v>1991</v>
      </c>
      <c r="L1124">
        <v>16545821</v>
      </c>
      <c r="M1124" t="s">
        <v>6249</v>
      </c>
      <c r="N1124" t="s">
        <v>6250</v>
      </c>
      <c r="O1124">
        <v>978052165</v>
      </c>
      <c r="P1124" t="s">
        <v>6251</v>
      </c>
      <c r="Q1124" t="s">
        <v>2042</v>
      </c>
      <c r="R1124" t="s">
        <v>2080</v>
      </c>
      <c r="S1124" t="s">
        <v>2080</v>
      </c>
      <c r="T1124" t="e">
        <f>VLOOKUP(Hoja1[[#This Row],[dsc_documento]],Registros[],2,FALSE)</f>
        <v>#N/A</v>
      </c>
    </row>
    <row r="1125" spans="1:20" x14ac:dyDescent="0.25">
      <c r="A1125" t="s">
        <v>175</v>
      </c>
      <c r="B1125">
        <v>9</v>
      </c>
      <c r="C1125">
        <v>9001771</v>
      </c>
      <c r="D1125">
        <v>0</v>
      </c>
      <c r="E1125" t="s">
        <v>6252</v>
      </c>
      <c r="F1125" t="s">
        <v>1988</v>
      </c>
      <c r="G1125" t="s">
        <v>2008</v>
      </c>
      <c r="H1125" t="s">
        <v>1990</v>
      </c>
      <c r="I1125" s="162">
        <v>45387.48863915509</v>
      </c>
      <c r="J1125" s="162">
        <v>45411.561415358796</v>
      </c>
      <c r="K1125" t="s">
        <v>1991</v>
      </c>
      <c r="L1125">
        <v>73047646</v>
      </c>
      <c r="M1125" t="s">
        <v>6253</v>
      </c>
      <c r="N1125" t="s">
        <v>6254</v>
      </c>
      <c r="O1125">
        <v>963846001</v>
      </c>
      <c r="P1125" t="s">
        <v>6255</v>
      </c>
      <c r="Q1125" t="s">
        <v>2123</v>
      </c>
      <c r="R1125" t="s">
        <v>2080</v>
      </c>
      <c r="S1125" t="s">
        <v>2080</v>
      </c>
      <c r="T1125" t="e">
        <f>VLOOKUP(Hoja1[[#This Row],[dsc_documento]],Registros[],2,FALSE)</f>
        <v>#N/A</v>
      </c>
    </row>
    <row r="1126" spans="1:20" x14ac:dyDescent="0.25">
      <c r="A1126" t="s">
        <v>201</v>
      </c>
      <c r="B1126">
        <v>2</v>
      </c>
      <c r="C1126">
        <v>2105664</v>
      </c>
      <c r="D1126">
        <v>0</v>
      </c>
      <c r="E1126" t="s">
        <v>6256</v>
      </c>
      <c r="F1126" t="s">
        <v>2007</v>
      </c>
      <c r="G1126" t="s">
        <v>2008</v>
      </c>
      <c r="H1126" t="s">
        <v>1990</v>
      </c>
      <c r="I1126" s="162">
        <v>45387.494966550927</v>
      </c>
      <c r="J1126" s="162">
        <v>45397.549815509257</v>
      </c>
      <c r="K1126" t="s">
        <v>1991</v>
      </c>
      <c r="L1126">
        <v>45046569</v>
      </c>
      <c r="M1126" t="s">
        <v>6257</v>
      </c>
      <c r="N1126" t="s">
        <v>6258</v>
      </c>
      <c r="O1126">
        <v>954014799</v>
      </c>
      <c r="P1126" t="s">
        <v>6259</v>
      </c>
      <c r="Q1126" t="s">
        <v>2415</v>
      </c>
      <c r="R1126" t="s">
        <v>2223</v>
      </c>
      <c r="S1126" t="s">
        <v>4864</v>
      </c>
      <c r="T1126" t="e">
        <f>VLOOKUP(Hoja1[[#This Row],[dsc_documento]],Registros[],2,FALSE)</f>
        <v>#N/A</v>
      </c>
    </row>
    <row r="1127" spans="1:20" x14ac:dyDescent="0.25">
      <c r="A1127" t="s">
        <v>177</v>
      </c>
      <c r="B1127">
        <v>6</v>
      </c>
      <c r="C1127">
        <v>6002034</v>
      </c>
      <c r="D1127">
        <v>0</v>
      </c>
      <c r="E1127" t="s">
        <v>6260</v>
      </c>
      <c r="F1127" t="s">
        <v>1988</v>
      </c>
      <c r="G1127" t="s">
        <v>2008</v>
      </c>
      <c r="H1127" t="s">
        <v>1990</v>
      </c>
      <c r="I1127" s="162">
        <v>45387.573371724538</v>
      </c>
      <c r="J1127" s="162">
        <v>45387.732276006944</v>
      </c>
      <c r="K1127" t="s">
        <v>1991</v>
      </c>
      <c r="L1127">
        <v>16737729</v>
      </c>
      <c r="M1127" t="s">
        <v>2518</v>
      </c>
      <c r="N1127" t="s">
        <v>2439</v>
      </c>
      <c r="O1127">
        <v>944680383</v>
      </c>
      <c r="P1127" t="s">
        <v>2519</v>
      </c>
      <c r="Q1127" t="s">
        <v>6261</v>
      </c>
      <c r="R1127" t="s">
        <v>2000</v>
      </c>
      <c r="S1127" t="s">
        <v>2000</v>
      </c>
      <c r="T1127" t="e">
        <f>VLOOKUP(Hoja1[[#This Row],[dsc_documento]],Registros[],2,FALSE)</f>
        <v>#N/A</v>
      </c>
    </row>
    <row r="1128" spans="1:20" x14ac:dyDescent="0.25">
      <c r="A1128" t="s">
        <v>173</v>
      </c>
      <c r="B1128">
        <v>5</v>
      </c>
      <c r="C1128">
        <v>5050599</v>
      </c>
      <c r="D1128">
        <v>0</v>
      </c>
      <c r="E1128" t="s">
        <v>6262</v>
      </c>
      <c r="F1128" t="s">
        <v>1988</v>
      </c>
      <c r="G1128" t="s">
        <v>2008</v>
      </c>
      <c r="H1128" t="s">
        <v>1990</v>
      </c>
      <c r="I1128" s="162">
        <v>45387.59880266204</v>
      </c>
      <c r="J1128" s="162">
        <v>45398.588001736112</v>
      </c>
      <c r="K1128" t="s">
        <v>1991</v>
      </c>
      <c r="L1128">
        <v>15766206</v>
      </c>
      <c r="M1128" t="s">
        <v>1159</v>
      </c>
      <c r="N1128" t="s">
        <v>5671</v>
      </c>
      <c r="O1128">
        <v>961507923</v>
      </c>
      <c r="P1128" t="s">
        <v>1223</v>
      </c>
      <c r="Q1128" t="s">
        <v>2132</v>
      </c>
      <c r="R1128" t="s">
        <v>2080</v>
      </c>
      <c r="S1128" t="s">
        <v>2080</v>
      </c>
      <c r="T1128" t="e">
        <f>VLOOKUP(Hoja1[[#This Row],[dsc_documento]],Registros[],2,FALSE)</f>
        <v>#N/A</v>
      </c>
    </row>
    <row r="1129" spans="1:20" x14ac:dyDescent="0.25">
      <c r="A1129" t="s">
        <v>201</v>
      </c>
      <c r="B1129">
        <v>2</v>
      </c>
      <c r="C1129">
        <v>2105665</v>
      </c>
      <c r="D1129">
        <v>0</v>
      </c>
      <c r="E1129" t="s">
        <v>6263</v>
      </c>
      <c r="F1129" t="s">
        <v>2007</v>
      </c>
      <c r="G1129" t="s">
        <v>2008</v>
      </c>
      <c r="H1129" t="s">
        <v>1990</v>
      </c>
      <c r="I1129" s="162">
        <v>45387.631614930557</v>
      </c>
      <c r="J1129" s="162">
        <v>45390.732116122686</v>
      </c>
      <c r="K1129" t="s">
        <v>1991</v>
      </c>
      <c r="L1129">
        <v>20106311</v>
      </c>
      <c r="M1129" t="s">
        <v>6264</v>
      </c>
      <c r="N1129" t="s">
        <v>6265</v>
      </c>
      <c r="O1129">
        <v>964848041</v>
      </c>
      <c r="P1129" t="s">
        <v>6266</v>
      </c>
      <c r="Q1129" t="s">
        <v>2829</v>
      </c>
      <c r="R1129" t="s">
        <v>2387</v>
      </c>
      <c r="S1129" t="s">
        <v>4864</v>
      </c>
      <c r="T1129" t="e">
        <f>VLOOKUP(Hoja1[[#This Row],[dsc_documento]],Registros[],2,FALSE)</f>
        <v>#N/A</v>
      </c>
    </row>
    <row r="1130" spans="1:20" x14ac:dyDescent="0.25">
      <c r="A1130" t="s">
        <v>778</v>
      </c>
      <c r="B1130">
        <v>10</v>
      </c>
      <c r="C1130">
        <v>10030487</v>
      </c>
      <c r="D1130">
        <v>0</v>
      </c>
      <c r="E1130" t="s">
        <v>6267</v>
      </c>
      <c r="F1130" t="s">
        <v>2007</v>
      </c>
      <c r="G1130" t="s">
        <v>2008</v>
      </c>
      <c r="H1130" t="s">
        <v>1990</v>
      </c>
      <c r="I1130" s="162">
        <v>45387.651600497687</v>
      </c>
      <c r="J1130" s="162">
        <v>45397.549963391204</v>
      </c>
      <c r="K1130" t="s">
        <v>1991</v>
      </c>
      <c r="L1130">
        <v>42391136</v>
      </c>
      <c r="M1130" t="s">
        <v>6268</v>
      </c>
      <c r="N1130" t="s">
        <v>6269</v>
      </c>
      <c r="O1130">
        <v>996537146</v>
      </c>
      <c r="P1130" t="s">
        <v>6270</v>
      </c>
      <c r="Q1130" t="s">
        <v>3893</v>
      </c>
      <c r="R1130" t="s">
        <v>2163</v>
      </c>
      <c r="S1130" t="s">
        <v>2307</v>
      </c>
      <c r="T1130" t="e">
        <f>VLOOKUP(Hoja1[[#This Row],[dsc_documento]],Registros[],2,FALSE)</f>
        <v>#N/A</v>
      </c>
    </row>
    <row r="1131" spans="1:20" x14ac:dyDescent="0.25">
      <c r="A1131" t="s">
        <v>177</v>
      </c>
      <c r="B1131">
        <v>6</v>
      </c>
      <c r="C1131">
        <v>6002035</v>
      </c>
      <c r="D1131">
        <v>0</v>
      </c>
      <c r="E1131" t="s">
        <v>6271</v>
      </c>
      <c r="F1131" t="s">
        <v>1988</v>
      </c>
      <c r="G1131" t="s">
        <v>2008</v>
      </c>
      <c r="H1131" t="s">
        <v>1990</v>
      </c>
      <c r="I1131" s="162">
        <v>45387.721346840277</v>
      </c>
      <c r="J1131" s="162">
        <v>45388.488181793982</v>
      </c>
      <c r="K1131" t="s">
        <v>1991</v>
      </c>
      <c r="L1131">
        <v>16674370</v>
      </c>
      <c r="M1131" t="s">
        <v>1180</v>
      </c>
      <c r="N1131" t="s">
        <v>6272</v>
      </c>
      <c r="O1131">
        <v>961026806</v>
      </c>
      <c r="P1131" t="s">
        <v>6273</v>
      </c>
      <c r="Q1131" t="s">
        <v>2042</v>
      </c>
      <c r="R1131" t="s">
        <v>2080</v>
      </c>
      <c r="S1131" t="s">
        <v>2080</v>
      </c>
      <c r="T1131" t="e">
        <f>VLOOKUP(Hoja1[[#This Row],[dsc_documento]],Registros[],2,FALSE)</f>
        <v>#N/A</v>
      </c>
    </row>
    <row r="1132" spans="1:20" x14ac:dyDescent="0.25">
      <c r="A1132" t="s">
        <v>197</v>
      </c>
      <c r="B1132">
        <v>7</v>
      </c>
      <c r="C1132">
        <v>7001367</v>
      </c>
      <c r="D1132">
        <v>0</v>
      </c>
      <c r="E1132" t="s">
        <v>6274</v>
      </c>
      <c r="F1132" t="s">
        <v>1988</v>
      </c>
      <c r="G1132" t="s">
        <v>2008</v>
      </c>
      <c r="H1132" t="s">
        <v>1990</v>
      </c>
      <c r="I1132" s="162">
        <v>45388.503919988427</v>
      </c>
      <c r="J1132" s="162">
        <v>45392.569180706021</v>
      </c>
      <c r="K1132" t="s">
        <v>1991</v>
      </c>
      <c r="L1132">
        <v>17542049</v>
      </c>
      <c r="M1132" t="s">
        <v>6275</v>
      </c>
      <c r="N1132" t="s">
        <v>6276</v>
      </c>
      <c r="O1132">
        <v>933018101</v>
      </c>
      <c r="P1132" t="s">
        <v>6277</v>
      </c>
      <c r="Q1132" t="s">
        <v>2042</v>
      </c>
      <c r="R1132" t="s">
        <v>2080</v>
      </c>
      <c r="S1132" t="s">
        <v>2080</v>
      </c>
      <c r="T1132" t="e">
        <f>VLOOKUP(Hoja1[[#This Row],[dsc_documento]],Registros[],2,FALSE)</f>
        <v>#N/A</v>
      </c>
    </row>
    <row r="1133" spans="1:20" x14ac:dyDescent="0.25">
      <c r="A1133" t="s">
        <v>201</v>
      </c>
      <c r="B1133">
        <v>2</v>
      </c>
      <c r="C1133">
        <v>2105666</v>
      </c>
      <c r="D1133">
        <v>0</v>
      </c>
      <c r="E1133" t="s">
        <v>6278</v>
      </c>
      <c r="F1133" t="s">
        <v>2007</v>
      </c>
      <c r="G1133" t="s">
        <v>2008</v>
      </c>
      <c r="H1133" t="s">
        <v>1990</v>
      </c>
      <c r="I1133" s="162">
        <v>45388.573532141207</v>
      </c>
      <c r="J1133" s="162">
        <v>45397.549817395833</v>
      </c>
      <c r="K1133" t="s">
        <v>1991</v>
      </c>
      <c r="L1133">
        <v>19999689</v>
      </c>
      <c r="M1133" t="s">
        <v>6279</v>
      </c>
      <c r="N1133" t="s">
        <v>4367</v>
      </c>
      <c r="O1133">
        <v>995053719</v>
      </c>
      <c r="P1133" t="s">
        <v>6280</v>
      </c>
      <c r="Q1133" t="s">
        <v>2401</v>
      </c>
      <c r="R1133" t="s">
        <v>2095</v>
      </c>
      <c r="S1133" t="s">
        <v>2015</v>
      </c>
      <c r="T1133" t="e">
        <f>VLOOKUP(Hoja1[[#This Row],[dsc_documento]],Registros[],2,FALSE)</f>
        <v>#N/A</v>
      </c>
    </row>
    <row r="1134" spans="1:20" x14ac:dyDescent="0.25">
      <c r="A1134" t="s">
        <v>177</v>
      </c>
      <c r="B1134">
        <v>6</v>
      </c>
      <c r="C1134">
        <v>6002036</v>
      </c>
      <c r="D1134">
        <v>0</v>
      </c>
      <c r="E1134" t="s">
        <v>6281</v>
      </c>
      <c r="F1134" t="s">
        <v>1988</v>
      </c>
      <c r="G1134" t="s">
        <v>2008</v>
      </c>
      <c r="H1134" t="s">
        <v>1990</v>
      </c>
      <c r="I1134" s="162">
        <v>45388.608868136573</v>
      </c>
      <c r="J1134" s="162">
        <v>45392.567814317132</v>
      </c>
      <c r="K1134" t="s">
        <v>1991</v>
      </c>
      <c r="L1134">
        <v>16483764</v>
      </c>
      <c r="M1134" t="s">
        <v>6282</v>
      </c>
      <c r="N1134" t="s">
        <v>2063</v>
      </c>
      <c r="O1134">
        <v>956640935</v>
      </c>
      <c r="P1134" t="s">
        <v>6283</v>
      </c>
      <c r="Q1134" t="s">
        <v>2042</v>
      </c>
      <c r="R1134" t="s">
        <v>2080</v>
      </c>
      <c r="S1134" t="s">
        <v>2080</v>
      </c>
      <c r="T1134" t="e">
        <f>VLOOKUP(Hoja1[[#This Row],[dsc_documento]],Registros[],2,FALSE)</f>
        <v>#N/A</v>
      </c>
    </row>
    <row r="1135" spans="1:20" x14ac:dyDescent="0.25">
      <c r="A1135" t="s">
        <v>173</v>
      </c>
      <c r="B1135">
        <v>5</v>
      </c>
      <c r="C1135">
        <v>5050600</v>
      </c>
      <c r="D1135">
        <v>0</v>
      </c>
      <c r="E1135" t="s">
        <v>6284</v>
      </c>
      <c r="F1135" t="s">
        <v>2007</v>
      </c>
      <c r="G1135" t="s">
        <v>2008</v>
      </c>
      <c r="H1135" t="s">
        <v>1990</v>
      </c>
      <c r="I1135" s="162">
        <v>45388.667539814815</v>
      </c>
      <c r="J1135" s="162">
        <v>45397.750027465278</v>
      </c>
      <c r="K1135" t="s">
        <v>1991</v>
      </c>
      <c r="L1135">
        <v>44131278</v>
      </c>
      <c r="M1135" t="s">
        <v>6285</v>
      </c>
      <c r="N1135" t="s">
        <v>6286</v>
      </c>
      <c r="O1135">
        <v>997098019</v>
      </c>
      <c r="P1135" t="s">
        <v>6287</v>
      </c>
      <c r="Q1135" t="s">
        <v>5267</v>
      </c>
      <c r="R1135" t="s">
        <v>2114</v>
      </c>
      <c r="S1135" t="s">
        <v>1994</v>
      </c>
      <c r="T1135" t="e">
        <f>VLOOKUP(Hoja1[[#This Row],[dsc_documento]],Registros[],2,FALSE)</f>
        <v>#N/A</v>
      </c>
    </row>
    <row r="1136" spans="1:20" x14ac:dyDescent="0.25">
      <c r="A1136" t="s">
        <v>231</v>
      </c>
      <c r="B1136">
        <v>11</v>
      </c>
      <c r="C1136">
        <v>11001285</v>
      </c>
      <c r="D1136">
        <v>0</v>
      </c>
      <c r="E1136" t="s">
        <v>6288</v>
      </c>
      <c r="F1136" t="s">
        <v>2007</v>
      </c>
      <c r="G1136" t="s">
        <v>2008</v>
      </c>
      <c r="H1136" t="s">
        <v>1990</v>
      </c>
      <c r="I1136" s="162">
        <v>45388.675568634259</v>
      </c>
      <c r="J1136" s="162">
        <v>45397.550024189812</v>
      </c>
      <c r="K1136" t="s">
        <v>1991</v>
      </c>
      <c r="L1136">
        <v>41119363</v>
      </c>
      <c r="M1136" t="s">
        <v>6289</v>
      </c>
      <c r="N1136" t="s">
        <v>6290</v>
      </c>
      <c r="O1136">
        <v>969430598</v>
      </c>
      <c r="P1136" t="s">
        <v>6291</v>
      </c>
      <c r="Q1136" t="s">
        <v>4585</v>
      </c>
      <c r="R1136" t="s">
        <v>2238</v>
      </c>
      <c r="S1136" t="s">
        <v>2049</v>
      </c>
      <c r="T1136" t="e">
        <f>VLOOKUP(Hoja1[[#This Row],[dsc_documento]],Registros[],2,FALSE)</f>
        <v>#N/A</v>
      </c>
    </row>
    <row r="1137" spans="1:20" x14ac:dyDescent="0.25">
      <c r="A1137" t="s">
        <v>231</v>
      </c>
      <c r="B1137">
        <v>11</v>
      </c>
      <c r="C1137">
        <v>11001286</v>
      </c>
      <c r="D1137">
        <v>0</v>
      </c>
      <c r="E1137" t="s">
        <v>6292</v>
      </c>
      <c r="F1137" t="s">
        <v>2007</v>
      </c>
      <c r="G1137" t="s">
        <v>2008</v>
      </c>
      <c r="H1137" t="s">
        <v>1990</v>
      </c>
      <c r="I1137" s="162">
        <v>45388.68523422454</v>
      </c>
      <c r="J1137" s="162">
        <v>45397.550025231481</v>
      </c>
      <c r="K1137" t="s">
        <v>1991</v>
      </c>
      <c r="L1137">
        <v>41948167</v>
      </c>
      <c r="M1137" t="s">
        <v>6293</v>
      </c>
      <c r="N1137" t="s">
        <v>6294</v>
      </c>
      <c r="O1137">
        <v>938151847</v>
      </c>
      <c r="P1137" t="s">
        <v>6295</v>
      </c>
      <c r="Q1137" t="s">
        <v>4585</v>
      </c>
      <c r="R1137" t="s">
        <v>2238</v>
      </c>
      <c r="S1137" t="s">
        <v>2049</v>
      </c>
      <c r="T1137" t="e">
        <f>VLOOKUP(Hoja1[[#This Row],[dsc_documento]],Registros[],2,FALSE)</f>
        <v>#N/A</v>
      </c>
    </row>
    <row r="1138" spans="1:20" x14ac:dyDescent="0.25">
      <c r="A1138" t="s">
        <v>176</v>
      </c>
      <c r="B1138">
        <v>1</v>
      </c>
      <c r="C1138">
        <v>1002485</v>
      </c>
      <c r="D1138">
        <v>0</v>
      </c>
      <c r="E1138" t="s">
        <v>6296</v>
      </c>
      <c r="F1138" t="s">
        <v>1988</v>
      </c>
      <c r="G1138" t="s">
        <v>2008</v>
      </c>
      <c r="H1138" t="s">
        <v>1990</v>
      </c>
      <c r="I1138" s="162">
        <v>45388.707951157405</v>
      </c>
      <c r="J1138" s="162">
        <v>45397.506917361112</v>
      </c>
      <c r="K1138" t="s">
        <v>1991</v>
      </c>
      <c r="L1138">
        <v>43446193</v>
      </c>
      <c r="M1138" t="s">
        <v>6297</v>
      </c>
      <c r="N1138" t="s">
        <v>6298</v>
      </c>
      <c r="O1138">
        <v>920618395</v>
      </c>
      <c r="P1138" t="s">
        <v>6299</v>
      </c>
      <c r="Q1138" t="s">
        <v>2597</v>
      </c>
      <c r="R1138" t="s">
        <v>2000</v>
      </c>
      <c r="S1138" t="s">
        <v>2000</v>
      </c>
      <c r="T1138" t="e">
        <f>VLOOKUP(Hoja1[[#This Row],[dsc_documento]],Registros[],2,FALSE)</f>
        <v>#N/A</v>
      </c>
    </row>
    <row r="1139" spans="1:20" x14ac:dyDescent="0.25">
      <c r="A1139" t="s">
        <v>231</v>
      </c>
      <c r="B1139">
        <v>11</v>
      </c>
      <c r="C1139">
        <v>11001287</v>
      </c>
      <c r="D1139">
        <v>0</v>
      </c>
      <c r="E1139" t="s">
        <v>6300</v>
      </c>
      <c r="F1139" t="s">
        <v>2007</v>
      </c>
      <c r="G1139" t="s">
        <v>2008</v>
      </c>
      <c r="H1139" t="s">
        <v>1990</v>
      </c>
      <c r="I1139" s="162">
        <v>45389.458327233799</v>
      </c>
      <c r="J1139" s="162">
        <v>45401.862508020837</v>
      </c>
      <c r="K1139" t="s">
        <v>2009</v>
      </c>
      <c r="L1139">
        <v>72378593</v>
      </c>
      <c r="M1139" t="s">
        <v>6301</v>
      </c>
      <c r="N1139" t="s">
        <v>6302</v>
      </c>
      <c r="O1139">
        <v>983308793</v>
      </c>
      <c r="P1139" t="s">
        <v>6303</v>
      </c>
      <c r="Q1139" t="s">
        <v>2499</v>
      </c>
      <c r="R1139" t="s">
        <v>2238</v>
      </c>
      <c r="S1139" t="s">
        <v>2049</v>
      </c>
      <c r="T1139" t="e">
        <f>VLOOKUP(Hoja1[[#This Row],[dsc_documento]],Registros[],2,FALSE)</f>
        <v>#N/A</v>
      </c>
    </row>
    <row r="1140" spans="1:20" x14ac:dyDescent="0.25">
      <c r="A1140" t="s">
        <v>231</v>
      </c>
      <c r="B1140">
        <v>11</v>
      </c>
      <c r="C1140">
        <v>11001288</v>
      </c>
      <c r="D1140">
        <v>0</v>
      </c>
      <c r="E1140" t="s">
        <v>6304</v>
      </c>
      <c r="F1140" t="s">
        <v>2007</v>
      </c>
      <c r="G1140" t="s">
        <v>2008</v>
      </c>
      <c r="H1140" t="s">
        <v>1990</v>
      </c>
      <c r="I1140" s="162">
        <v>45389.507011226851</v>
      </c>
      <c r="J1140" s="162">
        <v>45397.550026736113</v>
      </c>
      <c r="K1140" t="s">
        <v>1991</v>
      </c>
      <c r="L1140">
        <v>70317167</v>
      </c>
      <c r="M1140" t="s">
        <v>6305</v>
      </c>
      <c r="N1140" t="s">
        <v>6306</v>
      </c>
      <c r="O1140">
        <v>973092528</v>
      </c>
      <c r="P1140" t="s">
        <v>6307</v>
      </c>
      <c r="Q1140" t="s">
        <v>2459</v>
      </c>
      <c r="R1140" t="s">
        <v>2138</v>
      </c>
      <c r="S1140" t="s">
        <v>2049</v>
      </c>
      <c r="T1140" t="e">
        <f>VLOOKUP(Hoja1[[#This Row],[dsc_documento]],Registros[],2,FALSE)</f>
        <v>#N/A</v>
      </c>
    </row>
    <row r="1141" spans="1:20" x14ac:dyDescent="0.25">
      <c r="A1141" t="s">
        <v>201</v>
      </c>
      <c r="B1141">
        <v>2</v>
      </c>
      <c r="C1141">
        <v>2105667</v>
      </c>
      <c r="D1141">
        <v>0</v>
      </c>
      <c r="E1141" t="s">
        <v>6308</v>
      </c>
      <c r="F1141" t="s">
        <v>2007</v>
      </c>
      <c r="G1141" t="s">
        <v>2008</v>
      </c>
      <c r="H1141" t="s">
        <v>1990</v>
      </c>
      <c r="I1141" s="162">
        <v>45390.372751504627</v>
      </c>
      <c r="J1141" s="162">
        <v>45397.549818749998</v>
      </c>
      <c r="K1141" t="s">
        <v>1991</v>
      </c>
      <c r="L1141">
        <v>47570213</v>
      </c>
      <c r="M1141" t="s">
        <v>6309</v>
      </c>
      <c r="N1141" t="s">
        <v>6310</v>
      </c>
      <c r="O1141">
        <v>930406492</v>
      </c>
      <c r="P1141" t="s">
        <v>6311</v>
      </c>
      <c r="Q1141" t="s">
        <v>2939</v>
      </c>
      <c r="R1141" t="s">
        <v>2060</v>
      </c>
      <c r="S1141" t="s">
        <v>4864</v>
      </c>
      <c r="T1141" t="e">
        <f>VLOOKUP(Hoja1[[#This Row],[dsc_documento]],Registros[],2,FALSE)</f>
        <v>#N/A</v>
      </c>
    </row>
    <row r="1142" spans="1:20" x14ac:dyDescent="0.25">
      <c r="A1142" t="s">
        <v>173</v>
      </c>
      <c r="B1142">
        <v>5</v>
      </c>
      <c r="C1142">
        <v>5050601</v>
      </c>
      <c r="D1142">
        <v>0</v>
      </c>
      <c r="E1142" t="s">
        <v>6312</v>
      </c>
      <c r="F1142" t="s">
        <v>2007</v>
      </c>
      <c r="G1142" t="s">
        <v>2008</v>
      </c>
      <c r="H1142" t="s">
        <v>1990</v>
      </c>
      <c r="I1142" s="162">
        <v>45390.406490624999</v>
      </c>
      <c r="J1142" s="162">
        <v>45397.54989065972</v>
      </c>
      <c r="K1142" t="s">
        <v>1991</v>
      </c>
      <c r="L1142">
        <v>9225614</v>
      </c>
      <c r="M1142" t="s">
        <v>6313</v>
      </c>
      <c r="N1142" t="s">
        <v>6314</v>
      </c>
      <c r="O1142">
        <v>980570678</v>
      </c>
      <c r="P1142" t="s">
        <v>6315</v>
      </c>
      <c r="Q1142" t="s">
        <v>3173</v>
      </c>
      <c r="R1142" t="s">
        <v>2307</v>
      </c>
      <c r="S1142" t="s">
        <v>2307</v>
      </c>
      <c r="T1142" t="e">
        <f>VLOOKUP(Hoja1[[#This Row],[dsc_documento]],Registros[],2,FALSE)</f>
        <v>#N/A</v>
      </c>
    </row>
    <row r="1143" spans="1:20" x14ac:dyDescent="0.25">
      <c r="A1143" t="s">
        <v>176</v>
      </c>
      <c r="B1143">
        <v>1</v>
      </c>
      <c r="C1143">
        <v>1002486</v>
      </c>
      <c r="D1143">
        <v>0</v>
      </c>
      <c r="E1143" t="s">
        <v>6316</v>
      </c>
      <c r="F1143" t="s">
        <v>2007</v>
      </c>
      <c r="G1143" t="s">
        <v>2008</v>
      </c>
      <c r="H1143" t="s">
        <v>2024</v>
      </c>
      <c r="I1143" s="162">
        <v>45390.406799687502</v>
      </c>
      <c r="J1143" s="162">
        <v>45397.549774687497</v>
      </c>
      <c r="K1143" t="s">
        <v>1991</v>
      </c>
      <c r="L1143">
        <v>20097565</v>
      </c>
      <c r="M1143" t="s">
        <v>6317</v>
      </c>
      <c r="N1143" t="s">
        <v>6318</v>
      </c>
      <c r="O1143">
        <v>964498035</v>
      </c>
      <c r="P1143" t="s">
        <v>6319</v>
      </c>
      <c r="Q1143" t="s">
        <v>2203</v>
      </c>
      <c r="R1143" t="s">
        <v>2022</v>
      </c>
      <c r="S1143" t="s">
        <v>2015</v>
      </c>
      <c r="T1143" t="e">
        <f>VLOOKUP(Hoja1[[#This Row],[dsc_documento]],Registros[],2,FALSE)</f>
        <v>#N/A</v>
      </c>
    </row>
    <row r="1144" spans="1:20" x14ac:dyDescent="0.25">
      <c r="A1144" t="s">
        <v>201</v>
      </c>
      <c r="B1144">
        <v>2</v>
      </c>
      <c r="C1144">
        <v>2105668</v>
      </c>
      <c r="D1144">
        <v>0</v>
      </c>
      <c r="E1144" t="s">
        <v>6320</v>
      </c>
      <c r="F1144" t="s">
        <v>2007</v>
      </c>
      <c r="G1144" t="s">
        <v>2008</v>
      </c>
      <c r="H1144" t="s">
        <v>1990</v>
      </c>
      <c r="I1144" s="162">
        <v>45390.464079317127</v>
      </c>
      <c r="J1144" s="162">
        <v>45399.725017824072</v>
      </c>
      <c r="K1144" t="s">
        <v>1991</v>
      </c>
      <c r="L1144">
        <v>70343977</v>
      </c>
      <c r="M1144" t="s">
        <v>6321</v>
      </c>
      <c r="N1144" t="s">
        <v>6322</v>
      </c>
      <c r="O1144">
        <v>949113978</v>
      </c>
      <c r="P1144" t="s">
        <v>6323</v>
      </c>
      <c r="Q1144" t="s">
        <v>4554</v>
      </c>
      <c r="R1144" t="s">
        <v>2223</v>
      </c>
      <c r="S1144" t="s">
        <v>4864</v>
      </c>
      <c r="T1144" t="e">
        <f>VLOOKUP(Hoja1[[#This Row],[dsc_documento]],Registros[],2,FALSE)</f>
        <v>#N/A</v>
      </c>
    </row>
    <row r="1145" spans="1:20" x14ac:dyDescent="0.25">
      <c r="A1145" t="s">
        <v>201</v>
      </c>
      <c r="B1145">
        <v>2</v>
      </c>
      <c r="C1145">
        <v>2105669</v>
      </c>
      <c r="D1145">
        <v>0</v>
      </c>
      <c r="E1145" t="s">
        <v>6324</v>
      </c>
      <c r="F1145" t="s">
        <v>2007</v>
      </c>
      <c r="G1145" t="s">
        <v>2008</v>
      </c>
      <c r="H1145" t="s">
        <v>1990</v>
      </c>
      <c r="I1145" s="162">
        <v>45390.524536608798</v>
      </c>
      <c r="J1145" s="162">
        <v>45397.549820405089</v>
      </c>
      <c r="K1145" t="s">
        <v>1991</v>
      </c>
      <c r="L1145">
        <v>21283393</v>
      </c>
      <c r="M1145" t="s">
        <v>6325</v>
      </c>
      <c r="N1145" t="s">
        <v>6326</v>
      </c>
      <c r="O1145">
        <v>964909208</v>
      </c>
      <c r="P1145" t="s">
        <v>6327</v>
      </c>
      <c r="Q1145" t="s">
        <v>4554</v>
      </c>
      <c r="R1145" t="s">
        <v>2223</v>
      </c>
      <c r="S1145" t="s">
        <v>4864</v>
      </c>
      <c r="T1145" t="e">
        <f>VLOOKUP(Hoja1[[#This Row],[dsc_documento]],Registros[],2,FALSE)</f>
        <v>#N/A</v>
      </c>
    </row>
    <row r="1146" spans="1:20" x14ac:dyDescent="0.25">
      <c r="A1146" t="s">
        <v>177</v>
      </c>
      <c r="B1146">
        <v>6</v>
      </c>
      <c r="C1146">
        <v>6002037</v>
      </c>
      <c r="D1146">
        <v>0</v>
      </c>
      <c r="E1146" t="s">
        <v>6328</v>
      </c>
      <c r="F1146" t="s">
        <v>2007</v>
      </c>
      <c r="G1146" t="s">
        <v>2008</v>
      </c>
      <c r="H1146" t="s">
        <v>1990</v>
      </c>
      <c r="I1146" s="162">
        <v>45390.54543564815</v>
      </c>
      <c r="J1146" s="162">
        <v>45401.725060266202</v>
      </c>
      <c r="K1146" t="s">
        <v>1991</v>
      </c>
      <c r="L1146">
        <v>27715791</v>
      </c>
      <c r="M1146" t="s">
        <v>6329</v>
      </c>
      <c r="N1146" t="s">
        <v>6330</v>
      </c>
      <c r="O1146">
        <v>979549698</v>
      </c>
      <c r="P1146" t="s">
        <v>6331</v>
      </c>
      <c r="Q1146" t="s">
        <v>2704</v>
      </c>
      <c r="R1146" t="s">
        <v>2617</v>
      </c>
      <c r="S1146" t="s">
        <v>2362</v>
      </c>
      <c r="T1146" t="e">
        <f>VLOOKUP(Hoja1[[#This Row],[dsc_documento]],Registros[],2,FALSE)</f>
        <v>#N/A</v>
      </c>
    </row>
    <row r="1147" spans="1:20" x14ac:dyDescent="0.25">
      <c r="A1147" t="s">
        <v>197</v>
      </c>
      <c r="B1147">
        <v>7</v>
      </c>
      <c r="C1147">
        <v>7001368</v>
      </c>
      <c r="D1147">
        <v>0</v>
      </c>
      <c r="E1147" t="s">
        <v>6332</v>
      </c>
      <c r="F1147" t="s">
        <v>2007</v>
      </c>
      <c r="G1147" t="s">
        <v>2008</v>
      </c>
      <c r="H1147" t="s">
        <v>1990</v>
      </c>
      <c r="I1147" s="162">
        <v>45390.649005902778</v>
      </c>
      <c r="J1147" s="162">
        <v>45397.549940590281</v>
      </c>
      <c r="K1147" t="s">
        <v>1991</v>
      </c>
      <c r="L1147">
        <v>45827293</v>
      </c>
      <c r="M1147" t="s">
        <v>6333</v>
      </c>
      <c r="N1147" t="s">
        <v>6334</v>
      </c>
      <c r="O1147">
        <v>958934044</v>
      </c>
      <c r="P1147" t="s">
        <v>6335</v>
      </c>
      <c r="Q1147" t="s">
        <v>2070</v>
      </c>
      <c r="R1147" t="s">
        <v>2071</v>
      </c>
      <c r="S1147" t="s">
        <v>4298</v>
      </c>
      <c r="T1147" t="e">
        <f>VLOOKUP(Hoja1[[#This Row],[dsc_documento]],Registros[],2,FALSE)</f>
        <v>#N/A</v>
      </c>
    </row>
    <row r="1148" spans="1:20" x14ac:dyDescent="0.25">
      <c r="A1148" t="s">
        <v>201</v>
      </c>
      <c r="B1148">
        <v>2</v>
      </c>
      <c r="C1148">
        <v>2105670</v>
      </c>
      <c r="D1148">
        <v>0</v>
      </c>
      <c r="E1148" t="s">
        <v>6336</v>
      </c>
      <c r="F1148" t="s">
        <v>2007</v>
      </c>
      <c r="G1148" t="s">
        <v>2008</v>
      </c>
      <c r="H1148" t="s">
        <v>1990</v>
      </c>
      <c r="I1148" s="162">
        <v>45390.719690162034</v>
      </c>
      <c r="J1148" s="162">
        <v>45397.549821562498</v>
      </c>
      <c r="K1148" t="s">
        <v>1991</v>
      </c>
      <c r="L1148">
        <v>20040556</v>
      </c>
      <c r="M1148" t="s">
        <v>6337</v>
      </c>
      <c r="N1148" t="s">
        <v>6338</v>
      </c>
      <c r="O1148">
        <v>964384275</v>
      </c>
      <c r="P1148" t="s">
        <v>6339</v>
      </c>
      <c r="Q1148" t="s">
        <v>6340</v>
      </c>
      <c r="R1148" t="s">
        <v>2021</v>
      </c>
      <c r="S1148" t="s">
        <v>4864</v>
      </c>
      <c r="T1148" t="e">
        <f>VLOOKUP(Hoja1[[#This Row],[dsc_documento]],Registros[],2,FALSE)</f>
        <v>#N/A</v>
      </c>
    </row>
    <row r="1149" spans="1:20" x14ac:dyDescent="0.25">
      <c r="A1149" t="s">
        <v>232</v>
      </c>
      <c r="B1149">
        <v>4</v>
      </c>
      <c r="C1149">
        <v>4001967</v>
      </c>
      <c r="D1149">
        <v>0</v>
      </c>
      <c r="E1149" t="s">
        <v>6341</v>
      </c>
      <c r="F1149" t="s">
        <v>2007</v>
      </c>
      <c r="G1149" t="s">
        <v>2008</v>
      </c>
      <c r="H1149" t="s">
        <v>1990</v>
      </c>
      <c r="I1149" s="162">
        <v>45390.733918020836</v>
      </c>
      <c r="J1149" s="162">
        <v>45397.549860185187</v>
      </c>
      <c r="K1149" t="s">
        <v>1991</v>
      </c>
      <c r="L1149">
        <v>10268572</v>
      </c>
      <c r="M1149" t="s">
        <v>6342</v>
      </c>
      <c r="N1149" t="s">
        <v>6343</v>
      </c>
      <c r="O1149">
        <v>12424453820</v>
      </c>
      <c r="P1149" t="s">
        <v>6344</v>
      </c>
      <c r="Q1149" t="s">
        <v>6345</v>
      </c>
      <c r="R1149" t="s">
        <v>2421</v>
      </c>
      <c r="S1149" t="s">
        <v>2107</v>
      </c>
      <c r="T1149" t="e">
        <f>VLOOKUP(Hoja1[[#This Row],[dsc_documento]],Registros[],2,FALSE)</f>
        <v>#N/A</v>
      </c>
    </row>
    <row r="1150" spans="1:20" x14ac:dyDescent="0.25">
      <c r="A1150" t="s">
        <v>173</v>
      </c>
      <c r="B1150">
        <v>5</v>
      </c>
      <c r="C1150">
        <v>5050602</v>
      </c>
      <c r="D1150">
        <v>0</v>
      </c>
      <c r="E1150" t="s">
        <v>6346</v>
      </c>
      <c r="F1150" t="s">
        <v>1988</v>
      </c>
      <c r="G1150" t="s">
        <v>2008</v>
      </c>
      <c r="H1150" t="s">
        <v>1990</v>
      </c>
      <c r="I1150" s="162">
        <v>45391.388555439815</v>
      </c>
      <c r="J1150" s="162">
        <v>45391.474548495367</v>
      </c>
      <c r="K1150" t="s">
        <v>1991</v>
      </c>
      <c r="L1150">
        <v>73602269</v>
      </c>
      <c r="M1150" t="s">
        <v>6347</v>
      </c>
      <c r="N1150" t="s">
        <v>6348</v>
      </c>
      <c r="O1150">
        <v>933725264</v>
      </c>
      <c r="P1150" t="s">
        <v>6349</v>
      </c>
      <c r="Q1150" t="s">
        <v>3928</v>
      </c>
      <c r="R1150" t="s">
        <v>2080</v>
      </c>
      <c r="S1150" t="s">
        <v>2080</v>
      </c>
      <c r="T1150" t="e">
        <f>VLOOKUP(Hoja1[[#This Row],[dsc_documento]],Registros[],2,FALSE)</f>
        <v>#N/A</v>
      </c>
    </row>
    <row r="1151" spans="1:20" x14ac:dyDescent="0.25">
      <c r="A1151" t="s">
        <v>173</v>
      </c>
      <c r="B1151">
        <v>5</v>
      </c>
      <c r="C1151">
        <v>5050603</v>
      </c>
      <c r="D1151">
        <v>0</v>
      </c>
      <c r="E1151" t="s">
        <v>6350</v>
      </c>
      <c r="F1151" t="s">
        <v>2007</v>
      </c>
      <c r="G1151" t="s">
        <v>2008</v>
      </c>
      <c r="H1151" t="s">
        <v>1990</v>
      </c>
      <c r="I1151" s="162">
        <v>45391.401880092591</v>
      </c>
      <c r="J1151" s="162">
        <v>45397.549891817129</v>
      </c>
      <c r="K1151" t="s">
        <v>1991</v>
      </c>
      <c r="L1151">
        <v>41992006</v>
      </c>
      <c r="M1151" t="s">
        <v>6351</v>
      </c>
      <c r="N1151" t="s">
        <v>6352</v>
      </c>
      <c r="O1151">
        <v>921816770</v>
      </c>
      <c r="P1151" t="s">
        <v>6353</v>
      </c>
      <c r="Q1151" t="s">
        <v>2162</v>
      </c>
      <c r="R1151" t="s">
        <v>2307</v>
      </c>
      <c r="S1151" t="s">
        <v>2307</v>
      </c>
      <c r="T1151" t="e">
        <f>VLOOKUP(Hoja1[[#This Row],[dsc_documento]],Registros[],2,FALSE)</f>
        <v>#N/A</v>
      </c>
    </row>
    <row r="1152" spans="1:20" x14ac:dyDescent="0.25">
      <c r="A1152" t="s">
        <v>173</v>
      </c>
      <c r="B1152">
        <v>5</v>
      </c>
      <c r="C1152">
        <v>5050604</v>
      </c>
      <c r="D1152">
        <v>0</v>
      </c>
      <c r="E1152" t="s">
        <v>6354</v>
      </c>
      <c r="F1152" t="s">
        <v>2007</v>
      </c>
      <c r="G1152" t="s">
        <v>2008</v>
      </c>
      <c r="H1152" t="s">
        <v>1990</v>
      </c>
      <c r="I1152" s="162">
        <v>45391.413379745369</v>
      </c>
      <c r="J1152" s="162">
        <v>45397.549892939816</v>
      </c>
      <c r="K1152" t="s">
        <v>1991</v>
      </c>
      <c r="L1152">
        <v>15372718</v>
      </c>
      <c r="M1152" t="s">
        <v>6355</v>
      </c>
      <c r="N1152" t="s">
        <v>6356</v>
      </c>
      <c r="O1152">
        <v>910595390</v>
      </c>
      <c r="P1152" t="s">
        <v>6357</v>
      </c>
      <c r="Q1152" t="s">
        <v>2426</v>
      </c>
      <c r="R1152" t="s">
        <v>2114</v>
      </c>
      <c r="S1152" t="s">
        <v>1994</v>
      </c>
      <c r="T1152" t="e">
        <f>VLOOKUP(Hoja1[[#This Row],[dsc_documento]],Registros[],2,FALSE)</f>
        <v>#N/A</v>
      </c>
    </row>
    <row r="1153" spans="1:20" x14ac:dyDescent="0.25">
      <c r="A1153" t="s">
        <v>175</v>
      </c>
      <c r="B1153">
        <v>9</v>
      </c>
      <c r="C1153">
        <v>9001772</v>
      </c>
      <c r="D1153">
        <v>0</v>
      </c>
      <c r="E1153" t="s">
        <v>6358</v>
      </c>
      <c r="F1153" t="s">
        <v>2007</v>
      </c>
      <c r="G1153" t="s">
        <v>2008</v>
      </c>
      <c r="H1153" t="s">
        <v>1990</v>
      </c>
      <c r="I1153" s="162">
        <v>45391.448173993056</v>
      </c>
      <c r="J1153" s="162">
        <v>45397.549952581016</v>
      </c>
      <c r="K1153" t="s">
        <v>1991</v>
      </c>
      <c r="L1153">
        <v>32814736</v>
      </c>
      <c r="M1153" t="s">
        <v>6359</v>
      </c>
      <c r="N1153" t="s">
        <v>6360</v>
      </c>
      <c r="O1153">
        <v>943164242</v>
      </c>
      <c r="P1153" t="s">
        <v>6361</v>
      </c>
      <c r="Q1153" t="s">
        <v>3087</v>
      </c>
      <c r="R1153" t="s">
        <v>5092</v>
      </c>
      <c r="S1153" t="s">
        <v>2156</v>
      </c>
      <c r="T1153" t="e">
        <f>VLOOKUP(Hoja1[[#This Row],[dsc_documento]],Registros[],2,FALSE)</f>
        <v>#N/A</v>
      </c>
    </row>
    <row r="1154" spans="1:20" x14ac:dyDescent="0.25">
      <c r="A1154" t="s">
        <v>201</v>
      </c>
      <c r="B1154">
        <v>2</v>
      </c>
      <c r="C1154">
        <v>2105671</v>
      </c>
      <c r="D1154">
        <v>0</v>
      </c>
      <c r="E1154" t="s">
        <v>6362</v>
      </c>
      <c r="F1154" t="s">
        <v>2007</v>
      </c>
      <c r="G1154" t="s">
        <v>2008</v>
      </c>
      <c r="H1154" t="s">
        <v>1990</v>
      </c>
      <c r="I1154" s="162">
        <v>45391.501041932868</v>
      </c>
      <c r="J1154" s="162">
        <v>45397.549822488429</v>
      </c>
      <c r="K1154" t="s">
        <v>1991</v>
      </c>
      <c r="L1154">
        <v>19855905</v>
      </c>
      <c r="M1154" t="s">
        <v>6363</v>
      </c>
      <c r="N1154" t="s">
        <v>6364</v>
      </c>
      <c r="O1154">
        <v>989799825</v>
      </c>
      <c r="P1154" t="s">
        <v>6365</v>
      </c>
      <c r="Q1154" t="s">
        <v>2143</v>
      </c>
      <c r="R1154" t="s">
        <v>2000</v>
      </c>
      <c r="S1154" t="s">
        <v>2000</v>
      </c>
      <c r="T1154" t="e">
        <f>VLOOKUP(Hoja1[[#This Row],[dsc_documento]],Registros[],2,FALSE)</f>
        <v>#N/A</v>
      </c>
    </row>
    <row r="1155" spans="1:20" x14ac:dyDescent="0.25">
      <c r="A1155" t="s">
        <v>231</v>
      </c>
      <c r="B1155">
        <v>11</v>
      </c>
      <c r="C1155">
        <v>11001289</v>
      </c>
      <c r="D1155">
        <v>0</v>
      </c>
      <c r="E1155" t="s">
        <v>6366</v>
      </c>
      <c r="F1155" t="s">
        <v>2007</v>
      </c>
      <c r="G1155" t="s">
        <v>2008</v>
      </c>
      <c r="H1155" t="s">
        <v>1990</v>
      </c>
      <c r="I1155" s="162">
        <v>45391.542720914353</v>
      </c>
      <c r="J1155" s="162">
        <v>45397.550028472222</v>
      </c>
      <c r="K1155" t="s">
        <v>1991</v>
      </c>
      <c r="L1155">
        <v>29221078</v>
      </c>
      <c r="M1155" t="s">
        <v>6367</v>
      </c>
      <c r="N1155" t="s">
        <v>6368</v>
      </c>
      <c r="O1155">
        <v>900070177</v>
      </c>
      <c r="P1155" t="s">
        <v>6369</v>
      </c>
      <c r="Q1155" t="s">
        <v>6370</v>
      </c>
      <c r="R1155" t="s">
        <v>2048</v>
      </c>
      <c r="S1155" t="s">
        <v>2049</v>
      </c>
      <c r="T1155" t="e">
        <f>VLOOKUP(Hoja1[[#This Row],[dsc_documento]],Registros[],2,FALSE)</f>
        <v>#N/A</v>
      </c>
    </row>
    <row r="1156" spans="1:20" x14ac:dyDescent="0.25">
      <c r="A1156" t="s">
        <v>177</v>
      </c>
      <c r="B1156">
        <v>6</v>
      </c>
      <c r="C1156">
        <v>6002038</v>
      </c>
      <c r="D1156">
        <v>0</v>
      </c>
      <c r="E1156" t="s">
        <v>6371</v>
      </c>
      <c r="F1156" t="s">
        <v>2007</v>
      </c>
      <c r="G1156" t="s">
        <v>2008</v>
      </c>
      <c r="H1156" t="s">
        <v>1990</v>
      </c>
      <c r="I1156" s="162">
        <v>45391.555115821757</v>
      </c>
      <c r="J1156" s="162">
        <v>45411.787506944442</v>
      </c>
      <c r="K1156" t="s">
        <v>1991</v>
      </c>
      <c r="L1156">
        <v>16659460</v>
      </c>
      <c r="M1156" t="s">
        <v>6372</v>
      </c>
      <c r="N1156" t="s">
        <v>6373</v>
      </c>
      <c r="O1156">
        <v>982982040</v>
      </c>
      <c r="P1156" t="s">
        <v>6374</v>
      </c>
      <c r="Q1156" t="s">
        <v>5415</v>
      </c>
      <c r="R1156" t="s">
        <v>2361</v>
      </c>
      <c r="S1156" t="s">
        <v>2362</v>
      </c>
      <c r="T1156" t="e">
        <f>VLOOKUP(Hoja1[[#This Row],[dsc_documento]],Registros[],2,FALSE)</f>
        <v>#N/A</v>
      </c>
    </row>
    <row r="1157" spans="1:20" x14ac:dyDescent="0.25">
      <c r="A1157" t="s">
        <v>201</v>
      </c>
      <c r="B1157">
        <v>2</v>
      </c>
      <c r="C1157">
        <v>2105672</v>
      </c>
      <c r="D1157">
        <v>0</v>
      </c>
      <c r="E1157" t="s">
        <v>6375</v>
      </c>
      <c r="F1157" t="s">
        <v>2007</v>
      </c>
      <c r="G1157" t="s">
        <v>2008</v>
      </c>
      <c r="H1157" t="s">
        <v>1990</v>
      </c>
      <c r="I1157" s="162">
        <v>45391.599402048611</v>
      </c>
      <c r="J1157" s="162">
        <v>45397.549822719906</v>
      </c>
      <c r="K1157" t="s">
        <v>1991</v>
      </c>
      <c r="L1157">
        <v>20041147</v>
      </c>
      <c r="M1157" t="s">
        <v>6376</v>
      </c>
      <c r="N1157" t="s">
        <v>6377</v>
      </c>
      <c r="O1157">
        <v>987401954</v>
      </c>
      <c r="P1157" t="s">
        <v>6378</v>
      </c>
      <c r="Q1157" t="s">
        <v>2222</v>
      </c>
      <c r="R1157" t="s">
        <v>2204</v>
      </c>
      <c r="S1157" t="s">
        <v>4864</v>
      </c>
      <c r="T1157" t="e">
        <f>VLOOKUP(Hoja1[[#This Row],[dsc_documento]],Registros[],2,FALSE)</f>
        <v>#N/A</v>
      </c>
    </row>
    <row r="1158" spans="1:20" x14ac:dyDescent="0.25">
      <c r="A1158" t="s">
        <v>231</v>
      </c>
      <c r="B1158">
        <v>11</v>
      </c>
      <c r="C1158">
        <v>11001290</v>
      </c>
      <c r="D1158">
        <v>0</v>
      </c>
      <c r="E1158" t="s">
        <v>6379</v>
      </c>
      <c r="F1158" t="s">
        <v>2007</v>
      </c>
      <c r="G1158" t="s">
        <v>2008</v>
      </c>
      <c r="H1158" t="s">
        <v>1990</v>
      </c>
      <c r="I1158" s="162">
        <v>45391.612271064812</v>
      </c>
      <c r="J1158" s="162">
        <v>45397.550029432874</v>
      </c>
      <c r="K1158" t="s">
        <v>1991</v>
      </c>
      <c r="L1158">
        <v>44187943</v>
      </c>
      <c r="M1158" t="s">
        <v>6380</v>
      </c>
      <c r="N1158" t="s">
        <v>6381</v>
      </c>
      <c r="O1158">
        <v>971104444</v>
      </c>
      <c r="P1158" t="s">
        <v>6382</v>
      </c>
      <c r="Q1158" t="s">
        <v>5721</v>
      </c>
      <c r="R1158" t="s">
        <v>2048</v>
      </c>
      <c r="S1158" t="s">
        <v>2049</v>
      </c>
      <c r="T1158" t="e">
        <f>VLOOKUP(Hoja1[[#This Row],[dsc_documento]],Registros[],2,FALSE)</f>
        <v>#N/A</v>
      </c>
    </row>
    <row r="1159" spans="1:20" x14ac:dyDescent="0.25">
      <c r="A1159" t="s">
        <v>231</v>
      </c>
      <c r="B1159">
        <v>11</v>
      </c>
      <c r="C1159">
        <v>11001291</v>
      </c>
      <c r="D1159">
        <v>0</v>
      </c>
      <c r="E1159" t="s">
        <v>6383</v>
      </c>
      <c r="F1159" t="s">
        <v>2007</v>
      </c>
      <c r="G1159" t="s">
        <v>2008</v>
      </c>
      <c r="H1159" t="s">
        <v>1990</v>
      </c>
      <c r="I1159" s="162">
        <v>45391.626239201389</v>
      </c>
      <c r="J1159" s="162">
        <v>45397.550030208331</v>
      </c>
      <c r="K1159" t="s">
        <v>1991</v>
      </c>
      <c r="L1159">
        <v>43920284</v>
      </c>
      <c r="M1159" t="s">
        <v>6384</v>
      </c>
      <c r="N1159" t="s">
        <v>6385</v>
      </c>
      <c r="O1159">
        <v>990942022</v>
      </c>
      <c r="P1159" t="s">
        <v>6386</v>
      </c>
      <c r="Q1159" t="s">
        <v>5721</v>
      </c>
      <c r="R1159" t="s">
        <v>2048</v>
      </c>
      <c r="S1159" t="s">
        <v>2049</v>
      </c>
      <c r="T1159" t="e">
        <f>VLOOKUP(Hoja1[[#This Row],[dsc_documento]],Registros[],2,FALSE)</f>
        <v>#N/A</v>
      </c>
    </row>
    <row r="1160" spans="1:20" x14ac:dyDescent="0.25">
      <c r="A1160" t="s">
        <v>201</v>
      </c>
      <c r="B1160">
        <v>2</v>
      </c>
      <c r="C1160">
        <v>2105673</v>
      </c>
      <c r="D1160">
        <v>0</v>
      </c>
      <c r="E1160" t="s">
        <v>6387</v>
      </c>
      <c r="F1160" t="s">
        <v>2007</v>
      </c>
      <c r="G1160" t="s">
        <v>2008</v>
      </c>
      <c r="H1160" t="s">
        <v>1990</v>
      </c>
      <c r="I1160" s="162">
        <v>45391.686418784724</v>
      </c>
      <c r="J1160" s="162">
        <v>45397.549823113426</v>
      </c>
      <c r="K1160" t="s">
        <v>1991</v>
      </c>
      <c r="L1160">
        <v>76305978</v>
      </c>
      <c r="M1160" t="s">
        <v>6388</v>
      </c>
      <c r="N1160" t="s">
        <v>6389</v>
      </c>
      <c r="O1160">
        <v>948547143</v>
      </c>
      <c r="P1160" t="s">
        <v>6390</v>
      </c>
      <c r="Q1160" t="s">
        <v>6219</v>
      </c>
      <c r="R1160" t="s">
        <v>2387</v>
      </c>
      <c r="S1160" t="s">
        <v>4864</v>
      </c>
      <c r="T1160" t="e">
        <f>VLOOKUP(Hoja1[[#This Row],[dsc_documento]],Registros[],2,FALSE)</f>
        <v>#N/A</v>
      </c>
    </row>
    <row r="1161" spans="1:20" x14ac:dyDescent="0.25">
      <c r="A1161" t="s">
        <v>201</v>
      </c>
      <c r="B1161">
        <v>2</v>
      </c>
      <c r="C1161">
        <v>2105674</v>
      </c>
      <c r="D1161">
        <v>0</v>
      </c>
      <c r="E1161" t="s">
        <v>6391</v>
      </c>
      <c r="F1161" t="s">
        <v>1988</v>
      </c>
      <c r="G1161" t="s">
        <v>2008</v>
      </c>
      <c r="H1161" t="s">
        <v>1990</v>
      </c>
      <c r="I1161" s="162">
        <v>45391.703519641203</v>
      </c>
      <c r="J1161" s="162">
        <v>45412.379700196761</v>
      </c>
      <c r="K1161" t="s">
        <v>1991</v>
      </c>
      <c r="L1161">
        <v>75175044</v>
      </c>
      <c r="M1161" t="s">
        <v>6392</v>
      </c>
      <c r="N1161" t="s">
        <v>6393</v>
      </c>
      <c r="O1161">
        <v>956620727</v>
      </c>
      <c r="P1161" t="s">
        <v>6394</v>
      </c>
      <c r="Q1161" t="s">
        <v>1993</v>
      </c>
      <c r="R1161" t="s">
        <v>2080</v>
      </c>
      <c r="S1161" t="s">
        <v>2080</v>
      </c>
      <c r="T1161" t="e">
        <f>VLOOKUP(Hoja1[[#This Row],[dsc_documento]],Registros[],2,FALSE)</f>
        <v>#N/A</v>
      </c>
    </row>
    <row r="1162" spans="1:20" x14ac:dyDescent="0.25">
      <c r="A1162" t="s">
        <v>176</v>
      </c>
      <c r="B1162">
        <v>1</v>
      </c>
      <c r="C1162">
        <v>1002487</v>
      </c>
      <c r="D1162">
        <v>0</v>
      </c>
      <c r="E1162" t="s">
        <v>6395</v>
      </c>
      <c r="F1162" t="s">
        <v>1988</v>
      </c>
      <c r="G1162" t="s">
        <v>2008</v>
      </c>
      <c r="H1162" t="s">
        <v>1990</v>
      </c>
      <c r="I1162" s="162">
        <v>45391.729810532408</v>
      </c>
      <c r="J1162" s="162">
        <v>45395.707581909723</v>
      </c>
      <c r="K1162" t="s">
        <v>2009</v>
      </c>
      <c r="L1162">
        <v>19891070</v>
      </c>
      <c r="M1162" t="s">
        <v>6396</v>
      </c>
      <c r="N1162" t="s">
        <v>6397</v>
      </c>
      <c r="O1162">
        <v>964660485</v>
      </c>
      <c r="P1162" t="s">
        <v>6398</v>
      </c>
      <c r="Q1162" t="s">
        <v>1993</v>
      </c>
      <c r="R1162" t="s">
        <v>2080</v>
      </c>
      <c r="S1162" t="s">
        <v>2080</v>
      </c>
      <c r="T1162" t="e">
        <f>VLOOKUP(Hoja1[[#This Row],[dsc_documento]],Registros[],2,FALSE)</f>
        <v>#N/A</v>
      </c>
    </row>
    <row r="1163" spans="1:20" x14ac:dyDescent="0.25">
      <c r="A1163" t="s">
        <v>201</v>
      </c>
      <c r="B1163">
        <v>2</v>
      </c>
      <c r="C1163">
        <v>2105675</v>
      </c>
      <c r="D1163">
        <v>0</v>
      </c>
      <c r="E1163" t="s">
        <v>6399</v>
      </c>
      <c r="F1163" t="s">
        <v>2007</v>
      </c>
      <c r="G1163" t="s">
        <v>2008</v>
      </c>
      <c r="H1163" t="s">
        <v>1990</v>
      </c>
      <c r="I1163" s="162">
        <v>45392.381705590276</v>
      </c>
      <c r="J1163" s="162">
        <v>45397.549824849535</v>
      </c>
      <c r="K1163" t="s">
        <v>1991</v>
      </c>
      <c r="L1163">
        <v>19897090</v>
      </c>
      <c r="M1163" t="s">
        <v>6400</v>
      </c>
      <c r="N1163" t="s">
        <v>6401</v>
      </c>
      <c r="O1163">
        <v>997603290</v>
      </c>
      <c r="P1163" t="s">
        <v>6402</v>
      </c>
      <c r="Q1163" t="s">
        <v>2032</v>
      </c>
      <c r="R1163" t="s">
        <v>2387</v>
      </c>
      <c r="S1163" t="s">
        <v>4864</v>
      </c>
      <c r="T1163" t="e">
        <f>VLOOKUP(Hoja1[[#This Row],[dsc_documento]],Registros[],2,FALSE)</f>
        <v>#N/A</v>
      </c>
    </row>
    <row r="1164" spans="1:20" x14ac:dyDescent="0.25">
      <c r="A1164" t="s">
        <v>201</v>
      </c>
      <c r="B1164">
        <v>2</v>
      </c>
      <c r="C1164">
        <v>2105676</v>
      </c>
      <c r="D1164">
        <v>0</v>
      </c>
      <c r="E1164" t="s">
        <v>6403</v>
      </c>
      <c r="F1164" t="s">
        <v>2007</v>
      </c>
      <c r="G1164" t="s">
        <v>2008</v>
      </c>
      <c r="H1164" t="s">
        <v>1990</v>
      </c>
      <c r="I1164" s="162">
        <v>45392.386588657406</v>
      </c>
      <c r="J1164" s="162">
        <v>45397.549825729169</v>
      </c>
      <c r="K1164" t="s">
        <v>1991</v>
      </c>
      <c r="L1164">
        <v>19897090</v>
      </c>
      <c r="M1164" t="s">
        <v>6400</v>
      </c>
      <c r="N1164" t="s">
        <v>6401</v>
      </c>
      <c r="O1164">
        <v>997603290</v>
      </c>
      <c r="P1164" t="s">
        <v>6402</v>
      </c>
      <c r="Q1164" t="s">
        <v>2032</v>
      </c>
      <c r="R1164" t="s">
        <v>2387</v>
      </c>
      <c r="S1164" t="s">
        <v>4864</v>
      </c>
      <c r="T1164" t="e">
        <f>VLOOKUP(Hoja1[[#This Row],[dsc_documento]],Registros[],2,FALSE)</f>
        <v>#N/A</v>
      </c>
    </row>
    <row r="1165" spans="1:20" x14ac:dyDescent="0.25">
      <c r="A1165" t="s">
        <v>201</v>
      </c>
      <c r="B1165">
        <v>2</v>
      </c>
      <c r="C1165">
        <v>2105677</v>
      </c>
      <c r="D1165">
        <v>0</v>
      </c>
      <c r="E1165" t="s">
        <v>6404</v>
      </c>
      <c r="F1165" t="s">
        <v>2007</v>
      </c>
      <c r="G1165" t="s">
        <v>2008</v>
      </c>
      <c r="H1165" t="s">
        <v>1990</v>
      </c>
      <c r="I1165" s="162">
        <v>45392.403693402775</v>
      </c>
      <c r="J1165" s="162">
        <v>45397.549826967595</v>
      </c>
      <c r="K1165" t="s">
        <v>1991</v>
      </c>
      <c r="L1165">
        <v>20119467</v>
      </c>
      <c r="M1165" t="s">
        <v>6405</v>
      </c>
      <c r="N1165" t="s">
        <v>6406</v>
      </c>
      <c r="O1165">
        <v>964811282</v>
      </c>
      <c r="P1165" t="s">
        <v>6407</v>
      </c>
      <c r="Q1165" t="s">
        <v>3530</v>
      </c>
      <c r="R1165" t="s">
        <v>2014</v>
      </c>
      <c r="S1165" t="s">
        <v>2015</v>
      </c>
      <c r="T1165" t="e">
        <f>VLOOKUP(Hoja1[[#This Row],[dsc_documento]],Registros[],2,FALSE)</f>
        <v>#N/A</v>
      </c>
    </row>
    <row r="1166" spans="1:20" x14ac:dyDescent="0.25">
      <c r="A1166" t="s">
        <v>179</v>
      </c>
      <c r="B1166">
        <v>3</v>
      </c>
      <c r="C1166">
        <v>3001517</v>
      </c>
      <c r="D1166">
        <v>0</v>
      </c>
      <c r="E1166" t="s">
        <v>6408</v>
      </c>
      <c r="F1166" t="s">
        <v>1988</v>
      </c>
      <c r="G1166" t="s">
        <v>2008</v>
      </c>
      <c r="H1166" t="s">
        <v>1990</v>
      </c>
      <c r="I1166" s="162">
        <v>45392.407465821758</v>
      </c>
      <c r="J1166" s="162">
        <v>45399.700529513888</v>
      </c>
      <c r="K1166" t="s">
        <v>1991</v>
      </c>
      <c r="L1166">
        <v>72945307</v>
      </c>
      <c r="M1166" t="s">
        <v>1282</v>
      </c>
      <c r="N1166" t="s">
        <v>6409</v>
      </c>
      <c r="O1166">
        <v>997487434</v>
      </c>
      <c r="P1166" t="s">
        <v>6410</v>
      </c>
      <c r="Q1166" t="s">
        <v>2257</v>
      </c>
      <c r="R1166" t="s">
        <v>2080</v>
      </c>
      <c r="S1166" t="s">
        <v>2080</v>
      </c>
      <c r="T1166" t="e">
        <f>VLOOKUP(Hoja1[[#This Row],[dsc_documento]],Registros[],2,FALSE)</f>
        <v>#N/A</v>
      </c>
    </row>
    <row r="1167" spans="1:20" x14ac:dyDescent="0.25">
      <c r="A1167" t="s">
        <v>201</v>
      </c>
      <c r="B1167">
        <v>2</v>
      </c>
      <c r="C1167">
        <v>2105678</v>
      </c>
      <c r="D1167">
        <v>0</v>
      </c>
      <c r="E1167" t="s">
        <v>6411</v>
      </c>
      <c r="F1167" t="s">
        <v>2007</v>
      </c>
      <c r="G1167" t="s">
        <v>2008</v>
      </c>
      <c r="H1167" t="s">
        <v>1990</v>
      </c>
      <c r="I1167" s="162">
        <v>45392.420348692132</v>
      </c>
      <c r="J1167" s="162">
        <v>45397.549828124997</v>
      </c>
      <c r="K1167" t="s">
        <v>1991</v>
      </c>
      <c r="L1167">
        <v>8135684</v>
      </c>
      <c r="M1167" t="s">
        <v>1847</v>
      </c>
      <c r="N1167" t="s">
        <v>6412</v>
      </c>
      <c r="O1167">
        <v>998681869</v>
      </c>
      <c r="P1167" t="s">
        <v>1848</v>
      </c>
      <c r="Q1167" t="s">
        <v>6159</v>
      </c>
      <c r="R1167" t="s">
        <v>2021</v>
      </c>
      <c r="S1167" t="s">
        <v>4864</v>
      </c>
      <c r="T1167" t="e">
        <f>VLOOKUP(Hoja1[[#This Row],[dsc_documento]],Registros[],2,FALSE)</f>
        <v>#N/A</v>
      </c>
    </row>
    <row r="1168" spans="1:20" x14ac:dyDescent="0.25">
      <c r="A1168" t="s">
        <v>231</v>
      </c>
      <c r="B1168">
        <v>11</v>
      </c>
      <c r="C1168">
        <v>11001292</v>
      </c>
      <c r="D1168">
        <v>0</v>
      </c>
      <c r="E1168" t="s">
        <v>6413</v>
      </c>
      <c r="F1168" t="s">
        <v>2007</v>
      </c>
      <c r="G1168" t="s">
        <v>2008</v>
      </c>
      <c r="H1168" t="s">
        <v>1990</v>
      </c>
      <c r="I1168" s="162">
        <v>45392.443543171299</v>
      </c>
      <c r="J1168" s="162">
        <v>45403.45001458333</v>
      </c>
      <c r="K1168" t="s">
        <v>1991</v>
      </c>
      <c r="L1168">
        <v>40256484</v>
      </c>
      <c r="M1168" t="s">
        <v>6414</v>
      </c>
      <c r="N1168" t="s">
        <v>6415</v>
      </c>
      <c r="O1168">
        <v>959581701</v>
      </c>
      <c r="P1168" t="s">
        <v>6416</v>
      </c>
      <c r="Q1168" t="s">
        <v>2983</v>
      </c>
      <c r="R1168" t="s">
        <v>2048</v>
      </c>
      <c r="S1168" t="s">
        <v>2049</v>
      </c>
      <c r="T1168" t="e">
        <f>VLOOKUP(Hoja1[[#This Row],[dsc_documento]],Registros[],2,FALSE)</f>
        <v>#N/A</v>
      </c>
    </row>
    <row r="1169" spans="1:20" x14ac:dyDescent="0.25">
      <c r="A1169" t="s">
        <v>176</v>
      </c>
      <c r="B1169">
        <v>1</v>
      </c>
      <c r="C1169">
        <v>1002488</v>
      </c>
      <c r="D1169">
        <v>0</v>
      </c>
      <c r="E1169" t="s">
        <v>6417</v>
      </c>
      <c r="F1169" t="s">
        <v>2007</v>
      </c>
      <c r="G1169" t="s">
        <v>2008</v>
      </c>
      <c r="H1169" t="s">
        <v>1990</v>
      </c>
      <c r="I1169" s="162">
        <v>45392.44711134259</v>
      </c>
      <c r="J1169" s="162">
        <v>45400.387522800927</v>
      </c>
      <c r="K1169" t="s">
        <v>1991</v>
      </c>
      <c r="L1169">
        <v>20057371</v>
      </c>
      <c r="M1169" t="s">
        <v>6418</v>
      </c>
      <c r="N1169" t="s">
        <v>4169</v>
      </c>
      <c r="O1169">
        <v>943669071</v>
      </c>
      <c r="P1169" t="s">
        <v>6419</v>
      </c>
      <c r="Q1169" t="s">
        <v>3530</v>
      </c>
      <c r="R1169" t="s">
        <v>2014</v>
      </c>
      <c r="S1169" t="s">
        <v>2015</v>
      </c>
      <c r="T1169" t="e">
        <f>VLOOKUP(Hoja1[[#This Row],[dsc_documento]],Registros[],2,FALSE)</f>
        <v>#N/A</v>
      </c>
    </row>
    <row r="1170" spans="1:20" x14ac:dyDescent="0.25">
      <c r="A1170" t="s">
        <v>173</v>
      </c>
      <c r="B1170">
        <v>5</v>
      </c>
      <c r="C1170">
        <v>5050605</v>
      </c>
      <c r="D1170">
        <v>0</v>
      </c>
      <c r="E1170" t="s">
        <v>6420</v>
      </c>
      <c r="F1170" t="s">
        <v>2007</v>
      </c>
      <c r="G1170" t="s">
        <v>2008</v>
      </c>
      <c r="H1170" t="s">
        <v>1990</v>
      </c>
      <c r="I1170" s="162">
        <v>45392.460064270832</v>
      </c>
      <c r="J1170" s="162">
        <v>45397.549894247684</v>
      </c>
      <c r="K1170" t="s">
        <v>2009</v>
      </c>
      <c r="L1170">
        <v>15351579</v>
      </c>
      <c r="M1170" t="s">
        <v>6421</v>
      </c>
      <c r="N1170" t="s">
        <v>6422</v>
      </c>
      <c r="O1170">
        <v>996265077</v>
      </c>
      <c r="P1170" t="s">
        <v>6423</v>
      </c>
      <c r="Q1170" t="s">
        <v>5312</v>
      </c>
      <c r="R1170" t="s">
        <v>2307</v>
      </c>
      <c r="S1170" t="s">
        <v>2307</v>
      </c>
      <c r="T1170" t="e">
        <f>VLOOKUP(Hoja1[[#This Row],[dsc_documento]],Registros[],2,FALSE)</f>
        <v>#N/A</v>
      </c>
    </row>
    <row r="1171" spans="1:20" x14ac:dyDescent="0.25">
      <c r="A1171" t="s">
        <v>173</v>
      </c>
      <c r="B1171">
        <v>5</v>
      </c>
      <c r="C1171">
        <v>5050606</v>
      </c>
      <c r="D1171">
        <v>0</v>
      </c>
      <c r="E1171" t="s">
        <v>6424</v>
      </c>
      <c r="F1171" t="s">
        <v>2007</v>
      </c>
      <c r="G1171" t="s">
        <v>2008</v>
      </c>
      <c r="H1171" t="s">
        <v>1990</v>
      </c>
      <c r="I1171" s="162">
        <v>45392.476522951387</v>
      </c>
      <c r="J1171" s="162">
        <v>45399.937549155089</v>
      </c>
      <c r="K1171" t="s">
        <v>1991</v>
      </c>
      <c r="L1171">
        <v>15377383</v>
      </c>
      <c r="M1171" t="s">
        <v>6425</v>
      </c>
      <c r="N1171" t="s">
        <v>4191</v>
      </c>
      <c r="O1171">
        <v>948950224</v>
      </c>
      <c r="P1171" t="s">
        <v>6426</v>
      </c>
      <c r="Q1171" t="s">
        <v>3346</v>
      </c>
      <c r="R1171" t="s">
        <v>2307</v>
      </c>
      <c r="S1171" t="s">
        <v>2307</v>
      </c>
      <c r="T1171" t="e">
        <f>VLOOKUP(Hoja1[[#This Row],[dsc_documento]],Registros[],2,FALSE)</f>
        <v>#N/A</v>
      </c>
    </row>
    <row r="1172" spans="1:20" x14ac:dyDescent="0.25">
      <c r="A1172" t="s">
        <v>173</v>
      </c>
      <c r="B1172">
        <v>5</v>
      </c>
      <c r="C1172">
        <v>5050607</v>
      </c>
      <c r="D1172">
        <v>0</v>
      </c>
      <c r="E1172" t="s">
        <v>6427</v>
      </c>
      <c r="F1172" t="s">
        <v>2007</v>
      </c>
      <c r="G1172" t="s">
        <v>2008</v>
      </c>
      <c r="H1172" t="s">
        <v>1990</v>
      </c>
      <c r="I1172" s="162">
        <v>45392.487179131946</v>
      </c>
      <c r="J1172" s="162">
        <v>45397.549894988428</v>
      </c>
      <c r="K1172" t="s">
        <v>1991</v>
      </c>
      <c r="L1172">
        <v>41773131</v>
      </c>
      <c r="M1172" t="s">
        <v>2159</v>
      </c>
      <c r="N1172" t="s">
        <v>2160</v>
      </c>
      <c r="O1172">
        <v>995569560</v>
      </c>
      <c r="P1172" t="s">
        <v>2161</v>
      </c>
      <c r="Q1172" t="s">
        <v>2162</v>
      </c>
      <c r="R1172" t="s">
        <v>2307</v>
      </c>
      <c r="S1172" t="s">
        <v>2307</v>
      </c>
      <c r="T1172" t="e">
        <f>VLOOKUP(Hoja1[[#This Row],[dsc_documento]],Registros[],2,FALSE)</f>
        <v>#N/A</v>
      </c>
    </row>
    <row r="1173" spans="1:20" x14ac:dyDescent="0.25">
      <c r="A1173" t="s">
        <v>231</v>
      </c>
      <c r="B1173">
        <v>11</v>
      </c>
      <c r="C1173">
        <v>11001293</v>
      </c>
      <c r="D1173">
        <v>0</v>
      </c>
      <c r="E1173" t="s">
        <v>6428</v>
      </c>
      <c r="F1173" t="s">
        <v>2007</v>
      </c>
      <c r="G1173" t="s">
        <v>2008</v>
      </c>
      <c r="H1173" t="s">
        <v>1990</v>
      </c>
      <c r="I1173" s="162">
        <v>45392.501291516201</v>
      </c>
      <c r="J1173" s="162">
        <v>45397.550031597224</v>
      </c>
      <c r="K1173" t="s">
        <v>1991</v>
      </c>
      <c r="L1173">
        <v>29287132</v>
      </c>
      <c r="M1173" t="s">
        <v>6429</v>
      </c>
      <c r="N1173" t="s">
        <v>6430</v>
      </c>
      <c r="O1173">
        <v>958325328</v>
      </c>
      <c r="P1173" t="s">
        <v>6431</v>
      </c>
      <c r="Q1173" t="s">
        <v>2499</v>
      </c>
      <c r="R1173" t="s">
        <v>2238</v>
      </c>
      <c r="S1173" t="s">
        <v>2049</v>
      </c>
      <c r="T1173" t="e">
        <f>VLOOKUP(Hoja1[[#This Row],[dsc_documento]],Registros[],2,FALSE)</f>
        <v>#N/A</v>
      </c>
    </row>
    <row r="1174" spans="1:20" x14ac:dyDescent="0.25">
      <c r="A1174" t="s">
        <v>231</v>
      </c>
      <c r="B1174">
        <v>11</v>
      </c>
      <c r="C1174">
        <v>11001294</v>
      </c>
      <c r="D1174">
        <v>0</v>
      </c>
      <c r="E1174" t="s">
        <v>6432</v>
      </c>
      <c r="F1174" t="s">
        <v>2007</v>
      </c>
      <c r="G1174" t="s">
        <v>2008</v>
      </c>
      <c r="H1174" t="s">
        <v>1990</v>
      </c>
      <c r="I1174" s="162">
        <v>45392.510086493057</v>
      </c>
      <c r="J1174" s="162">
        <v>45397.550032488427</v>
      </c>
      <c r="K1174" t="s">
        <v>1991</v>
      </c>
      <c r="L1174">
        <v>29542235</v>
      </c>
      <c r="M1174" t="s">
        <v>6433</v>
      </c>
      <c r="N1174" t="s">
        <v>6434</v>
      </c>
      <c r="O1174">
        <v>946829363</v>
      </c>
      <c r="P1174" t="s">
        <v>6435</v>
      </c>
      <c r="Q1174" t="s">
        <v>2426</v>
      </c>
      <c r="R1174" t="s">
        <v>2114</v>
      </c>
      <c r="S1174" t="s">
        <v>1994</v>
      </c>
      <c r="T1174" t="e">
        <f>VLOOKUP(Hoja1[[#This Row],[dsc_documento]],Registros[],2,FALSE)</f>
        <v>#N/A</v>
      </c>
    </row>
    <row r="1175" spans="1:20" x14ac:dyDescent="0.25">
      <c r="A1175" t="s">
        <v>201</v>
      </c>
      <c r="B1175">
        <v>2</v>
      </c>
      <c r="C1175">
        <v>2105679</v>
      </c>
      <c r="D1175">
        <v>0</v>
      </c>
      <c r="E1175" t="s">
        <v>6436</v>
      </c>
      <c r="F1175" t="s">
        <v>2007</v>
      </c>
      <c r="G1175" t="s">
        <v>2008</v>
      </c>
      <c r="H1175" t="s">
        <v>1990</v>
      </c>
      <c r="I1175" s="162">
        <v>45392.516763969907</v>
      </c>
      <c r="J1175" s="162">
        <v>45397.549829780095</v>
      </c>
      <c r="K1175" t="s">
        <v>1991</v>
      </c>
      <c r="L1175">
        <v>40048854</v>
      </c>
      <c r="M1175" t="s">
        <v>1618</v>
      </c>
      <c r="N1175" t="s">
        <v>6437</v>
      </c>
      <c r="O1175">
        <v>933995923</v>
      </c>
      <c r="P1175" t="s">
        <v>1770</v>
      </c>
      <c r="Q1175" t="s">
        <v>3618</v>
      </c>
      <c r="R1175" t="s">
        <v>2223</v>
      </c>
      <c r="S1175" t="s">
        <v>4864</v>
      </c>
      <c r="T1175" t="e">
        <f>VLOOKUP(Hoja1[[#This Row],[dsc_documento]],Registros[],2,FALSE)</f>
        <v>#N/A</v>
      </c>
    </row>
    <row r="1176" spans="1:20" x14ac:dyDescent="0.25">
      <c r="A1176" t="s">
        <v>197</v>
      </c>
      <c r="B1176">
        <v>7</v>
      </c>
      <c r="C1176">
        <v>7001369</v>
      </c>
      <c r="D1176">
        <v>0</v>
      </c>
      <c r="E1176" t="s">
        <v>6438</v>
      </c>
      <c r="F1176" t="s">
        <v>2007</v>
      </c>
      <c r="G1176" t="s">
        <v>2008</v>
      </c>
      <c r="H1176" t="s">
        <v>1990</v>
      </c>
      <c r="I1176" s="162">
        <v>45392.526427083336</v>
      </c>
      <c r="J1176" s="162">
        <v>45397.549940856479</v>
      </c>
      <c r="K1176" t="s">
        <v>1991</v>
      </c>
      <c r="L1176">
        <v>42869947</v>
      </c>
      <c r="M1176" t="s">
        <v>6439</v>
      </c>
      <c r="N1176" t="s">
        <v>6440</v>
      </c>
      <c r="O1176">
        <v>972917828</v>
      </c>
      <c r="P1176" t="s">
        <v>6441</v>
      </c>
      <c r="Q1176" t="s">
        <v>5122</v>
      </c>
      <c r="R1176" t="s">
        <v>2071</v>
      </c>
      <c r="S1176" t="s">
        <v>4298</v>
      </c>
      <c r="T1176" t="e">
        <f>VLOOKUP(Hoja1[[#This Row],[dsc_documento]],Registros[],2,FALSE)</f>
        <v>#N/A</v>
      </c>
    </row>
    <row r="1177" spans="1:20" x14ac:dyDescent="0.25">
      <c r="A1177" t="s">
        <v>232</v>
      </c>
      <c r="B1177">
        <v>4</v>
      </c>
      <c r="C1177">
        <v>4001968</v>
      </c>
      <c r="D1177">
        <v>0</v>
      </c>
      <c r="E1177" t="s">
        <v>6442</v>
      </c>
      <c r="F1177" t="s">
        <v>2007</v>
      </c>
      <c r="G1177" t="s">
        <v>2008</v>
      </c>
      <c r="H1177" t="s">
        <v>1990</v>
      </c>
      <c r="I1177" s="162">
        <v>45392.542443368053</v>
      </c>
      <c r="J1177" s="162">
        <v>45397.549861423613</v>
      </c>
      <c r="K1177" t="s">
        <v>1991</v>
      </c>
      <c r="L1177">
        <v>23853046</v>
      </c>
      <c r="M1177" t="s">
        <v>6443</v>
      </c>
      <c r="N1177" t="s">
        <v>6444</v>
      </c>
      <c r="O1177">
        <v>983083914</v>
      </c>
      <c r="P1177" t="s">
        <v>6445</v>
      </c>
      <c r="Q1177" t="s">
        <v>3273</v>
      </c>
      <c r="R1177" t="s">
        <v>2178</v>
      </c>
      <c r="S1177" t="s">
        <v>2107</v>
      </c>
      <c r="T1177" t="e">
        <f>VLOOKUP(Hoja1[[#This Row],[dsc_documento]],Registros[],2,FALSE)</f>
        <v>#N/A</v>
      </c>
    </row>
    <row r="1178" spans="1:20" x14ac:dyDescent="0.25">
      <c r="A1178" t="s">
        <v>201</v>
      </c>
      <c r="B1178">
        <v>2</v>
      </c>
      <c r="C1178">
        <v>2105680</v>
      </c>
      <c r="D1178">
        <v>0</v>
      </c>
      <c r="E1178" t="s">
        <v>6446</v>
      </c>
      <c r="F1178" t="s">
        <v>2007</v>
      </c>
      <c r="G1178" t="s">
        <v>2008</v>
      </c>
      <c r="H1178" t="s">
        <v>1990</v>
      </c>
      <c r="I1178" s="162">
        <v>45392.620078009262</v>
      </c>
      <c r="J1178" s="162">
        <v>45397.54983113426</v>
      </c>
      <c r="K1178" t="s">
        <v>1991</v>
      </c>
      <c r="L1178">
        <v>20041562</v>
      </c>
      <c r="M1178" t="s">
        <v>6447</v>
      </c>
      <c r="N1178" t="s">
        <v>6448</v>
      </c>
      <c r="O1178">
        <v>918799923</v>
      </c>
      <c r="P1178" t="s">
        <v>6449</v>
      </c>
      <c r="Q1178" t="s">
        <v>6450</v>
      </c>
      <c r="R1178" t="s">
        <v>2204</v>
      </c>
      <c r="S1178" t="s">
        <v>4864</v>
      </c>
      <c r="T1178" t="e">
        <f>VLOOKUP(Hoja1[[#This Row],[dsc_documento]],Registros[],2,FALSE)</f>
        <v>#N/A</v>
      </c>
    </row>
    <row r="1179" spans="1:20" x14ac:dyDescent="0.25">
      <c r="A1179" t="s">
        <v>201</v>
      </c>
      <c r="B1179">
        <v>2</v>
      </c>
      <c r="C1179">
        <v>2105681</v>
      </c>
      <c r="D1179">
        <v>0</v>
      </c>
      <c r="E1179" t="s">
        <v>6451</v>
      </c>
      <c r="F1179" t="s">
        <v>2007</v>
      </c>
      <c r="G1179" t="s">
        <v>2008</v>
      </c>
      <c r="H1179" t="s">
        <v>1990</v>
      </c>
      <c r="I1179" s="162">
        <v>45392.624372997685</v>
      </c>
      <c r="J1179" s="162">
        <v>45397.549831793978</v>
      </c>
      <c r="K1179" t="s">
        <v>1991</v>
      </c>
      <c r="L1179">
        <v>20041562</v>
      </c>
      <c r="M1179" t="s">
        <v>6447</v>
      </c>
      <c r="N1179" t="s">
        <v>6448</v>
      </c>
      <c r="O1179">
        <v>918799923</v>
      </c>
      <c r="P1179" t="s">
        <v>6449</v>
      </c>
      <c r="Q1179" t="s">
        <v>6450</v>
      </c>
      <c r="R1179" t="s">
        <v>2204</v>
      </c>
      <c r="S1179" t="s">
        <v>4864</v>
      </c>
      <c r="T1179" t="e">
        <f>VLOOKUP(Hoja1[[#This Row],[dsc_documento]],Registros[],2,FALSE)</f>
        <v>#N/A</v>
      </c>
    </row>
    <row r="1180" spans="1:20" x14ac:dyDescent="0.25">
      <c r="A1180" t="s">
        <v>231</v>
      </c>
      <c r="B1180">
        <v>11</v>
      </c>
      <c r="C1180">
        <v>11001295</v>
      </c>
      <c r="D1180">
        <v>0</v>
      </c>
      <c r="E1180" t="s">
        <v>6452</v>
      </c>
      <c r="F1180" t="s">
        <v>2007</v>
      </c>
      <c r="G1180" t="s">
        <v>2008</v>
      </c>
      <c r="H1180" t="s">
        <v>1990</v>
      </c>
      <c r="I1180" s="162">
        <v>45392.688508368054</v>
      </c>
      <c r="J1180" s="162">
        <v>45397.550033993059</v>
      </c>
      <c r="K1180" t="s">
        <v>1991</v>
      </c>
      <c r="L1180">
        <v>29568040</v>
      </c>
      <c r="M1180" t="s">
        <v>6453</v>
      </c>
      <c r="N1180" t="s">
        <v>6454</v>
      </c>
      <c r="O1180">
        <v>958512676</v>
      </c>
      <c r="P1180" t="s">
        <v>6455</v>
      </c>
      <c r="Q1180" t="s">
        <v>2983</v>
      </c>
      <c r="R1180" t="s">
        <v>2048</v>
      </c>
      <c r="S1180" t="s">
        <v>2049</v>
      </c>
      <c r="T1180" t="e">
        <f>VLOOKUP(Hoja1[[#This Row],[dsc_documento]],Registros[],2,FALSE)</f>
        <v>#N/A</v>
      </c>
    </row>
    <row r="1181" spans="1:20" x14ac:dyDescent="0.25">
      <c r="A1181" t="s">
        <v>231</v>
      </c>
      <c r="B1181">
        <v>11</v>
      </c>
      <c r="C1181">
        <v>11001296</v>
      </c>
      <c r="D1181">
        <v>0</v>
      </c>
      <c r="E1181" t="s">
        <v>6456</v>
      </c>
      <c r="F1181" t="s">
        <v>2007</v>
      </c>
      <c r="G1181" t="s">
        <v>2008</v>
      </c>
      <c r="H1181" t="s">
        <v>1990</v>
      </c>
      <c r="I1181" s="162">
        <v>45392.699919826387</v>
      </c>
      <c r="J1181" s="162">
        <v>45397.55003510417</v>
      </c>
      <c r="K1181" t="s">
        <v>1991</v>
      </c>
      <c r="L1181">
        <v>70670417</v>
      </c>
      <c r="M1181" t="s">
        <v>6457</v>
      </c>
      <c r="N1181" t="s">
        <v>6458</v>
      </c>
      <c r="O1181">
        <v>979594302</v>
      </c>
      <c r="P1181" t="s">
        <v>6459</v>
      </c>
      <c r="Q1181" t="s">
        <v>5721</v>
      </c>
      <c r="R1181" t="s">
        <v>2048</v>
      </c>
      <c r="S1181" t="s">
        <v>2049</v>
      </c>
      <c r="T1181" t="e">
        <f>VLOOKUP(Hoja1[[#This Row],[dsc_documento]],Registros[],2,FALSE)</f>
        <v>#N/A</v>
      </c>
    </row>
    <row r="1182" spans="1:20" x14ac:dyDescent="0.25">
      <c r="A1182" t="s">
        <v>176</v>
      </c>
      <c r="B1182">
        <v>1</v>
      </c>
      <c r="C1182">
        <v>1002490</v>
      </c>
      <c r="D1182">
        <v>0</v>
      </c>
      <c r="E1182" t="s">
        <v>6460</v>
      </c>
      <c r="F1182" t="s">
        <v>2007</v>
      </c>
      <c r="G1182" t="s">
        <v>2008</v>
      </c>
      <c r="H1182" t="s">
        <v>1990</v>
      </c>
      <c r="I1182" s="162">
        <v>45392.731159687501</v>
      </c>
      <c r="J1182" s="162">
        <v>45397.549777280095</v>
      </c>
      <c r="K1182" t="s">
        <v>1991</v>
      </c>
      <c r="L1182">
        <v>19926116</v>
      </c>
      <c r="M1182" t="s">
        <v>6461</v>
      </c>
      <c r="N1182" t="s">
        <v>6044</v>
      </c>
      <c r="O1182">
        <v>992889380</v>
      </c>
      <c r="P1182" t="s">
        <v>6462</v>
      </c>
      <c r="Q1182" t="s">
        <v>2013</v>
      </c>
      <c r="R1182" t="s">
        <v>2014</v>
      </c>
      <c r="S1182" t="s">
        <v>2015</v>
      </c>
      <c r="T1182" t="e">
        <f>VLOOKUP(Hoja1[[#This Row],[dsc_documento]],Registros[],2,FALSE)</f>
        <v>#N/A</v>
      </c>
    </row>
    <row r="1183" spans="1:20" x14ac:dyDescent="0.25">
      <c r="A1183" t="s">
        <v>177</v>
      </c>
      <c r="B1183">
        <v>6</v>
      </c>
      <c r="C1183">
        <v>6002039</v>
      </c>
      <c r="D1183">
        <v>0</v>
      </c>
      <c r="E1183" t="s">
        <v>6463</v>
      </c>
      <c r="F1183" t="s">
        <v>1988</v>
      </c>
      <c r="G1183" t="s">
        <v>2008</v>
      </c>
      <c r="H1183" t="s">
        <v>1990</v>
      </c>
      <c r="I1183" s="162">
        <v>45392.747995520833</v>
      </c>
      <c r="J1183" s="162">
        <v>45393.706518437502</v>
      </c>
      <c r="K1183" t="s">
        <v>1991</v>
      </c>
      <c r="L1183">
        <v>40547622</v>
      </c>
      <c r="M1183" t="s">
        <v>6464</v>
      </c>
      <c r="N1183" t="s">
        <v>6465</v>
      </c>
      <c r="O1183">
        <v>980042272</v>
      </c>
      <c r="P1183" t="s">
        <v>6466</v>
      </c>
      <c r="Q1183" t="s">
        <v>2335</v>
      </c>
      <c r="R1183" t="s">
        <v>2080</v>
      </c>
      <c r="S1183" t="s">
        <v>2080</v>
      </c>
      <c r="T1183" t="e">
        <f>VLOOKUP(Hoja1[[#This Row],[dsc_documento]],Registros[],2,FALSE)</f>
        <v>#N/A</v>
      </c>
    </row>
    <row r="1184" spans="1:20" x14ac:dyDescent="0.25">
      <c r="A1184" t="s">
        <v>176</v>
      </c>
      <c r="B1184">
        <v>1</v>
      </c>
      <c r="C1184">
        <v>1002491</v>
      </c>
      <c r="D1184">
        <v>0</v>
      </c>
      <c r="E1184" t="s">
        <v>6467</v>
      </c>
      <c r="F1184" t="s">
        <v>2007</v>
      </c>
      <c r="G1184" t="s">
        <v>2008</v>
      </c>
      <c r="H1184" t="s">
        <v>1990</v>
      </c>
      <c r="I1184" s="162">
        <v>45393.383667939815</v>
      </c>
      <c r="J1184" s="162">
        <v>45403.537514583331</v>
      </c>
      <c r="K1184" t="s">
        <v>1991</v>
      </c>
      <c r="L1184">
        <v>20000335</v>
      </c>
      <c r="M1184" t="s">
        <v>3625</v>
      </c>
      <c r="N1184" t="s">
        <v>3626</v>
      </c>
      <c r="O1184">
        <v>966915721</v>
      </c>
      <c r="P1184" t="s">
        <v>3627</v>
      </c>
      <c r="Q1184" t="s">
        <v>2733</v>
      </c>
      <c r="R1184" t="s">
        <v>2054</v>
      </c>
      <c r="S1184" t="s">
        <v>2015</v>
      </c>
      <c r="T1184" t="e">
        <f>VLOOKUP(Hoja1[[#This Row],[dsc_documento]],Registros[],2,FALSE)</f>
        <v>#N/A</v>
      </c>
    </row>
    <row r="1185" spans="1:20" x14ac:dyDescent="0.25">
      <c r="A1185" t="s">
        <v>176</v>
      </c>
      <c r="B1185">
        <v>1</v>
      </c>
      <c r="C1185">
        <v>1002492</v>
      </c>
      <c r="D1185">
        <v>0</v>
      </c>
      <c r="E1185" t="s">
        <v>6468</v>
      </c>
      <c r="F1185" t="s">
        <v>2007</v>
      </c>
      <c r="G1185" t="s">
        <v>2008</v>
      </c>
      <c r="H1185" t="s">
        <v>1990</v>
      </c>
      <c r="I1185" s="162">
        <v>45393.393099884262</v>
      </c>
      <c r="J1185" s="162">
        <v>45408.46251153935</v>
      </c>
      <c r="K1185" t="s">
        <v>1991</v>
      </c>
      <c r="L1185">
        <v>19873113</v>
      </c>
      <c r="M1185" t="s">
        <v>754</v>
      </c>
      <c r="N1185" t="s">
        <v>6469</v>
      </c>
      <c r="O1185">
        <v>989951715</v>
      </c>
      <c r="P1185" t="s">
        <v>755</v>
      </c>
      <c r="Q1185" t="s">
        <v>6214</v>
      </c>
      <c r="R1185" t="s">
        <v>2014</v>
      </c>
      <c r="S1185" t="s">
        <v>2015</v>
      </c>
      <c r="T1185" t="e">
        <f>VLOOKUP(Hoja1[[#This Row],[dsc_documento]],Registros[],2,FALSE)</f>
        <v>#N/A</v>
      </c>
    </row>
    <row r="1186" spans="1:20" x14ac:dyDescent="0.25">
      <c r="A1186" t="s">
        <v>173</v>
      </c>
      <c r="B1186">
        <v>5</v>
      </c>
      <c r="C1186">
        <v>5050608</v>
      </c>
      <c r="D1186">
        <v>0</v>
      </c>
      <c r="E1186" t="s">
        <v>6470</v>
      </c>
      <c r="F1186" t="s">
        <v>2007</v>
      </c>
      <c r="G1186" t="s">
        <v>2008</v>
      </c>
      <c r="H1186" t="s">
        <v>1990</v>
      </c>
      <c r="I1186" s="162">
        <v>45393.420340543984</v>
      </c>
      <c r="J1186" s="162">
        <v>45399.737507835649</v>
      </c>
      <c r="K1186" t="s">
        <v>1991</v>
      </c>
      <c r="L1186">
        <v>80329976</v>
      </c>
      <c r="M1186" t="s">
        <v>6471</v>
      </c>
      <c r="N1186" t="s">
        <v>6472</v>
      </c>
      <c r="O1186">
        <v>973754027</v>
      </c>
      <c r="P1186" t="s">
        <v>6473</v>
      </c>
      <c r="Q1186" t="s">
        <v>5312</v>
      </c>
      <c r="R1186" t="s">
        <v>2307</v>
      </c>
      <c r="S1186" t="s">
        <v>2307</v>
      </c>
      <c r="T1186" t="e">
        <f>VLOOKUP(Hoja1[[#This Row],[dsc_documento]],Registros[],2,FALSE)</f>
        <v>#N/A</v>
      </c>
    </row>
    <row r="1187" spans="1:20" x14ac:dyDescent="0.25">
      <c r="A1187" t="s">
        <v>201</v>
      </c>
      <c r="B1187">
        <v>2</v>
      </c>
      <c r="C1187">
        <v>2105682</v>
      </c>
      <c r="D1187">
        <v>0</v>
      </c>
      <c r="E1187" t="s">
        <v>6474</v>
      </c>
      <c r="F1187" t="s">
        <v>2007</v>
      </c>
      <c r="G1187" t="s">
        <v>2008</v>
      </c>
      <c r="H1187" t="s">
        <v>1990</v>
      </c>
      <c r="I1187" s="162">
        <v>45393.421430555558</v>
      </c>
      <c r="J1187" s="162">
        <v>45397.549833368059</v>
      </c>
      <c r="K1187" t="s">
        <v>1991</v>
      </c>
      <c r="L1187">
        <v>41484985</v>
      </c>
      <c r="M1187" t="s">
        <v>6475</v>
      </c>
      <c r="N1187" t="s">
        <v>6476</v>
      </c>
      <c r="O1187">
        <v>942884872</v>
      </c>
      <c r="P1187" t="s">
        <v>6477</v>
      </c>
      <c r="Q1187" t="s">
        <v>2733</v>
      </c>
      <c r="R1187" t="s">
        <v>2054</v>
      </c>
      <c r="S1187" t="s">
        <v>2015</v>
      </c>
      <c r="T1187" t="e">
        <f>VLOOKUP(Hoja1[[#This Row],[dsc_documento]],Registros[],2,FALSE)</f>
        <v>#N/A</v>
      </c>
    </row>
    <row r="1188" spans="1:20" x14ac:dyDescent="0.25">
      <c r="A1188" t="s">
        <v>179</v>
      </c>
      <c r="B1188">
        <v>3</v>
      </c>
      <c r="C1188">
        <v>3001518</v>
      </c>
      <c r="D1188">
        <v>0</v>
      </c>
      <c r="E1188" t="s">
        <v>6478</v>
      </c>
      <c r="F1188" t="s">
        <v>2007</v>
      </c>
      <c r="G1188" t="s">
        <v>2008</v>
      </c>
      <c r="H1188" t="s">
        <v>1990</v>
      </c>
      <c r="I1188" s="162">
        <v>45393.443082986108</v>
      </c>
      <c r="J1188" s="162">
        <v>45398.425016782407</v>
      </c>
      <c r="K1188" t="s">
        <v>1991</v>
      </c>
      <c r="L1188">
        <v>23976412</v>
      </c>
      <c r="M1188" t="s">
        <v>6479</v>
      </c>
      <c r="N1188" t="s">
        <v>6480</v>
      </c>
      <c r="O1188">
        <v>961436411</v>
      </c>
      <c r="P1188" t="s">
        <v>6481</v>
      </c>
      <c r="Q1188" t="s">
        <v>3045</v>
      </c>
      <c r="R1188" t="s">
        <v>6482</v>
      </c>
      <c r="S1188" t="s">
        <v>2157</v>
      </c>
      <c r="T1188" t="e">
        <f>VLOOKUP(Hoja1[[#This Row],[dsc_documento]],Registros[],2,FALSE)</f>
        <v>#N/A</v>
      </c>
    </row>
    <row r="1189" spans="1:20" x14ac:dyDescent="0.25">
      <c r="A1189" t="s">
        <v>201</v>
      </c>
      <c r="B1189">
        <v>2</v>
      </c>
      <c r="C1189">
        <v>2105683</v>
      </c>
      <c r="D1189">
        <v>0</v>
      </c>
      <c r="E1189" t="s">
        <v>6483</v>
      </c>
      <c r="F1189" t="s">
        <v>2007</v>
      </c>
      <c r="G1189" t="s">
        <v>2008</v>
      </c>
      <c r="H1189" t="s">
        <v>1990</v>
      </c>
      <c r="I1189" s="162">
        <v>45393.447105324078</v>
      </c>
      <c r="J1189" s="162">
        <v>45397.549834178244</v>
      </c>
      <c r="K1189" t="s">
        <v>1991</v>
      </c>
      <c r="L1189">
        <v>44216783</v>
      </c>
      <c r="M1189" t="s">
        <v>6484</v>
      </c>
      <c r="N1189" t="s">
        <v>6485</v>
      </c>
      <c r="O1189">
        <v>951172538</v>
      </c>
      <c r="P1189" t="s">
        <v>6486</v>
      </c>
      <c r="Q1189" t="s">
        <v>2939</v>
      </c>
      <c r="R1189" t="s">
        <v>2060</v>
      </c>
      <c r="S1189" t="s">
        <v>4864</v>
      </c>
      <c r="T1189" t="e">
        <f>VLOOKUP(Hoja1[[#This Row],[dsc_documento]],Registros[],2,FALSE)</f>
        <v>#N/A</v>
      </c>
    </row>
    <row r="1190" spans="1:20" x14ac:dyDescent="0.25">
      <c r="A1190" t="s">
        <v>173</v>
      </c>
      <c r="B1190">
        <v>5</v>
      </c>
      <c r="C1190">
        <v>5050609</v>
      </c>
      <c r="D1190">
        <v>0</v>
      </c>
      <c r="E1190" t="s">
        <v>6487</v>
      </c>
      <c r="F1190" t="s">
        <v>2007</v>
      </c>
      <c r="G1190" t="s">
        <v>2008</v>
      </c>
      <c r="H1190" t="s">
        <v>1990</v>
      </c>
      <c r="I1190" s="162">
        <v>45393.448851620371</v>
      </c>
      <c r="J1190" s="162">
        <v>45401.637510069442</v>
      </c>
      <c r="K1190" t="s">
        <v>1991</v>
      </c>
      <c r="L1190">
        <v>44060782</v>
      </c>
      <c r="M1190" t="s">
        <v>6488</v>
      </c>
      <c r="N1190" t="s">
        <v>6489</v>
      </c>
      <c r="O1190">
        <v>918884271</v>
      </c>
      <c r="P1190" t="s">
        <v>6490</v>
      </c>
      <c r="Q1190" t="s">
        <v>3173</v>
      </c>
      <c r="R1190" t="s">
        <v>2307</v>
      </c>
      <c r="S1190" t="s">
        <v>2307</v>
      </c>
      <c r="T1190" t="e">
        <f>VLOOKUP(Hoja1[[#This Row],[dsc_documento]],Registros[],2,FALSE)</f>
        <v>#N/A</v>
      </c>
    </row>
    <row r="1191" spans="1:20" x14ac:dyDescent="0.25">
      <c r="A1191" t="s">
        <v>201</v>
      </c>
      <c r="B1191">
        <v>2</v>
      </c>
      <c r="C1191">
        <v>2105684</v>
      </c>
      <c r="D1191">
        <v>0</v>
      </c>
      <c r="E1191" t="s">
        <v>6491</v>
      </c>
      <c r="F1191" t="s">
        <v>2007</v>
      </c>
      <c r="G1191" t="s">
        <v>2008</v>
      </c>
      <c r="H1191" t="s">
        <v>1990</v>
      </c>
      <c r="I1191" s="162">
        <v>45393.465005983795</v>
      </c>
      <c r="J1191" s="162">
        <v>45397.549835335645</v>
      </c>
      <c r="K1191" t="s">
        <v>1991</v>
      </c>
      <c r="L1191">
        <v>8135684</v>
      </c>
      <c r="M1191" t="s">
        <v>1847</v>
      </c>
      <c r="N1191" t="s">
        <v>6412</v>
      </c>
      <c r="O1191">
        <v>998681869</v>
      </c>
      <c r="P1191" t="s">
        <v>1848</v>
      </c>
      <c r="Q1191" t="s">
        <v>6159</v>
      </c>
      <c r="R1191" t="s">
        <v>2021</v>
      </c>
      <c r="S1191" t="s">
        <v>4864</v>
      </c>
      <c r="T1191" t="e">
        <f>VLOOKUP(Hoja1[[#This Row],[dsc_documento]],Registros[],2,FALSE)</f>
        <v>#N/A</v>
      </c>
    </row>
    <row r="1192" spans="1:20" x14ac:dyDescent="0.25">
      <c r="A1192" t="s">
        <v>231</v>
      </c>
      <c r="B1192">
        <v>11</v>
      </c>
      <c r="C1192">
        <v>11001297</v>
      </c>
      <c r="D1192">
        <v>0</v>
      </c>
      <c r="E1192" t="s">
        <v>6492</v>
      </c>
      <c r="F1192" t="s">
        <v>2007</v>
      </c>
      <c r="G1192" t="s">
        <v>2008</v>
      </c>
      <c r="H1192" t="s">
        <v>1990</v>
      </c>
      <c r="I1192" s="162">
        <v>45393.473740196758</v>
      </c>
      <c r="J1192" s="162">
        <v>45397.550036145833</v>
      </c>
      <c r="K1192" t="s">
        <v>1991</v>
      </c>
      <c r="L1192">
        <v>29554726</v>
      </c>
      <c r="M1192" t="s">
        <v>6493</v>
      </c>
      <c r="N1192" t="s">
        <v>6494</v>
      </c>
      <c r="O1192">
        <v>958798722</v>
      </c>
      <c r="P1192" t="s">
        <v>6495</v>
      </c>
      <c r="Q1192" t="s">
        <v>4243</v>
      </c>
      <c r="R1192" t="s">
        <v>2048</v>
      </c>
      <c r="S1192" t="s">
        <v>2049</v>
      </c>
      <c r="T1192" t="e">
        <f>VLOOKUP(Hoja1[[#This Row],[dsc_documento]],Registros[],2,FALSE)</f>
        <v>#N/A</v>
      </c>
    </row>
    <row r="1193" spans="1:20" x14ac:dyDescent="0.25">
      <c r="A1193" t="s">
        <v>176</v>
      </c>
      <c r="B1193">
        <v>1</v>
      </c>
      <c r="C1193">
        <v>1002493</v>
      </c>
      <c r="D1193">
        <v>0</v>
      </c>
      <c r="E1193" t="s">
        <v>6496</v>
      </c>
      <c r="F1193" t="s">
        <v>2007</v>
      </c>
      <c r="G1193" t="s">
        <v>2008</v>
      </c>
      <c r="H1193" t="s">
        <v>1990</v>
      </c>
      <c r="I1193" s="162">
        <v>45393.474386689813</v>
      </c>
      <c r="J1193" s="162">
        <v>45409.512509340275</v>
      </c>
      <c r="K1193" t="s">
        <v>1991</v>
      </c>
      <c r="L1193">
        <v>4064273</v>
      </c>
      <c r="M1193" t="s">
        <v>6497</v>
      </c>
      <c r="N1193" t="s">
        <v>6498</v>
      </c>
      <c r="O1193">
        <v>971426636</v>
      </c>
      <c r="P1193" t="s">
        <v>6499</v>
      </c>
      <c r="Q1193" t="s">
        <v>4476</v>
      </c>
      <c r="R1193" t="s">
        <v>2095</v>
      </c>
      <c r="S1193" t="s">
        <v>2015</v>
      </c>
      <c r="T1193" t="e">
        <f>VLOOKUP(Hoja1[[#This Row],[dsc_documento]],Registros[],2,FALSE)</f>
        <v>#N/A</v>
      </c>
    </row>
    <row r="1194" spans="1:20" x14ac:dyDescent="0.25">
      <c r="A1194" t="s">
        <v>232</v>
      </c>
      <c r="B1194">
        <v>4</v>
      </c>
      <c r="C1194">
        <v>4001969</v>
      </c>
      <c r="D1194">
        <v>0</v>
      </c>
      <c r="E1194" t="s">
        <v>6500</v>
      </c>
      <c r="F1194" t="s">
        <v>1988</v>
      </c>
      <c r="G1194" t="s">
        <v>2008</v>
      </c>
      <c r="H1194" t="s">
        <v>1990</v>
      </c>
      <c r="I1194" s="162">
        <v>45393.486000810182</v>
      </c>
      <c r="J1194" s="162">
        <v>45398.659362384256</v>
      </c>
      <c r="K1194" t="s">
        <v>1991</v>
      </c>
      <c r="L1194">
        <v>23926190</v>
      </c>
      <c r="M1194" t="s">
        <v>6501</v>
      </c>
      <c r="N1194" t="s">
        <v>6502</v>
      </c>
      <c r="O1194">
        <v>940558344</v>
      </c>
      <c r="P1194" t="s">
        <v>6503</v>
      </c>
      <c r="Q1194" t="s">
        <v>2146</v>
      </c>
      <c r="R1194" t="s">
        <v>2080</v>
      </c>
      <c r="S1194" t="s">
        <v>2080</v>
      </c>
      <c r="T1194" t="e">
        <f>VLOOKUP(Hoja1[[#This Row],[dsc_documento]],Registros[],2,FALSE)</f>
        <v>#N/A</v>
      </c>
    </row>
    <row r="1195" spans="1:20" x14ac:dyDescent="0.25">
      <c r="A1195" t="s">
        <v>201</v>
      </c>
      <c r="B1195">
        <v>2</v>
      </c>
      <c r="C1195">
        <v>2105685</v>
      </c>
      <c r="D1195">
        <v>0</v>
      </c>
      <c r="E1195" t="s">
        <v>6504</v>
      </c>
      <c r="F1195" t="s">
        <v>2007</v>
      </c>
      <c r="G1195" t="s">
        <v>2008</v>
      </c>
      <c r="H1195" t="s">
        <v>1990</v>
      </c>
      <c r="I1195" s="162">
        <v>45393.500051157411</v>
      </c>
      <c r="J1195" s="162">
        <v>45397.549836111109</v>
      </c>
      <c r="K1195" t="s">
        <v>1991</v>
      </c>
      <c r="L1195">
        <v>45080807</v>
      </c>
      <c r="M1195" t="s">
        <v>6505</v>
      </c>
      <c r="N1195" t="s">
        <v>6506</v>
      </c>
      <c r="O1195">
        <v>999217538</v>
      </c>
      <c r="P1195" t="s">
        <v>6507</v>
      </c>
      <c r="Q1195" t="s">
        <v>5020</v>
      </c>
      <c r="R1195" t="s">
        <v>2014</v>
      </c>
      <c r="S1195" t="s">
        <v>2015</v>
      </c>
      <c r="T1195" t="e">
        <f>VLOOKUP(Hoja1[[#This Row],[dsc_documento]],Registros[],2,FALSE)</f>
        <v>#N/A</v>
      </c>
    </row>
    <row r="1196" spans="1:20" x14ac:dyDescent="0.25">
      <c r="A1196" t="s">
        <v>173</v>
      </c>
      <c r="B1196">
        <v>5</v>
      </c>
      <c r="C1196">
        <v>5050610</v>
      </c>
      <c r="D1196">
        <v>0</v>
      </c>
      <c r="E1196" t="s">
        <v>6508</v>
      </c>
      <c r="F1196" t="s">
        <v>1988</v>
      </c>
      <c r="G1196" t="s">
        <v>2008</v>
      </c>
      <c r="H1196" t="s">
        <v>1990</v>
      </c>
      <c r="I1196" s="162">
        <v>45393.573941435185</v>
      </c>
      <c r="J1196" s="162">
        <v>45401.493041898146</v>
      </c>
      <c r="K1196" t="s">
        <v>1991</v>
      </c>
      <c r="L1196">
        <v>72082247</v>
      </c>
      <c r="M1196" t="s">
        <v>6509</v>
      </c>
      <c r="N1196" t="s">
        <v>6510</v>
      </c>
      <c r="O1196">
        <v>912441605</v>
      </c>
      <c r="P1196" t="s">
        <v>6511</v>
      </c>
      <c r="Q1196" t="s">
        <v>6512</v>
      </c>
      <c r="R1196" t="s">
        <v>2000</v>
      </c>
      <c r="S1196" t="s">
        <v>2000</v>
      </c>
      <c r="T1196" t="e">
        <f>VLOOKUP(Hoja1[[#This Row],[dsc_documento]],Registros[],2,FALSE)</f>
        <v>#N/A</v>
      </c>
    </row>
    <row r="1197" spans="1:20" x14ac:dyDescent="0.25">
      <c r="A1197" t="s">
        <v>232</v>
      </c>
      <c r="B1197">
        <v>4</v>
      </c>
      <c r="C1197">
        <v>4001970</v>
      </c>
      <c r="D1197">
        <v>0</v>
      </c>
      <c r="E1197" t="s">
        <v>6513</v>
      </c>
      <c r="F1197" t="s">
        <v>2007</v>
      </c>
      <c r="G1197" t="s">
        <v>2008</v>
      </c>
      <c r="H1197" t="s">
        <v>1990</v>
      </c>
      <c r="I1197" s="162">
        <v>45393.669861956019</v>
      </c>
      <c r="J1197" s="162">
        <v>45400.637517164352</v>
      </c>
      <c r="K1197" t="s">
        <v>1991</v>
      </c>
      <c r="L1197">
        <v>76699993</v>
      </c>
      <c r="M1197" t="s">
        <v>6514</v>
      </c>
      <c r="N1197" t="s">
        <v>5392</v>
      </c>
      <c r="O1197">
        <v>935918757</v>
      </c>
      <c r="P1197" t="s">
        <v>6515</v>
      </c>
      <c r="Q1197" t="s">
        <v>4089</v>
      </c>
      <c r="R1197" t="s">
        <v>2421</v>
      </c>
      <c r="S1197" t="s">
        <v>2107</v>
      </c>
      <c r="T1197" t="e">
        <f>VLOOKUP(Hoja1[[#This Row],[dsc_documento]],Registros[],2,FALSE)</f>
        <v>#N/A</v>
      </c>
    </row>
    <row r="1198" spans="1:20" x14ac:dyDescent="0.25">
      <c r="A1198" t="s">
        <v>231</v>
      </c>
      <c r="B1198">
        <v>11</v>
      </c>
      <c r="C1198">
        <v>11001298</v>
      </c>
      <c r="D1198">
        <v>0</v>
      </c>
      <c r="E1198" t="s">
        <v>6516</v>
      </c>
      <c r="F1198" t="s">
        <v>2007</v>
      </c>
      <c r="G1198" t="s">
        <v>2008</v>
      </c>
      <c r="H1198" t="s">
        <v>1990</v>
      </c>
      <c r="I1198" s="162">
        <v>45393.680645486114</v>
      </c>
      <c r="J1198" s="162">
        <v>45401.887514930553</v>
      </c>
      <c r="K1198" t="s">
        <v>1991</v>
      </c>
      <c r="L1198">
        <v>29694570</v>
      </c>
      <c r="M1198" t="s">
        <v>6517</v>
      </c>
      <c r="N1198" t="s">
        <v>6518</v>
      </c>
      <c r="O1198">
        <v>979389502</v>
      </c>
      <c r="P1198" t="s">
        <v>6519</v>
      </c>
      <c r="Q1198" t="s">
        <v>2643</v>
      </c>
      <c r="R1198" t="s">
        <v>2238</v>
      </c>
      <c r="S1198" t="s">
        <v>2049</v>
      </c>
      <c r="T1198" t="e">
        <f>VLOOKUP(Hoja1[[#This Row],[dsc_documento]],Registros[],2,FALSE)</f>
        <v>#N/A</v>
      </c>
    </row>
    <row r="1199" spans="1:20" x14ac:dyDescent="0.25">
      <c r="A1199" t="s">
        <v>176</v>
      </c>
      <c r="B1199">
        <v>1</v>
      </c>
      <c r="C1199">
        <v>1002494</v>
      </c>
      <c r="D1199">
        <v>0</v>
      </c>
      <c r="E1199" t="s">
        <v>6520</v>
      </c>
      <c r="F1199" t="s">
        <v>2007</v>
      </c>
      <c r="G1199" t="s">
        <v>2008</v>
      </c>
      <c r="H1199" t="s">
        <v>1990</v>
      </c>
      <c r="I1199" s="162">
        <v>45393.729691238426</v>
      </c>
      <c r="J1199" s="162">
        <v>45399.5500068287</v>
      </c>
      <c r="K1199" t="s">
        <v>1991</v>
      </c>
      <c r="L1199">
        <v>4083005</v>
      </c>
      <c r="M1199" t="s">
        <v>6521</v>
      </c>
      <c r="N1199" t="s">
        <v>6522</v>
      </c>
      <c r="O1199">
        <v>963640700</v>
      </c>
      <c r="P1199" t="s">
        <v>6523</v>
      </c>
      <c r="Q1199" t="s">
        <v>2168</v>
      </c>
      <c r="R1199" t="s">
        <v>2000</v>
      </c>
      <c r="S1199" t="s">
        <v>2000</v>
      </c>
      <c r="T1199" t="e">
        <f>VLOOKUP(Hoja1[[#This Row],[dsc_documento]],Registros[],2,FALSE)</f>
        <v>#N/A</v>
      </c>
    </row>
    <row r="1200" spans="1:20" x14ac:dyDescent="0.25">
      <c r="A1200" t="s">
        <v>231</v>
      </c>
      <c r="B1200">
        <v>11</v>
      </c>
      <c r="C1200">
        <v>11001299</v>
      </c>
      <c r="D1200">
        <v>0</v>
      </c>
      <c r="E1200" t="s">
        <v>6524</v>
      </c>
      <c r="F1200" t="s">
        <v>2007</v>
      </c>
      <c r="G1200" t="s">
        <v>2008</v>
      </c>
      <c r="H1200" t="s">
        <v>1990</v>
      </c>
      <c r="I1200" s="162">
        <v>45393.736379629627</v>
      </c>
      <c r="J1200" s="162">
        <v>45398.812512881945</v>
      </c>
      <c r="K1200" t="s">
        <v>1991</v>
      </c>
      <c r="L1200">
        <v>29645962</v>
      </c>
      <c r="M1200" t="s">
        <v>6525</v>
      </c>
      <c r="N1200" t="s">
        <v>6526</v>
      </c>
      <c r="O1200">
        <v>958384275</v>
      </c>
      <c r="P1200" t="s">
        <v>6527</v>
      </c>
      <c r="Q1200" t="s">
        <v>2137</v>
      </c>
      <c r="R1200" t="s">
        <v>2138</v>
      </c>
      <c r="S1200" t="s">
        <v>2049</v>
      </c>
      <c r="T1200" t="e">
        <f>VLOOKUP(Hoja1[[#This Row],[dsc_documento]],Registros[],2,FALSE)</f>
        <v>#N/A</v>
      </c>
    </row>
    <row r="1201" spans="1:20" x14ac:dyDescent="0.25">
      <c r="A1201" t="s">
        <v>179</v>
      </c>
      <c r="B1201">
        <v>3</v>
      </c>
      <c r="C1201">
        <v>3001519</v>
      </c>
      <c r="D1201">
        <v>0</v>
      </c>
      <c r="E1201" t="s">
        <v>6528</v>
      </c>
      <c r="F1201" t="s">
        <v>1988</v>
      </c>
      <c r="G1201" t="s">
        <v>2008</v>
      </c>
      <c r="H1201" t="s">
        <v>1990</v>
      </c>
      <c r="I1201" s="162">
        <v>45394.404208483793</v>
      </c>
      <c r="J1201" s="162">
        <v>45399.694066203701</v>
      </c>
      <c r="K1201" t="s">
        <v>1991</v>
      </c>
      <c r="L1201">
        <v>80570369</v>
      </c>
      <c r="M1201" t="s">
        <v>6529</v>
      </c>
      <c r="N1201" t="s">
        <v>3743</v>
      </c>
      <c r="O1201">
        <v>940503474</v>
      </c>
      <c r="P1201" t="s">
        <v>6530</v>
      </c>
      <c r="Q1201" t="s">
        <v>2257</v>
      </c>
      <c r="R1201" t="s">
        <v>2080</v>
      </c>
      <c r="S1201" t="s">
        <v>2080</v>
      </c>
      <c r="T1201" t="e">
        <f>VLOOKUP(Hoja1[[#This Row],[dsc_documento]],Registros[],2,FALSE)</f>
        <v>#N/A</v>
      </c>
    </row>
    <row r="1202" spans="1:20" x14ac:dyDescent="0.25">
      <c r="A1202" t="s">
        <v>232</v>
      </c>
      <c r="B1202">
        <v>4</v>
      </c>
      <c r="C1202">
        <v>4001971</v>
      </c>
      <c r="D1202">
        <v>0</v>
      </c>
      <c r="E1202" t="s">
        <v>6531</v>
      </c>
      <c r="F1202" t="s">
        <v>2007</v>
      </c>
      <c r="G1202" t="s">
        <v>2008</v>
      </c>
      <c r="H1202" t="s">
        <v>1990</v>
      </c>
      <c r="I1202" s="162">
        <v>45394.531691782409</v>
      </c>
      <c r="J1202" s="162">
        <v>45400.487520752315</v>
      </c>
      <c r="K1202" t="s">
        <v>1991</v>
      </c>
      <c r="L1202">
        <v>23959324</v>
      </c>
      <c r="M1202" t="s">
        <v>6532</v>
      </c>
      <c r="N1202" t="s">
        <v>6533</v>
      </c>
      <c r="O1202">
        <v>971485454</v>
      </c>
      <c r="P1202" t="s">
        <v>6534</v>
      </c>
      <c r="Q1202" t="s">
        <v>2105</v>
      </c>
      <c r="R1202" t="s">
        <v>2106</v>
      </c>
      <c r="S1202" t="s">
        <v>2107</v>
      </c>
      <c r="T1202" t="e">
        <f>VLOOKUP(Hoja1[[#This Row],[dsc_documento]],Registros[],2,FALSE)</f>
        <v>#N/A</v>
      </c>
    </row>
    <row r="1203" spans="1:20" x14ac:dyDescent="0.25">
      <c r="A1203" t="s">
        <v>778</v>
      </c>
      <c r="B1203">
        <v>10</v>
      </c>
      <c r="C1203">
        <v>10030488</v>
      </c>
      <c r="D1203">
        <v>0</v>
      </c>
      <c r="E1203" t="s">
        <v>6535</v>
      </c>
      <c r="F1203" t="s">
        <v>2007</v>
      </c>
      <c r="G1203" t="s">
        <v>2008</v>
      </c>
      <c r="H1203" t="s">
        <v>1990</v>
      </c>
      <c r="I1203" s="162">
        <v>45394.618119710649</v>
      </c>
      <c r="J1203" s="162">
        <v>45397.549963969905</v>
      </c>
      <c r="K1203" t="s">
        <v>1991</v>
      </c>
      <c r="L1203">
        <v>40994005</v>
      </c>
      <c r="M1203" t="s">
        <v>6536</v>
      </c>
      <c r="N1203" t="s">
        <v>6537</v>
      </c>
      <c r="O1203">
        <v>956879792</v>
      </c>
      <c r="P1203" t="s">
        <v>6538</v>
      </c>
      <c r="Q1203" t="s">
        <v>4013</v>
      </c>
      <c r="R1203" t="s">
        <v>2163</v>
      </c>
      <c r="S1203" t="s">
        <v>2307</v>
      </c>
      <c r="T1203" t="e">
        <f>VLOOKUP(Hoja1[[#This Row],[dsc_documento]],Registros[],2,FALSE)</f>
        <v>#N/A</v>
      </c>
    </row>
    <row r="1204" spans="1:20" x14ac:dyDescent="0.25">
      <c r="A1204" t="s">
        <v>231</v>
      </c>
      <c r="B1204">
        <v>11</v>
      </c>
      <c r="C1204">
        <v>11001300</v>
      </c>
      <c r="D1204">
        <v>0</v>
      </c>
      <c r="E1204" t="s">
        <v>6539</v>
      </c>
      <c r="F1204" t="s">
        <v>2007</v>
      </c>
      <c r="G1204" t="s">
        <v>2008</v>
      </c>
      <c r="H1204" t="s">
        <v>1990</v>
      </c>
      <c r="I1204" s="162">
        <v>45394.678666122687</v>
      </c>
      <c r="J1204" s="162">
        <v>45411.537507060188</v>
      </c>
      <c r="K1204" t="s">
        <v>1991</v>
      </c>
      <c r="L1204">
        <v>2397062</v>
      </c>
      <c r="M1204" t="s">
        <v>6540</v>
      </c>
      <c r="N1204" t="s">
        <v>6541</v>
      </c>
      <c r="O1204">
        <v>959137398</v>
      </c>
      <c r="P1204" t="s">
        <v>6542</v>
      </c>
      <c r="Q1204" t="s">
        <v>2330</v>
      </c>
      <c r="R1204" t="s">
        <v>2238</v>
      </c>
      <c r="S1204" t="s">
        <v>2049</v>
      </c>
      <c r="T1204" t="e">
        <f>VLOOKUP(Hoja1[[#This Row],[dsc_documento]],Registros[],2,FALSE)</f>
        <v>#N/A</v>
      </c>
    </row>
    <row r="1205" spans="1:20" x14ac:dyDescent="0.25">
      <c r="A1205" t="s">
        <v>201</v>
      </c>
      <c r="B1205">
        <v>2</v>
      </c>
      <c r="C1205">
        <v>2105686</v>
      </c>
      <c r="D1205">
        <v>0</v>
      </c>
      <c r="E1205" t="s">
        <v>6543</v>
      </c>
      <c r="F1205" t="s">
        <v>1988</v>
      </c>
      <c r="G1205" t="s">
        <v>2008</v>
      </c>
      <c r="H1205" t="s">
        <v>1990</v>
      </c>
      <c r="I1205" s="162">
        <v>45394.696823298611</v>
      </c>
      <c r="J1205" s="162">
        <v>45412.410141053238</v>
      </c>
      <c r="K1205" t="s">
        <v>1991</v>
      </c>
      <c r="L1205">
        <v>80106947</v>
      </c>
      <c r="M1205" t="s">
        <v>6544</v>
      </c>
      <c r="N1205" t="s">
        <v>6545</v>
      </c>
      <c r="O1205">
        <v>921914170</v>
      </c>
      <c r="P1205" t="s">
        <v>6546</v>
      </c>
      <c r="Q1205" t="s">
        <v>1993</v>
      </c>
      <c r="R1205" t="s">
        <v>2080</v>
      </c>
      <c r="S1205" t="s">
        <v>2080</v>
      </c>
      <c r="T1205" t="e">
        <f>VLOOKUP(Hoja1[[#This Row],[dsc_documento]],Registros[],2,FALSE)</f>
        <v>#N/A</v>
      </c>
    </row>
    <row r="1206" spans="1:20" x14ac:dyDescent="0.25">
      <c r="A1206" t="s">
        <v>232</v>
      </c>
      <c r="B1206">
        <v>4</v>
      </c>
      <c r="C1206">
        <v>4001972</v>
      </c>
      <c r="D1206">
        <v>0</v>
      </c>
      <c r="E1206" t="s">
        <v>6547</v>
      </c>
      <c r="F1206" t="s">
        <v>1988</v>
      </c>
      <c r="G1206" t="s">
        <v>2008</v>
      </c>
      <c r="H1206" t="s">
        <v>1990</v>
      </c>
      <c r="I1206" s="162">
        <v>45395.404459606485</v>
      </c>
      <c r="J1206" s="162">
        <v>45399.691133368055</v>
      </c>
      <c r="K1206" t="s">
        <v>1991</v>
      </c>
      <c r="L1206">
        <v>10364380</v>
      </c>
      <c r="M1206" t="s">
        <v>6548</v>
      </c>
      <c r="N1206" t="s">
        <v>4277</v>
      </c>
      <c r="O1206">
        <v>965887163</v>
      </c>
      <c r="P1206" t="s">
        <v>6549</v>
      </c>
      <c r="Q1206" t="s">
        <v>2257</v>
      </c>
      <c r="R1206" t="s">
        <v>2080</v>
      </c>
      <c r="S1206" t="s">
        <v>2080</v>
      </c>
      <c r="T1206" t="e">
        <f>VLOOKUP(Hoja1[[#This Row],[dsc_documento]],Registros[],2,FALSE)</f>
        <v>#N/A</v>
      </c>
    </row>
    <row r="1207" spans="1:20" x14ac:dyDescent="0.25">
      <c r="A1207" t="s">
        <v>231</v>
      </c>
      <c r="B1207">
        <v>11</v>
      </c>
      <c r="C1207">
        <v>11001301</v>
      </c>
      <c r="D1207">
        <v>0</v>
      </c>
      <c r="E1207" t="s">
        <v>6550</v>
      </c>
      <c r="F1207" t="s">
        <v>2007</v>
      </c>
      <c r="G1207" t="s">
        <v>2008</v>
      </c>
      <c r="H1207" t="s">
        <v>1990</v>
      </c>
      <c r="I1207" s="162">
        <v>45395.411763344906</v>
      </c>
      <c r="J1207" s="162">
        <v>45397.637518599535</v>
      </c>
      <c r="K1207" t="s">
        <v>1991</v>
      </c>
      <c r="L1207">
        <v>40978979</v>
      </c>
      <c r="M1207" t="s">
        <v>1813</v>
      </c>
      <c r="N1207" t="s">
        <v>6551</v>
      </c>
      <c r="O1207">
        <v>945513777</v>
      </c>
      <c r="P1207" t="s">
        <v>1814</v>
      </c>
      <c r="Q1207" t="s">
        <v>5267</v>
      </c>
      <c r="R1207" t="s">
        <v>2114</v>
      </c>
      <c r="S1207" t="s">
        <v>1994</v>
      </c>
      <c r="T1207" t="e">
        <f>VLOOKUP(Hoja1[[#This Row],[dsc_documento]],Registros[],2,FALSE)</f>
        <v>#N/A</v>
      </c>
    </row>
    <row r="1208" spans="1:20" x14ac:dyDescent="0.25">
      <c r="A1208" t="s">
        <v>231</v>
      </c>
      <c r="B1208">
        <v>11</v>
      </c>
      <c r="C1208">
        <v>11001302</v>
      </c>
      <c r="D1208">
        <v>0</v>
      </c>
      <c r="E1208" t="s">
        <v>6552</v>
      </c>
      <c r="F1208" t="s">
        <v>2007</v>
      </c>
      <c r="G1208" t="s">
        <v>2008</v>
      </c>
      <c r="H1208" t="s">
        <v>1990</v>
      </c>
      <c r="I1208" s="162">
        <v>45395.442777511576</v>
      </c>
      <c r="J1208" s="162">
        <v>45398.725022881947</v>
      </c>
      <c r="K1208" t="s">
        <v>2009</v>
      </c>
      <c r="L1208">
        <v>29335979</v>
      </c>
      <c r="M1208" t="s">
        <v>6553</v>
      </c>
      <c r="N1208" t="s">
        <v>6554</v>
      </c>
      <c r="O1208">
        <v>958174056</v>
      </c>
      <c r="P1208" t="s">
        <v>6555</v>
      </c>
      <c r="Q1208" t="s">
        <v>2085</v>
      </c>
      <c r="R1208" t="s">
        <v>2048</v>
      </c>
      <c r="S1208" t="s">
        <v>2049</v>
      </c>
      <c r="T1208" t="e">
        <f>VLOOKUP(Hoja1[[#This Row],[dsc_documento]],Registros[],2,FALSE)</f>
        <v>#N/A</v>
      </c>
    </row>
    <row r="1209" spans="1:20" x14ac:dyDescent="0.25">
      <c r="A1209" t="s">
        <v>179</v>
      </c>
      <c r="B1209">
        <v>3</v>
      </c>
      <c r="C1209">
        <v>3001520</v>
      </c>
      <c r="D1209">
        <v>0</v>
      </c>
      <c r="E1209" t="s">
        <v>6556</v>
      </c>
      <c r="F1209" t="s">
        <v>2007</v>
      </c>
      <c r="G1209" t="s">
        <v>2008</v>
      </c>
      <c r="H1209" t="s">
        <v>2245</v>
      </c>
      <c r="I1209" s="162">
        <v>45395.449037233797</v>
      </c>
      <c r="J1209" s="162">
        <v>45404.412518865742</v>
      </c>
      <c r="K1209" t="s">
        <v>1991</v>
      </c>
      <c r="L1209">
        <v>23853830</v>
      </c>
      <c r="M1209" t="s">
        <v>6557</v>
      </c>
      <c r="N1209" t="s">
        <v>6558</v>
      </c>
      <c r="O1209">
        <v>982930103</v>
      </c>
      <c r="P1209" t="s">
        <v>6559</v>
      </c>
      <c r="Q1209" t="s">
        <v>2385</v>
      </c>
      <c r="R1209" t="s">
        <v>2386</v>
      </c>
      <c r="S1209" t="s">
        <v>2157</v>
      </c>
      <c r="T1209" t="e">
        <f>VLOOKUP(Hoja1[[#This Row],[dsc_documento]],Registros[],2,FALSE)</f>
        <v>#N/A</v>
      </c>
    </row>
    <row r="1210" spans="1:20" x14ac:dyDescent="0.25">
      <c r="A1210" t="s">
        <v>176</v>
      </c>
      <c r="B1210">
        <v>1</v>
      </c>
      <c r="C1210">
        <v>1002495</v>
      </c>
      <c r="D1210">
        <v>0</v>
      </c>
      <c r="E1210" t="s">
        <v>6560</v>
      </c>
      <c r="F1210" t="s">
        <v>1988</v>
      </c>
      <c r="G1210" t="s">
        <v>2008</v>
      </c>
      <c r="H1210" t="s">
        <v>1990</v>
      </c>
      <c r="I1210" s="162">
        <v>45395.507368321756</v>
      </c>
      <c r="J1210" s="162">
        <v>45400.390550729164</v>
      </c>
      <c r="K1210" t="s">
        <v>1991</v>
      </c>
      <c r="L1210">
        <v>4066945</v>
      </c>
      <c r="M1210" t="s">
        <v>6561</v>
      </c>
      <c r="N1210" t="s">
        <v>6562</v>
      </c>
      <c r="O1210">
        <v>922465801</v>
      </c>
      <c r="P1210" t="s">
        <v>6563</v>
      </c>
      <c r="Q1210" t="s">
        <v>1999</v>
      </c>
      <c r="R1210" t="s">
        <v>2000</v>
      </c>
      <c r="S1210" t="s">
        <v>2000</v>
      </c>
      <c r="T1210" t="e">
        <f>VLOOKUP(Hoja1[[#This Row],[dsc_documento]],Registros[],2,FALSE)</f>
        <v>#N/A</v>
      </c>
    </row>
    <row r="1211" spans="1:20" x14ac:dyDescent="0.25">
      <c r="A1211" t="s">
        <v>175</v>
      </c>
      <c r="B1211">
        <v>9</v>
      </c>
      <c r="C1211">
        <v>9001773</v>
      </c>
      <c r="D1211">
        <v>0</v>
      </c>
      <c r="E1211" t="s">
        <v>6564</v>
      </c>
      <c r="F1211" t="s">
        <v>1988</v>
      </c>
      <c r="G1211" t="s">
        <v>2008</v>
      </c>
      <c r="H1211" t="s">
        <v>1990</v>
      </c>
      <c r="I1211" s="162">
        <v>45395.517447719911</v>
      </c>
      <c r="J1211" s="162">
        <v>45411.421885034724</v>
      </c>
      <c r="K1211" t="s">
        <v>1991</v>
      </c>
      <c r="L1211">
        <v>43401083</v>
      </c>
      <c r="M1211" t="s">
        <v>6565</v>
      </c>
      <c r="N1211" t="s">
        <v>2439</v>
      </c>
      <c r="O1211">
        <v>952043196</v>
      </c>
      <c r="P1211" t="s">
        <v>6566</v>
      </c>
      <c r="Q1211" t="s">
        <v>2232</v>
      </c>
      <c r="R1211" t="s">
        <v>2080</v>
      </c>
      <c r="S1211" t="s">
        <v>2080</v>
      </c>
      <c r="T1211" t="e">
        <f>VLOOKUP(Hoja1[[#This Row],[dsc_documento]],Registros[],2,FALSE)</f>
        <v>#N/A</v>
      </c>
    </row>
    <row r="1212" spans="1:20" x14ac:dyDescent="0.25">
      <c r="A1212" t="s">
        <v>232</v>
      </c>
      <c r="B1212">
        <v>4</v>
      </c>
      <c r="C1212">
        <v>4001973</v>
      </c>
      <c r="D1212">
        <v>0</v>
      </c>
      <c r="E1212" t="s">
        <v>6567</v>
      </c>
      <c r="F1212" t="s">
        <v>1988</v>
      </c>
      <c r="G1212" t="s">
        <v>2008</v>
      </c>
      <c r="H1212" t="s">
        <v>1990</v>
      </c>
      <c r="I1212" s="162">
        <v>45395.598740127316</v>
      </c>
      <c r="J1212" s="162">
        <v>45404.525311423611</v>
      </c>
      <c r="K1212" t="s">
        <v>1991</v>
      </c>
      <c r="L1212">
        <v>40130107</v>
      </c>
      <c r="M1212" t="s">
        <v>6568</v>
      </c>
      <c r="N1212" t="s">
        <v>6569</v>
      </c>
      <c r="O1212">
        <v>974790304</v>
      </c>
      <c r="P1212" t="s">
        <v>6570</v>
      </c>
      <c r="Q1212" t="s">
        <v>2146</v>
      </c>
      <c r="R1212" t="s">
        <v>2080</v>
      </c>
      <c r="S1212" t="s">
        <v>2080</v>
      </c>
      <c r="T1212" t="e">
        <f>VLOOKUP(Hoja1[[#This Row],[dsc_documento]],Registros[],2,FALSE)</f>
        <v>#N/A</v>
      </c>
    </row>
    <row r="1213" spans="1:20" x14ac:dyDescent="0.25">
      <c r="A1213" t="s">
        <v>231</v>
      </c>
      <c r="B1213">
        <v>11</v>
      </c>
      <c r="C1213">
        <v>11001303</v>
      </c>
      <c r="D1213">
        <v>0</v>
      </c>
      <c r="E1213" t="s">
        <v>6571</v>
      </c>
      <c r="F1213" t="s">
        <v>2007</v>
      </c>
      <c r="G1213" t="s">
        <v>2008</v>
      </c>
      <c r="H1213" t="s">
        <v>1990</v>
      </c>
      <c r="I1213" s="162">
        <v>45395.672298877318</v>
      </c>
      <c r="J1213" s="162">
        <v>45397.600024768515</v>
      </c>
      <c r="K1213" t="s">
        <v>1991</v>
      </c>
      <c r="L1213">
        <v>29599476</v>
      </c>
      <c r="M1213" t="s">
        <v>6572</v>
      </c>
      <c r="N1213" t="s">
        <v>6573</v>
      </c>
      <c r="O1213">
        <v>917902516</v>
      </c>
      <c r="P1213" t="s">
        <v>6574</v>
      </c>
      <c r="Q1213" t="s">
        <v>2934</v>
      </c>
      <c r="R1213" t="s">
        <v>2238</v>
      </c>
      <c r="S1213" t="s">
        <v>2049</v>
      </c>
      <c r="T1213" t="e">
        <f>VLOOKUP(Hoja1[[#This Row],[dsc_documento]],Registros[],2,FALSE)</f>
        <v>#N/A</v>
      </c>
    </row>
    <row r="1214" spans="1:20" x14ac:dyDescent="0.25">
      <c r="A1214" t="s">
        <v>231</v>
      </c>
      <c r="B1214">
        <v>11</v>
      </c>
      <c r="C1214">
        <v>11001304</v>
      </c>
      <c r="D1214">
        <v>0</v>
      </c>
      <c r="E1214" t="s">
        <v>6575</v>
      </c>
      <c r="F1214" t="s">
        <v>2007</v>
      </c>
      <c r="G1214" t="s">
        <v>2008</v>
      </c>
      <c r="H1214" t="s">
        <v>1990</v>
      </c>
      <c r="I1214" s="162">
        <v>45395.694443865737</v>
      </c>
      <c r="J1214" s="162">
        <v>45398.400019675923</v>
      </c>
      <c r="K1214" t="s">
        <v>2009</v>
      </c>
      <c r="L1214">
        <v>29436611</v>
      </c>
      <c r="M1214" t="s">
        <v>6576</v>
      </c>
      <c r="N1214" t="s">
        <v>3510</v>
      </c>
      <c r="O1214">
        <v>986177684</v>
      </c>
      <c r="P1214" t="s">
        <v>6577</v>
      </c>
      <c r="Q1214" t="s">
        <v>5645</v>
      </c>
      <c r="R1214" t="s">
        <v>2238</v>
      </c>
      <c r="S1214" t="s">
        <v>2049</v>
      </c>
      <c r="T1214" t="e">
        <f>VLOOKUP(Hoja1[[#This Row],[dsc_documento]],Registros[],2,FALSE)</f>
        <v>#N/A</v>
      </c>
    </row>
    <row r="1215" spans="1:20" x14ac:dyDescent="0.25">
      <c r="A1215" t="s">
        <v>201</v>
      </c>
      <c r="B1215">
        <v>2</v>
      </c>
      <c r="C1215">
        <v>2105687</v>
      </c>
      <c r="D1215">
        <v>0</v>
      </c>
      <c r="E1215" t="s">
        <v>6578</v>
      </c>
      <c r="F1215" t="s">
        <v>1988</v>
      </c>
      <c r="G1215" t="s">
        <v>1989</v>
      </c>
      <c r="H1215" t="s">
        <v>1990</v>
      </c>
      <c r="I1215" s="162">
        <v>45395.723261574072</v>
      </c>
      <c r="J1215" s="162">
        <v>45419.602412349537</v>
      </c>
      <c r="K1215" t="s">
        <v>2009</v>
      </c>
      <c r="L1215">
        <v>46457105</v>
      </c>
      <c r="M1215" t="s">
        <v>6579</v>
      </c>
      <c r="N1215" t="s">
        <v>6580</v>
      </c>
      <c r="O1215">
        <v>901981677</v>
      </c>
      <c r="P1215" t="s">
        <v>6581</v>
      </c>
      <c r="Q1215" t="s">
        <v>4823</v>
      </c>
      <c r="R1215" t="s">
        <v>2000</v>
      </c>
      <c r="S1215" t="s">
        <v>2000</v>
      </c>
      <c r="T1215" t="e">
        <f>VLOOKUP(Hoja1[[#This Row],[dsc_documento]],Registros[],2,FALSE)</f>
        <v>#N/A</v>
      </c>
    </row>
    <row r="1216" spans="1:20" x14ac:dyDescent="0.25">
      <c r="A1216" t="s">
        <v>173</v>
      </c>
      <c r="B1216">
        <v>5</v>
      </c>
      <c r="C1216">
        <v>5050611</v>
      </c>
      <c r="D1216">
        <v>0</v>
      </c>
      <c r="E1216" t="s">
        <v>6582</v>
      </c>
      <c r="F1216" t="s">
        <v>1988</v>
      </c>
      <c r="G1216" t="s">
        <v>2008</v>
      </c>
      <c r="H1216" t="s">
        <v>1990</v>
      </c>
      <c r="I1216" s="162">
        <v>45395.740577430559</v>
      </c>
      <c r="J1216" s="162">
        <v>45399.697898113423</v>
      </c>
      <c r="K1216" t="s">
        <v>1991</v>
      </c>
      <c r="L1216">
        <v>15439044</v>
      </c>
      <c r="M1216" t="s">
        <v>6583</v>
      </c>
      <c r="N1216" t="s">
        <v>6584</v>
      </c>
      <c r="O1216">
        <v>956066284</v>
      </c>
      <c r="P1216" t="s">
        <v>6585</v>
      </c>
      <c r="Q1216" t="s">
        <v>3928</v>
      </c>
      <c r="R1216" t="s">
        <v>2080</v>
      </c>
      <c r="S1216" t="s">
        <v>2080</v>
      </c>
      <c r="T1216" t="e">
        <f>VLOOKUP(Hoja1[[#This Row],[dsc_documento]],Registros[],2,FALSE)</f>
        <v>#N/A</v>
      </c>
    </row>
    <row r="1217" spans="1:20" x14ac:dyDescent="0.25">
      <c r="A1217" t="s">
        <v>201</v>
      </c>
      <c r="B1217">
        <v>2</v>
      </c>
      <c r="C1217">
        <v>2105688</v>
      </c>
      <c r="D1217">
        <v>0</v>
      </c>
      <c r="E1217" t="s">
        <v>6586</v>
      </c>
      <c r="F1217" t="s">
        <v>2007</v>
      </c>
      <c r="G1217" t="s">
        <v>2008</v>
      </c>
      <c r="H1217" t="s">
        <v>1990</v>
      </c>
      <c r="I1217" s="162">
        <v>45396.401762881942</v>
      </c>
      <c r="J1217" s="162">
        <v>45397.549838275459</v>
      </c>
      <c r="K1217" t="s">
        <v>1991</v>
      </c>
      <c r="L1217">
        <v>74997609</v>
      </c>
      <c r="M1217" t="s">
        <v>6587</v>
      </c>
      <c r="N1217" t="s">
        <v>2098</v>
      </c>
      <c r="O1217">
        <v>934947361</v>
      </c>
      <c r="P1217" t="s">
        <v>6588</v>
      </c>
      <c r="Q1217" t="s">
        <v>2536</v>
      </c>
      <c r="R1217" t="s">
        <v>2021</v>
      </c>
      <c r="S1217" t="s">
        <v>4864</v>
      </c>
      <c r="T1217" t="e">
        <f>VLOOKUP(Hoja1[[#This Row],[dsc_documento]],Registros[],2,FALSE)</f>
        <v>#N/A</v>
      </c>
    </row>
    <row r="1218" spans="1:20" x14ac:dyDescent="0.25">
      <c r="A1218" t="s">
        <v>175</v>
      </c>
      <c r="B1218">
        <v>9</v>
      </c>
      <c r="C1218">
        <v>9001774</v>
      </c>
      <c r="D1218">
        <v>0</v>
      </c>
      <c r="E1218" t="s">
        <v>6589</v>
      </c>
      <c r="F1218" t="s">
        <v>1988</v>
      </c>
      <c r="G1218" t="s">
        <v>2008</v>
      </c>
      <c r="H1218" t="s">
        <v>1990</v>
      </c>
      <c r="I1218" s="162">
        <v>45396.491106597219</v>
      </c>
      <c r="J1218" s="162">
        <v>45411.557271759259</v>
      </c>
      <c r="K1218" t="s">
        <v>1991</v>
      </c>
      <c r="L1218">
        <v>32773359</v>
      </c>
      <c r="M1218" t="s">
        <v>6590</v>
      </c>
      <c r="N1218" t="s">
        <v>6591</v>
      </c>
      <c r="O1218">
        <v>943080600</v>
      </c>
      <c r="P1218" t="s">
        <v>6592</v>
      </c>
      <c r="Q1218" t="s">
        <v>2232</v>
      </c>
      <c r="R1218" t="s">
        <v>2080</v>
      </c>
      <c r="S1218" t="s">
        <v>2080</v>
      </c>
      <c r="T1218" t="e">
        <f>VLOOKUP(Hoja1[[#This Row],[dsc_documento]],Registros[],2,FALSE)</f>
        <v>#N/A</v>
      </c>
    </row>
    <row r="1219" spans="1:20" x14ac:dyDescent="0.25">
      <c r="A1219" t="s">
        <v>177</v>
      </c>
      <c r="B1219">
        <v>6</v>
      </c>
      <c r="C1219">
        <v>6002041</v>
      </c>
      <c r="D1219">
        <v>0</v>
      </c>
      <c r="E1219" t="s">
        <v>6593</v>
      </c>
      <c r="F1219" t="s">
        <v>1988</v>
      </c>
      <c r="G1219" t="s">
        <v>2008</v>
      </c>
      <c r="H1219" t="s">
        <v>1990</v>
      </c>
      <c r="I1219" s="162">
        <v>45396.515148067127</v>
      </c>
      <c r="J1219" s="162">
        <v>45399.673159988422</v>
      </c>
      <c r="K1219" t="s">
        <v>1991</v>
      </c>
      <c r="L1219">
        <v>48543920</v>
      </c>
      <c r="M1219" t="s">
        <v>6594</v>
      </c>
      <c r="N1219" t="s">
        <v>6595</v>
      </c>
      <c r="O1219">
        <v>937430735</v>
      </c>
      <c r="P1219" t="s">
        <v>6596</v>
      </c>
      <c r="Q1219" t="s">
        <v>2335</v>
      </c>
      <c r="R1219" t="s">
        <v>2080</v>
      </c>
      <c r="S1219" t="s">
        <v>2080</v>
      </c>
      <c r="T1219" t="e">
        <f>VLOOKUP(Hoja1[[#This Row],[dsc_documento]],Registros[],2,FALSE)</f>
        <v>#N/A</v>
      </c>
    </row>
    <row r="1220" spans="1:20" x14ac:dyDescent="0.25">
      <c r="A1220" t="s">
        <v>778</v>
      </c>
      <c r="B1220">
        <v>10</v>
      </c>
      <c r="C1220">
        <v>10030489</v>
      </c>
      <c r="D1220">
        <v>0</v>
      </c>
      <c r="E1220" t="s">
        <v>6597</v>
      </c>
      <c r="F1220" t="s">
        <v>2007</v>
      </c>
      <c r="G1220" t="s">
        <v>2008</v>
      </c>
      <c r="H1220" t="s">
        <v>1990</v>
      </c>
      <c r="I1220" s="162">
        <v>45396.614064965281</v>
      </c>
      <c r="J1220" s="162">
        <v>45398.762509722219</v>
      </c>
      <c r="K1220" t="s">
        <v>1991</v>
      </c>
      <c r="L1220">
        <v>5383235</v>
      </c>
      <c r="M1220" t="s">
        <v>6598</v>
      </c>
      <c r="N1220" t="s">
        <v>6599</v>
      </c>
      <c r="O1220">
        <v>968606858</v>
      </c>
      <c r="P1220" t="s">
        <v>6600</v>
      </c>
      <c r="Q1220" t="s">
        <v>4425</v>
      </c>
      <c r="R1220" t="s">
        <v>2163</v>
      </c>
      <c r="S1220" t="s">
        <v>2307</v>
      </c>
      <c r="T1220" t="e">
        <f>VLOOKUP(Hoja1[[#This Row],[dsc_documento]],Registros[],2,FALSE)</f>
        <v>#N/A</v>
      </c>
    </row>
    <row r="1221" spans="1:20" x14ac:dyDescent="0.25">
      <c r="A1221" t="s">
        <v>231</v>
      </c>
      <c r="B1221">
        <v>11</v>
      </c>
      <c r="C1221">
        <v>11001305</v>
      </c>
      <c r="D1221">
        <v>0</v>
      </c>
      <c r="E1221" t="s">
        <v>6601</v>
      </c>
      <c r="F1221" t="s">
        <v>2007</v>
      </c>
      <c r="G1221" t="s">
        <v>2008</v>
      </c>
      <c r="H1221" t="s">
        <v>1990</v>
      </c>
      <c r="I1221" s="162">
        <v>45396.645071099534</v>
      </c>
      <c r="J1221" s="162">
        <v>45397.550044062496</v>
      </c>
      <c r="K1221" t="s">
        <v>1991</v>
      </c>
      <c r="L1221">
        <v>29685758</v>
      </c>
      <c r="M1221" t="s">
        <v>6602</v>
      </c>
      <c r="N1221" t="s">
        <v>6603</v>
      </c>
      <c r="O1221">
        <v>978955384</v>
      </c>
      <c r="P1221" t="s">
        <v>6604</v>
      </c>
      <c r="Q1221" t="s">
        <v>2459</v>
      </c>
      <c r="R1221" t="s">
        <v>2138</v>
      </c>
      <c r="S1221" t="s">
        <v>2049</v>
      </c>
      <c r="T1221" t="e">
        <f>VLOOKUP(Hoja1[[#This Row],[dsc_documento]],Registros[],2,FALSE)</f>
        <v>#N/A</v>
      </c>
    </row>
    <row r="1222" spans="1:20" x14ac:dyDescent="0.25">
      <c r="A1222" t="s">
        <v>177</v>
      </c>
      <c r="B1222">
        <v>6</v>
      </c>
      <c r="C1222">
        <v>6002042</v>
      </c>
      <c r="D1222">
        <v>0</v>
      </c>
      <c r="E1222" t="s">
        <v>6605</v>
      </c>
      <c r="F1222" t="s">
        <v>2007</v>
      </c>
      <c r="G1222" t="s">
        <v>2008</v>
      </c>
      <c r="H1222" t="s">
        <v>1990</v>
      </c>
      <c r="I1222" s="162">
        <v>45397.468421296297</v>
      </c>
      <c r="J1222" s="162">
        <v>45398.450018784722</v>
      </c>
      <c r="K1222" t="s">
        <v>1991</v>
      </c>
      <c r="L1222">
        <v>72471086</v>
      </c>
      <c r="M1222" t="s">
        <v>1177</v>
      </c>
      <c r="N1222" t="s">
        <v>6606</v>
      </c>
      <c r="O1222">
        <v>945470757</v>
      </c>
      <c r="P1222" t="s">
        <v>6607</v>
      </c>
      <c r="Q1222" t="s">
        <v>5267</v>
      </c>
      <c r="R1222" t="s">
        <v>2114</v>
      </c>
      <c r="S1222" t="s">
        <v>1994</v>
      </c>
      <c r="T1222" t="e">
        <f>VLOOKUP(Hoja1[[#This Row],[dsc_documento]],Registros[],2,FALSE)</f>
        <v>#N/A</v>
      </c>
    </row>
    <row r="1223" spans="1:20" x14ac:dyDescent="0.25">
      <c r="A1223" t="s">
        <v>197</v>
      </c>
      <c r="B1223">
        <v>7</v>
      </c>
      <c r="C1223">
        <v>7001370</v>
      </c>
      <c r="D1223">
        <v>0</v>
      </c>
      <c r="E1223" t="s">
        <v>6608</v>
      </c>
      <c r="F1223" t="s">
        <v>1988</v>
      </c>
      <c r="G1223" t="s">
        <v>2008</v>
      </c>
      <c r="H1223" t="s">
        <v>1990</v>
      </c>
      <c r="I1223" s="162">
        <v>45397.563586770833</v>
      </c>
      <c r="J1223" s="162">
        <v>45411.54801111111</v>
      </c>
      <c r="K1223" t="s">
        <v>2009</v>
      </c>
      <c r="L1223">
        <v>17628307</v>
      </c>
      <c r="M1223" t="s">
        <v>6609</v>
      </c>
      <c r="N1223" t="s">
        <v>6610</v>
      </c>
      <c r="O1223">
        <v>985312221</v>
      </c>
      <c r="P1223" t="s">
        <v>6611</v>
      </c>
      <c r="Q1223" t="s">
        <v>2335</v>
      </c>
      <c r="R1223" t="s">
        <v>2080</v>
      </c>
      <c r="S1223" t="s">
        <v>2080</v>
      </c>
      <c r="T1223" t="e">
        <f>VLOOKUP(Hoja1[[#This Row],[dsc_documento]],Registros[],2,FALSE)</f>
        <v>#N/A</v>
      </c>
    </row>
    <row r="1224" spans="1:20" x14ac:dyDescent="0.25">
      <c r="A1224" t="s">
        <v>231</v>
      </c>
      <c r="B1224">
        <v>11</v>
      </c>
      <c r="C1224">
        <v>11001306</v>
      </c>
      <c r="D1224">
        <v>0</v>
      </c>
      <c r="E1224" t="s">
        <v>6612</v>
      </c>
      <c r="F1224" t="s">
        <v>2007</v>
      </c>
      <c r="G1224" t="s">
        <v>2008</v>
      </c>
      <c r="H1224" t="s">
        <v>1990</v>
      </c>
      <c r="I1224" s="162">
        <v>45397.5896440625</v>
      </c>
      <c r="J1224" s="162">
        <v>45398.450021412034</v>
      </c>
      <c r="K1224" t="s">
        <v>1991</v>
      </c>
      <c r="L1224">
        <v>29424032</v>
      </c>
      <c r="M1224" t="s">
        <v>6613</v>
      </c>
      <c r="N1224" t="s">
        <v>6614</v>
      </c>
      <c r="O1224">
        <v>966881155</v>
      </c>
      <c r="P1224" t="s">
        <v>6615</v>
      </c>
      <c r="Q1224" t="s">
        <v>2445</v>
      </c>
      <c r="R1224" t="s">
        <v>2238</v>
      </c>
      <c r="S1224" t="s">
        <v>2049</v>
      </c>
      <c r="T1224" t="e">
        <f>VLOOKUP(Hoja1[[#This Row],[dsc_documento]],Registros[],2,FALSE)</f>
        <v>#N/A</v>
      </c>
    </row>
    <row r="1225" spans="1:20" x14ac:dyDescent="0.25">
      <c r="A1225" t="s">
        <v>232</v>
      </c>
      <c r="B1225">
        <v>4</v>
      </c>
      <c r="C1225">
        <v>2845</v>
      </c>
      <c r="D1225">
        <v>1</v>
      </c>
      <c r="E1225" t="s">
        <v>6616</v>
      </c>
      <c r="F1225" t="s">
        <v>1988</v>
      </c>
      <c r="G1225" t="s">
        <v>2008</v>
      </c>
      <c r="H1225" t="s">
        <v>1990</v>
      </c>
      <c r="I1225" s="162">
        <v>45397.678969293978</v>
      </c>
      <c r="J1225" s="162">
        <v>45399.474922106485</v>
      </c>
      <c r="K1225" t="s">
        <v>2009</v>
      </c>
      <c r="L1225">
        <v>23845615</v>
      </c>
      <c r="M1225" t="s">
        <v>6617</v>
      </c>
      <c r="N1225" t="s">
        <v>6618</v>
      </c>
      <c r="O1225">
        <v>984261580</v>
      </c>
      <c r="P1225" t="s">
        <v>6619</v>
      </c>
      <c r="Q1225" t="s">
        <v>2257</v>
      </c>
      <c r="R1225" t="s">
        <v>2080</v>
      </c>
      <c r="S1225" t="s">
        <v>2080</v>
      </c>
      <c r="T1225" t="e">
        <f>VLOOKUP(Hoja1[[#This Row],[dsc_documento]],Registros[],2,FALSE)</f>
        <v>#N/A</v>
      </c>
    </row>
    <row r="1226" spans="1:20" x14ac:dyDescent="0.25">
      <c r="A1226" t="s">
        <v>173</v>
      </c>
      <c r="B1226">
        <v>5</v>
      </c>
      <c r="C1226">
        <v>5050612</v>
      </c>
      <c r="D1226">
        <v>0</v>
      </c>
      <c r="E1226" t="s">
        <v>6620</v>
      </c>
      <c r="F1226" t="s">
        <v>2007</v>
      </c>
      <c r="G1226" t="s">
        <v>2008</v>
      </c>
      <c r="H1226" t="s">
        <v>1990</v>
      </c>
      <c r="I1226" s="162">
        <v>45397.731544479167</v>
      </c>
      <c r="J1226" s="162">
        <v>45418.387507407409</v>
      </c>
      <c r="K1226" t="s">
        <v>1991</v>
      </c>
      <c r="L1226">
        <v>74218896</v>
      </c>
      <c r="M1226" t="s">
        <v>6621</v>
      </c>
      <c r="N1226" t="s">
        <v>2433</v>
      </c>
      <c r="O1226">
        <v>934591923</v>
      </c>
      <c r="P1226" t="s">
        <v>6622</v>
      </c>
      <c r="Q1226" t="s">
        <v>6623</v>
      </c>
      <c r="R1226" t="s">
        <v>2000</v>
      </c>
      <c r="S1226" t="s">
        <v>2000</v>
      </c>
      <c r="T1226" t="e">
        <f>VLOOKUP(Hoja1[[#This Row],[dsc_documento]],Registros[],2,FALSE)</f>
        <v>#N/A</v>
      </c>
    </row>
    <row r="1227" spans="1:20" x14ac:dyDescent="0.25">
      <c r="A1227" t="s">
        <v>232</v>
      </c>
      <c r="B1227">
        <v>4</v>
      </c>
      <c r="C1227">
        <v>4001974</v>
      </c>
      <c r="D1227">
        <v>0</v>
      </c>
      <c r="E1227" t="s">
        <v>6624</v>
      </c>
      <c r="F1227" t="s">
        <v>1988</v>
      </c>
      <c r="G1227" t="s">
        <v>2008</v>
      </c>
      <c r="H1227" t="s">
        <v>1990</v>
      </c>
      <c r="I1227" s="162">
        <v>45398.387173067131</v>
      </c>
      <c r="J1227" s="162">
        <v>45401.521344212961</v>
      </c>
      <c r="K1227" t="s">
        <v>1991</v>
      </c>
      <c r="L1227">
        <v>8609023</v>
      </c>
      <c r="M1227" t="s">
        <v>1313</v>
      </c>
      <c r="N1227" t="s">
        <v>6625</v>
      </c>
      <c r="O1227">
        <v>974230907</v>
      </c>
      <c r="P1227" t="s">
        <v>1314</v>
      </c>
      <c r="Q1227" t="s">
        <v>2146</v>
      </c>
      <c r="R1227" t="s">
        <v>2080</v>
      </c>
      <c r="S1227" t="s">
        <v>2080</v>
      </c>
      <c r="T1227" t="e">
        <f>VLOOKUP(Hoja1[[#This Row],[dsc_documento]],Registros[],2,FALSE)</f>
        <v>#N/A</v>
      </c>
    </row>
    <row r="1228" spans="1:20" x14ac:dyDescent="0.25">
      <c r="A1228" t="s">
        <v>173</v>
      </c>
      <c r="B1228">
        <v>5</v>
      </c>
      <c r="C1228">
        <v>5050613</v>
      </c>
      <c r="D1228">
        <v>0</v>
      </c>
      <c r="E1228" t="s">
        <v>6626</v>
      </c>
      <c r="F1228" t="s">
        <v>2007</v>
      </c>
      <c r="G1228" t="s">
        <v>2008</v>
      </c>
      <c r="H1228" t="s">
        <v>1990</v>
      </c>
      <c r="I1228" s="162">
        <v>45398.39739510417</v>
      </c>
      <c r="J1228" s="162">
        <v>45398.725019247686</v>
      </c>
      <c r="K1228" t="s">
        <v>2009</v>
      </c>
      <c r="L1228">
        <v>15374963</v>
      </c>
      <c r="M1228" t="s">
        <v>6627</v>
      </c>
      <c r="N1228" t="s">
        <v>5938</v>
      </c>
      <c r="O1228">
        <v>994789803</v>
      </c>
      <c r="P1228" t="s">
        <v>6628</v>
      </c>
      <c r="Q1228" t="s">
        <v>6623</v>
      </c>
      <c r="R1228" t="s">
        <v>2000</v>
      </c>
      <c r="S1228" t="s">
        <v>2000</v>
      </c>
      <c r="T1228" t="e">
        <f>VLOOKUP(Hoja1[[#This Row],[dsc_documento]],Registros[],2,FALSE)</f>
        <v>#N/A</v>
      </c>
    </row>
    <row r="1229" spans="1:20" x14ac:dyDescent="0.25">
      <c r="A1229" t="s">
        <v>231</v>
      </c>
      <c r="B1229">
        <v>11</v>
      </c>
      <c r="C1229">
        <v>11001307</v>
      </c>
      <c r="D1229">
        <v>0</v>
      </c>
      <c r="E1229" t="s">
        <v>6629</v>
      </c>
      <c r="F1229" t="s">
        <v>2007</v>
      </c>
      <c r="G1229" t="s">
        <v>2008</v>
      </c>
      <c r="H1229" t="s">
        <v>1990</v>
      </c>
      <c r="I1229" s="162">
        <v>45398.449338229169</v>
      </c>
      <c r="J1229" s="162">
        <v>45401.512506712963</v>
      </c>
      <c r="K1229" t="s">
        <v>1991</v>
      </c>
      <c r="L1229">
        <v>29611370</v>
      </c>
      <c r="M1229" t="s">
        <v>6630</v>
      </c>
      <c r="N1229" t="s">
        <v>6631</v>
      </c>
      <c r="O1229">
        <v>938299308</v>
      </c>
      <c r="P1229" t="s">
        <v>6632</v>
      </c>
      <c r="Q1229" t="s">
        <v>2983</v>
      </c>
      <c r="R1229" t="s">
        <v>2048</v>
      </c>
      <c r="S1229" t="s">
        <v>2049</v>
      </c>
      <c r="T1229" t="e">
        <f>VLOOKUP(Hoja1[[#This Row],[dsc_documento]],Registros[],2,FALSE)</f>
        <v>#N/A</v>
      </c>
    </row>
    <row r="1230" spans="1:20" x14ac:dyDescent="0.25">
      <c r="A1230" t="s">
        <v>231</v>
      </c>
      <c r="B1230">
        <v>11</v>
      </c>
      <c r="C1230">
        <v>11001308</v>
      </c>
      <c r="D1230">
        <v>0</v>
      </c>
      <c r="E1230" t="s">
        <v>6633</v>
      </c>
      <c r="F1230" t="s">
        <v>2007</v>
      </c>
      <c r="G1230" t="s">
        <v>2008</v>
      </c>
      <c r="H1230" t="s">
        <v>1990</v>
      </c>
      <c r="I1230" s="162">
        <v>45398.468775543981</v>
      </c>
      <c r="J1230" s="162">
        <v>45399.450006284722</v>
      </c>
      <c r="K1230" t="s">
        <v>1991</v>
      </c>
      <c r="L1230">
        <v>29558881</v>
      </c>
      <c r="M1230" t="s">
        <v>6634</v>
      </c>
      <c r="N1230" t="s">
        <v>6635</v>
      </c>
      <c r="O1230">
        <v>986991966</v>
      </c>
      <c r="P1230" t="s">
        <v>6636</v>
      </c>
      <c r="Q1230" t="s">
        <v>4201</v>
      </c>
      <c r="R1230" t="s">
        <v>2048</v>
      </c>
      <c r="S1230" t="s">
        <v>2049</v>
      </c>
      <c r="T1230" t="e">
        <f>VLOOKUP(Hoja1[[#This Row],[dsc_documento]],Registros[],2,FALSE)</f>
        <v>#N/A</v>
      </c>
    </row>
    <row r="1231" spans="1:20" x14ac:dyDescent="0.25">
      <c r="A1231" t="s">
        <v>201</v>
      </c>
      <c r="B1231">
        <v>2</v>
      </c>
      <c r="C1231">
        <v>2105689</v>
      </c>
      <c r="D1231">
        <v>0</v>
      </c>
      <c r="E1231" t="s">
        <v>6637</v>
      </c>
      <c r="F1231" t="s">
        <v>2007</v>
      </c>
      <c r="G1231" t="s">
        <v>2008</v>
      </c>
      <c r="H1231" t="s">
        <v>1990</v>
      </c>
      <c r="I1231" s="162">
        <v>45398.49558318287</v>
      </c>
      <c r="J1231" s="162">
        <v>45398.662506446759</v>
      </c>
      <c r="K1231" t="s">
        <v>1991</v>
      </c>
      <c r="L1231">
        <v>20063160</v>
      </c>
      <c r="M1231" t="s">
        <v>6638</v>
      </c>
      <c r="N1231" t="s">
        <v>6639</v>
      </c>
      <c r="O1231">
        <v>976934990</v>
      </c>
      <c r="P1231" t="s">
        <v>6640</v>
      </c>
      <c r="Q1231" t="s">
        <v>3561</v>
      </c>
      <c r="R1231" t="s">
        <v>2060</v>
      </c>
      <c r="S1231" t="s">
        <v>4864</v>
      </c>
      <c r="T1231" t="e">
        <f>VLOOKUP(Hoja1[[#This Row],[dsc_documento]],Registros[],2,FALSE)</f>
        <v>#N/A</v>
      </c>
    </row>
    <row r="1232" spans="1:20" x14ac:dyDescent="0.25">
      <c r="A1232" t="s">
        <v>201</v>
      </c>
      <c r="B1232">
        <v>2</v>
      </c>
      <c r="C1232">
        <v>2105690</v>
      </c>
      <c r="D1232">
        <v>0</v>
      </c>
      <c r="E1232" t="s">
        <v>6641</v>
      </c>
      <c r="F1232" t="s">
        <v>2007</v>
      </c>
      <c r="G1232" t="s">
        <v>2008</v>
      </c>
      <c r="H1232" t="s">
        <v>1990</v>
      </c>
      <c r="I1232" s="162">
        <v>45398.500262152775</v>
      </c>
      <c r="J1232" s="162">
        <v>45398.662506909721</v>
      </c>
      <c r="K1232" t="s">
        <v>1991</v>
      </c>
      <c r="L1232">
        <v>20063160</v>
      </c>
      <c r="M1232" t="s">
        <v>6638</v>
      </c>
      <c r="N1232" t="s">
        <v>6639</v>
      </c>
      <c r="O1232">
        <v>976934990</v>
      </c>
      <c r="P1232" t="s">
        <v>6640</v>
      </c>
      <c r="Q1232" t="s">
        <v>3561</v>
      </c>
      <c r="R1232" t="s">
        <v>2060</v>
      </c>
      <c r="S1232" t="s">
        <v>4864</v>
      </c>
      <c r="T1232" t="e">
        <f>VLOOKUP(Hoja1[[#This Row],[dsc_documento]],Registros[],2,FALSE)</f>
        <v>#N/A</v>
      </c>
    </row>
    <row r="1233" spans="1:20" x14ac:dyDescent="0.25">
      <c r="A1233" t="s">
        <v>232</v>
      </c>
      <c r="B1233">
        <v>4</v>
      </c>
      <c r="C1233">
        <v>4001975</v>
      </c>
      <c r="D1233">
        <v>0</v>
      </c>
      <c r="E1233" t="s">
        <v>6642</v>
      </c>
      <c r="F1233" t="s">
        <v>2007</v>
      </c>
      <c r="G1233" t="s">
        <v>2008</v>
      </c>
      <c r="H1233" t="s">
        <v>1990</v>
      </c>
      <c r="I1233" s="162">
        <v>45398.597406909721</v>
      </c>
      <c r="J1233" s="162">
        <v>45399.462518865737</v>
      </c>
      <c r="K1233" t="s">
        <v>1991</v>
      </c>
      <c r="L1233">
        <v>10508732</v>
      </c>
      <c r="M1233" t="s">
        <v>6643</v>
      </c>
      <c r="N1233" t="s">
        <v>6644</v>
      </c>
      <c r="O1233">
        <v>900989523</v>
      </c>
      <c r="P1233" t="s">
        <v>6645</v>
      </c>
      <c r="Q1233" t="s">
        <v>2177</v>
      </c>
      <c r="R1233" t="s">
        <v>2178</v>
      </c>
      <c r="S1233" t="s">
        <v>2107</v>
      </c>
      <c r="T1233" t="e">
        <f>VLOOKUP(Hoja1[[#This Row],[dsc_documento]],Registros[],2,FALSE)</f>
        <v>#N/A</v>
      </c>
    </row>
    <row r="1234" spans="1:20" x14ac:dyDescent="0.25">
      <c r="A1234" t="s">
        <v>201</v>
      </c>
      <c r="B1234">
        <v>2</v>
      </c>
      <c r="C1234">
        <v>2105691</v>
      </c>
      <c r="D1234">
        <v>0</v>
      </c>
      <c r="E1234" t="s">
        <v>6646</v>
      </c>
      <c r="F1234" t="s">
        <v>2007</v>
      </c>
      <c r="G1234" t="s">
        <v>2008</v>
      </c>
      <c r="H1234" t="s">
        <v>1990</v>
      </c>
      <c r="I1234" s="162">
        <v>45398.598703009258</v>
      </c>
      <c r="J1234" s="162">
        <v>45398.687531481482</v>
      </c>
      <c r="K1234" t="s">
        <v>1991</v>
      </c>
      <c r="L1234">
        <v>46036912</v>
      </c>
      <c r="M1234" t="s">
        <v>1293</v>
      </c>
      <c r="N1234" t="s">
        <v>4092</v>
      </c>
      <c r="O1234">
        <v>946839074</v>
      </c>
      <c r="P1234" t="s">
        <v>1294</v>
      </c>
      <c r="Q1234" t="s">
        <v>4385</v>
      </c>
      <c r="R1234" t="s">
        <v>2060</v>
      </c>
      <c r="S1234" t="s">
        <v>4864</v>
      </c>
      <c r="T1234" t="e">
        <f>VLOOKUP(Hoja1[[#This Row],[dsc_documento]],Registros[],2,FALSE)</f>
        <v>#N/A</v>
      </c>
    </row>
    <row r="1235" spans="1:20" x14ac:dyDescent="0.25">
      <c r="A1235" t="s">
        <v>201</v>
      </c>
      <c r="B1235">
        <v>2</v>
      </c>
      <c r="C1235">
        <v>2105692</v>
      </c>
      <c r="D1235">
        <v>0</v>
      </c>
      <c r="E1235" t="s">
        <v>6647</v>
      </c>
      <c r="F1235" t="s">
        <v>2007</v>
      </c>
      <c r="G1235" t="s">
        <v>2008</v>
      </c>
      <c r="H1235" t="s">
        <v>1990</v>
      </c>
      <c r="I1235" s="162">
        <v>45398.608450231484</v>
      </c>
      <c r="J1235" s="162">
        <v>45398.687536423611</v>
      </c>
      <c r="K1235" t="s">
        <v>1991</v>
      </c>
      <c r="L1235">
        <v>46036912</v>
      </c>
      <c r="M1235" t="s">
        <v>1293</v>
      </c>
      <c r="N1235" t="s">
        <v>4092</v>
      </c>
      <c r="O1235">
        <v>946839074</v>
      </c>
      <c r="P1235" t="s">
        <v>1294</v>
      </c>
      <c r="Q1235" t="s">
        <v>4385</v>
      </c>
      <c r="R1235" t="s">
        <v>2060</v>
      </c>
      <c r="S1235" t="s">
        <v>4864</v>
      </c>
      <c r="T1235" t="e">
        <f>VLOOKUP(Hoja1[[#This Row],[dsc_documento]],Registros[],2,FALSE)</f>
        <v>#N/A</v>
      </c>
    </row>
    <row r="1236" spans="1:20" x14ac:dyDescent="0.25">
      <c r="A1236" t="s">
        <v>232</v>
      </c>
      <c r="B1236">
        <v>4</v>
      </c>
      <c r="C1236">
        <v>4001976</v>
      </c>
      <c r="D1236">
        <v>0</v>
      </c>
      <c r="E1236" t="s">
        <v>6648</v>
      </c>
      <c r="F1236" t="s">
        <v>2007</v>
      </c>
      <c r="G1236" t="s">
        <v>2008</v>
      </c>
      <c r="H1236" t="s">
        <v>1990</v>
      </c>
      <c r="I1236" s="162">
        <v>45398.609454976853</v>
      </c>
      <c r="J1236" s="162">
        <v>45398.900029780096</v>
      </c>
      <c r="K1236" t="s">
        <v>1991</v>
      </c>
      <c r="L1236">
        <v>45763398</v>
      </c>
      <c r="M1236" t="s">
        <v>6649</v>
      </c>
      <c r="N1236" t="s">
        <v>6650</v>
      </c>
      <c r="O1236">
        <v>959129241</v>
      </c>
      <c r="P1236" t="s">
        <v>6651</v>
      </c>
      <c r="Q1236" t="s">
        <v>2177</v>
      </c>
      <c r="R1236" t="s">
        <v>2178</v>
      </c>
      <c r="S1236" t="s">
        <v>2107</v>
      </c>
      <c r="T1236" t="e">
        <f>VLOOKUP(Hoja1[[#This Row],[dsc_documento]],Registros[],2,FALSE)</f>
        <v>#N/A</v>
      </c>
    </row>
    <row r="1237" spans="1:20" x14ac:dyDescent="0.25">
      <c r="A1237" t="s">
        <v>176</v>
      </c>
      <c r="B1237">
        <v>1</v>
      </c>
      <c r="C1237">
        <v>1002496</v>
      </c>
      <c r="D1237">
        <v>0</v>
      </c>
      <c r="E1237" t="s">
        <v>6652</v>
      </c>
      <c r="F1237" t="s">
        <v>1988</v>
      </c>
      <c r="G1237" t="s">
        <v>2008</v>
      </c>
      <c r="H1237" t="s">
        <v>2024</v>
      </c>
      <c r="I1237" s="162">
        <v>45398.614087615744</v>
      </c>
      <c r="J1237" s="162">
        <v>45401.726799456017</v>
      </c>
      <c r="K1237" t="s">
        <v>2009</v>
      </c>
      <c r="L1237">
        <v>41327120</v>
      </c>
      <c r="M1237" t="s">
        <v>6653</v>
      </c>
      <c r="N1237" t="s">
        <v>6654</v>
      </c>
      <c r="O1237">
        <v>942999981</v>
      </c>
      <c r="P1237" t="s">
        <v>6655</v>
      </c>
      <c r="Q1237" t="s">
        <v>2005</v>
      </c>
      <c r="R1237" t="s">
        <v>2080</v>
      </c>
      <c r="S1237" t="s">
        <v>2080</v>
      </c>
      <c r="T1237" t="e">
        <f>VLOOKUP(Hoja1[[#This Row],[dsc_documento]],Registros[],2,FALSE)</f>
        <v>#N/A</v>
      </c>
    </row>
    <row r="1238" spans="1:20" x14ac:dyDescent="0.25">
      <c r="A1238" t="s">
        <v>201</v>
      </c>
      <c r="B1238">
        <v>2</v>
      </c>
      <c r="C1238">
        <v>2105694</v>
      </c>
      <c r="D1238">
        <v>0</v>
      </c>
      <c r="E1238" t="s">
        <v>6656</v>
      </c>
      <c r="F1238" t="s">
        <v>2007</v>
      </c>
      <c r="G1238" t="s">
        <v>2008</v>
      </c>
      <c r="H1238" t="s">
        <v>1990</v>
      </c>
      <c r="I1238" s="162">
        <v>45399.413494247689</v>
      </c>
      <c r="J1238" s="162">
        <v>45401.400213807872</v>
      </c>
      <c r="K1238" t="s">
        <v>1991</v>
      </c>
      <c r="L1238">
        <v>19812039</v>
      </c>
      <c r="M1238" t="s">
        <v>6657</v>
      </c>
      <c r="N1238" t="s">
        <v>6658</v>
      </c>
      <c r="O1238">
        <v>947514898</v>
      </c>
      <c r="P1238" t="s">
        <v>6659</v>
      </c>
      <c r="Q1238" t="s">
        <v>6159</v>
      </c>
      <c r="R1238" t="s">
        <v>2021</v>
      </c>
      <c r="S1238" t="s">
        <v>4864</v>
      </c>
      <c r="T1238" t="e">
        <f>VLOOKUP(Hoja1[[#This Row],[dsc_documento]],Registros[],2,FALSE)</f>
        <v>#N/A</v>
      </c>
    </row>
    <row r="1239" spans="1:20" x14ac:dyDescent="0.25">
      <c r="A1239" t="s">
        <v>232</v>
      </c>
      <c r="B1239">
        <v>4</v>
      </c>
      <c r="C1239">
        <v>4001977</v>
      </c>
      <c r="D1239">
        <v>0</v>
      </c>
      <c r="E1239" t="s">
        <v>6660</v>
      </c>
      <c r="F1239" t="s">
        <v>1988</v>
      </c>
      <c r="G1239" t="s">
        <v>2008</v>
      </c>
      <c r="H1239" t="s">
        <v>1990</v>
      </c>
      <c r="I1239" s="162">
        <v>45399.474067557872</v>
      </c>
      <c r="J1239" s="162">
        <v>45415.650903553244</v>
      </c>
      <c r="K1239" t="s">
        <v>1991</v>
      </c>
      <c r="L1239">
        <v>72483285</v>
      </c>
      <c r="M1239" t="s">
        <v>6661</v>
      </c>
      <c r="N1239" t="s">
        <v>6662</v>
      </c>
      <c r="O1239">
        <v>993746704</v>
      </c>
      <c r="P1239" t="s">
        <v>6663</v>
      </c>
      <c r="Q1239" t="s">
        <v>2146</v>
      </c>
      <c r="R1239" t="s">
        <v>2080</v>
      </c>
      <c r="S1239" t="s">
        <v>2080</v>
      </c>
      <c r="T1239" t="e">
        <f>VLOOKUP(Hoja1[[#This Row],[dsc_documento]],Registros[],2,FALSE)</f>
        <v>#N/A</v>
      </c>
    </row>
    <row r="1240" spans="1:20" x14ac:dyDescent="0.25">
      <c r="A1240" t="s">
        <v>231</v>
      </c>
      <c r="B1240">
        <v>11</v>
      </c>
      <c r="C1240">
        <v>11001309</v>
      </c>
      <c r="D1240">
        <v>0</v>
      </c>
      <c r="E1240" t="s">
        <v>6664</v>
      </c>
      <c r="F1240" t="s">
        <v>2007</v>
      </c>
      <c r="G1240" t="s">
        <v>2008</v>
      </c>
      <c r="H1240" t="s">
        <v>1990</v>
      </c>
      <c r="I1240" s="162">
        <v>45399.481922719904</v>
      </c>
      <c r="J1240" s="162">
        <v>45402.43753758102</v>
      </c>
      <c r="K1240" t="s">
        <v>1991</v>
      </c>
      <c r="L1240">
        <v>41640710</v>
      </c>
      <c r="M1240" t="s">
        <v>6665</v>
      </c>
      <c r="N1240" t="s">
        <v>6666</v>
      </c>
      <c r="O1240">
        <v>959034305</v>
      </c>
      <c r="P1240" t="s">
        <v>6667</v>
      </c>
      <c r="Q1240" t="s">
        <v>2113</v>
      </c>
      <c r="R1240" t="s">
        <v>2114</v>
      </c>
      <c r="S1240" t="s">
        <v>1994</v>
      </c>
      <c r="T1240" t="e">
        <f>VLOOKUP(Hoja1[[#This Row],[dsc_documento]],Registros[],2,FALSE)</f>
        <v>#N/A</v>
      </c>
    </row>
    <row r="1241" spans="1:20" x14ac:dyDescent="0.25">
      <c r="A1241" t="s">
        <v>232</v>
      </c>
      <c r="B1241">
        <v>4</v>
      </c>
      <c r="C1241">
        <v>4001978</v>
      </c>
      <c r="D1241">
        <v>0</v>
      </c>
      <c r="E1241" t="s">
        <v>6668</v>
      </c>
      <c r="F1241" t="s">
        <v>2007</v>
      </c>
      <c r="G1241" t="s">
        <v>2008</v>
      </c>
      <c r="H1241" t="s">
        <v>1990</v>
      </c>
      <c r="I1241" s="162">
        <v>45399.506160798614</v>
      </c>
      <c r="J1241" s="162">
        <v>45399.737510069448</v>
      </c>
      <c r="K1241" t="s">
        <v>1991</v>
      </c>
      <c r="L1241">
        <v>25214224</v>
      </c>
      <c r="M1241" t="s">
        <v>6669</v>
      </c>
      <c r="N1241" t="s">
        <v>3907</v>
      </c>
      <c r="O1241">
        <v>970018088</v>
      </c>
      <c r="P1241" t="s">
        <v>6670</v>
      </c>
      <c r="Q1241" t="s">
        <v>2278</v>
      </c>
      <c r="R1241" t="s">
        <v>2178</v>
      </c>
      <c r="S1241" t="s">
        <v>2107</v>
      </c>
      <c r="T1241" t="e">
        <f>VLOOKUP(Hoja1[[#This Row],[dsc_documento]],Registros[],2,FALSE)</f>
        <v>#N/A</v>
      </c>
    </row>
    <row r="1242" spans="1:20" x14ac:dyDescent="0.25">
      <c r="A1242" t="s">
        <v>231</v>
      </c>
      <c r="B1242">
        <v>11</v>
      </c>
      <c r="C1242">
        <v>11001310</v>
      </c>
      <c r="D1242">
        <v>0</v>
      </c>
      <c r="E1242" t="s">
        <v>6671</v>
      </c>
      <c r="F1242" t="s">
        <v>2007</v>
      </c>
      <c r="G1242" t="s">
        <v>2008</v>
      </c>
      <c r="H1242" t="s">
        <v>1990</v>
      </c>
      <c r="I1242" s="162">
        <v>45399.508539548609</v>
      </c>
      <c r="J1242" s="162">
        <v>45401.487507094906</v>
      </c>
      <c r="K1242" t="s">
        <v>1991</v>
      </c>
      <c r="L1242">
        <v>9893127</v>
      </c>
      <c r="M1242" t="s">
        <v>6672</v>
      </c>
      <c r="N1242" t="s">
        <v>3698</v>
      </c>
      <c r="O1242">
        <v>934352358</v>
      </c>
      <c r="P1242" t="s">
        <v>6673</v>
      </c>
      <c r="Q1242" t="s">
        <v>2587</v>
      </c>
      <c r="R1242" t="s">
        <v>2138</v>
      </c>
      <c r="S1242" t="s">
        <v>2049</v>
      </c>
      <c r="T1242" t="e">
        <f>VLOOKUP(Hoja1[[#This Row],[dsc_documento]],Registros[],2,FALSE)</f>
        <v>#N/A</v>
      </c>
    </row>
    <row r="1243" spans="1:20" x14ac:dyDescent="0.25">
      <c r="A1243" t="s">
        <v>231</v>
      </c>
      <c r="B1243">
        <v>11</v>
      </c>
      <c r="C1243">
        <v>11001311</v>
      </c>
      <c r="D1243">
        <v>0</v>
      </c>
      <c r="E1243" t="s">
        <v>6674</v>
      </c>
      <c r="F1243" t="s">
        <v>2007</v>
      </c>
      <c r="G1243" t="s">
        <v>2008</v>
      </c>
      <c r="H1243" t="s">
        <v>1990</v>
      </c>
      <c r="I1243" s="162">
        <v>45399.524503472225</v>
      </c>
      <c r="J1243" s="162">
        <v>45401.475008449073</v>
      </c>
      <c r="K1243" t="s">
        <v>1991</v>
      </c>
      <c r="L1243">
        <v>10511214</v>
      </c>
      <c r="M1243" t="s">
        <v>6675</v>
      </c>
      <c r="N1243" t="s">
        <v>6676</v>
      </c>
      <c r="O1243">
        <v>986844508</v>
      </c>
      <c r="P1243" t="s">
        <v>6673</v>
      </c>
      <c r="Q1243" t="s">
        <v>2587</v>
      </c>
      <c r="R1243" t="s">
        <v>2138</v>
      </c>
      <c r="S1243" t="s">
        <v>2049</v>
      </c>
      <c r="T1243" t="e">
        <f>VLOOKUP(Hoja1[[#This Row],[dsc_documento]],Registros[],2,FALSE)</f>
        <v>#N/A</v>
      </c>
    </row>
    <row r="1244" spans="1:20" x14ac:dyDescent="0.25">
      <c r="A1244" t="s">
        <v>232</v>
      </c>
      <c r="B1244">
        <v>4</v>
      </c>
      <c r="C1244">
        <v>4001979</v>
      </c>
      <c r="D1244">
        <v>0</v>
      </c>
      <c r="E1244" t="s">
        <v>6677</v>
      </c>
      <c r="F1244" t="s">
        <v>2007</v>
      </c>
      <c r="G1244" t="s">
        <v>2008</v>
      </c>
      <c r="H1244" t="s">
        <v>1990</v>
      </c>
      <c r="I1244" s="162">
        <v>45399.671365509261</v>
      </c>
      <c r="J1244" s="162">
        <v>45400.700014618058</v>
      </c>
      <c r="K1244" t="s">
        <v>1991</v>
      </c>
      <c r="L1244">
        <v>23975871</v>
      </c>
      <c r="M1244" t="s">
        <v>6678</v>
      </c>
      <c r="N1244" t="s">
        <v>6679</v>
      </c>
      <c r="O1244">
        <v>968527924</v>
      </c>
      <c r="P1244" t="s">
        <v>6680</v>
      </c>
      <c r="Q1244" t="s">
        <v>6681</v>
      </c>
      <c r="R1244" t="s">
        <v>2178</v>
      </c>
      <c r="S1244" t="s">
        <v>2107</v>
      </c>
      <c r="T1244" t="e">
        <f>VLOOKUP(Hoja1[[#This Row],[dsc_documento]],Registros[],2,FALSE)</f>
        <v>#N/A</v>
      </c>
    </row>
    <row r="1245" spans="1:20" x14ac:dyDescent="0.25">
      <c r="A1245" t="s">
        <v>201</v>
      </c>
      <c r="B1245">
        <v>2</v>
      </c>
      <c r="C1245">
        <v>2105695</v>
      </c>
      <c r="D1245">
        <v>0</v>
      </c>
      <c r="E1245" t="s">
        <v>6682</v>
      </c>
      <c r="F1245" t="s">
        <v>2007</v>
      </c>
      <c r="G1245" t="s">
        <v>2008</v>
      </c>
      <c r="H1245" t="s">
        <v>1990</v>
      </c>
      <c r="I1245" s="162">
        <v>45399.696523113424</v>
      </c>
      <c r="J1245" s="162">
        <v>45406.662505636574</v>
      </c>
      <c r="K1245" t="s">
        <v>1991</v>
      </c>
      <c r="L1245">
        <v>20106889</v>
      </c>
      <c r="M1245" t="s">
        <v>6683</v>
      </c>
      <c r="N1245" t="s">
        <v>6684</v>
      </c>
      <c r="O1245">
        <v>964634409</v>
      </c>
      <c r="P1245" t="s">
        <v>6685</v>
      </c>
      <c r="Q1245" t="s">
        <v>2013</v>
      </c>
      <c r="R1245" t="s">
        <v>2014</v>
      </c>
      <c r="S1245" t="s">
        <v>2015</v>
      </c>
      <c r="T1245" t="e">
        <f>VLOOKUP(Hoja1[[#This Row],[dsc_documento]],Registros[],2,FALSE)</f>
        <v>#N/A</v>
      </c>
    </row>
    <row r="1246" spans="1:20" x14ac:dyDescent="0.25">
      <c r="A1246" t="s">
        <v>176</v>
      </c>
      <c r="B1246">
        <v>1</v>
      </c>
      <c r="C1246">
        <v>1002497</v>
      </c>
      <c r="D1246">
        <v>0</v>
      </c>
      <c r="E1246" t="s">
        <v>6686</v>
      </c>
      <c r="F1246" t="s">
        <v>2007</v>
      </c>
      <c r="G1246" t="s">
        <v>2008</v>
      </c>
      <c r="H1246" t="s">
        <v>2245</v>
      </c>
      <c r="I1246" s="162">
        <v>45400.451222835647</v>
      </c>
      <c r="J1246" s="162">
        <v>45400.837520335648</v>
      </c>
      <c r="K1246" t="s">
        <v>1991</v>
      </c>
      <c r="L1246">
        <v>80518241</v>
      </c>
      <c r="M1246" t="s">
        <v>6687</v>
      </c>
      <c r="N1246" t="s">
        <v>6688</v>
      </c>
      <c r="O1246">
        <v>968442307</v>
      </c>
      <c r="P1246" t="s">
        <v>6689</v>
      </c>
      <c r="Q1246" t="s">
        <v>6690</v>
      </c>
      <c r="R1246" t="s">
        <v>2095</v>
      </c>
      <c r="S1246" t="s">
        <v>2015</v>
      </c>
      <c r="T1246" t="e">
        <f>VLOOKUP(Hoja1[[#This Row],[dsc_documento]],Registros[],2,FALSE)</f>
        <v>#N/A</v>
      </c>
    </row>
    <row r="1247" spans="1:20" x14ac:dyDescent="0.25">
      <c r="A1247" t="s">
        <v>173</v>
      </c>
      <c r="B1247">
        <v>5</v>
      </c>
      <c r="C1247">
        <v>5050614</v>
      </c>
      <c r="D1247">
        <v>0</v>
      </c>
      <c r="E1247" t="s">
        <v>6691</v>
      </c>
      <c r="F1247" t="s">
        <v>2007</v>
      </c>
      <c r="G1247" t="s">
        <v>2008</v>
      </c>
      <c r="H1247" t="s">
        <v>1990</v>
      </c>
      <c r="I1247" s="162">
        <v>45400.601667974537</v>
      </c>
      <c r="J1247" s="162">
        <v>45400.71255355324</v>
      </c>
      <c r="K1247" t="s">
        <v>1991</v>
      </c>
      <c r="L1247">
        <v>43360571</v>
      </c>
      <c r="M1247" t="s">
        <v>6692</v>
      </c>
      <c r="N1247" t="s">
        <v>6693</v>
      </c>
      <c r="O1247">
        <v>989605432</v>
      </c>
      <c r="P1247" t="s">
        <v>6694</v>
      </c>
      <c r="Q1247" t="s">
        <v>2162</v>
      </c>
      <c r="R1247" t="s">
        <v>2307</v>
      </c>
      <c r="S1247" t="s">
        <v>2307</v>
      </c>
      <c r="T1247" t="e">
        <f>VLOOKUP(Hoja1[[#This Row],[dsc_documento]],Registros[],2,FALSE)</f>
        <v>#N/A</v>
      </c>
    </row>
    <row r="1248" spans="1:20" x14ac:dyDescent="0.25">
      <c r="A1248" t="s">
        <v>176</v>
      </c>
      <c r="B1248">
        <v>1</v>
      </c>
      <c r="C1248">
        <v>1002498</v>
      </c>
      <c r="D1248">
        <v>0</v>
      </c>
      <c r="E1248" t="s">
        <v>6695</v>
      </c>
      <c r="F1248" t="s">
        <v>1988</v>
      </c>
      <c r="G1248" t="s">
        <v>2008</v>
      </c>
      <c r="H1248" t="s">
        <v>2024</v>
      </c>
      <c r="I1248" s="162">
        <v>45400.71136119213</v>
      </c>
      <c r="J1248" s="162">
        <v>45405.511385613427</v>
      </c>
      <c r="K1248" t="s">
        <v>2009</v>
      </c>
      <c r="L1248">
        <v>19922294</v>
      </c>
      <c r="M1248" t="s">
        <v>1809</v>
      </c>
      <c r="N1248" t="s">
        <v>6696</v>
      </c>
      <c r="O1248">
        <v>918385752</v>
      </c>
      <c r="P1248" t="s">
        <v>1810</v>
      </c>
      <c r="Q1248" t="s">
        <v>1993</v>
      </c>
      <c r="R1248" t="s">
        <v>2080</v>
      </c>
      <c r="S1248" t="s">
        <v>2080</v>
      </c>
      <c r="T1248" t="e">
        <f>VLOOKUP(Hoja1[[#This Row],[dsc_documento]],Registros[],2,FALSE)</f>
        <v>#N/A</v>
      </c>
    </row>
    <row r="1249" spans="1:20" x14ac:dyDescent="0.25">
      <c r="A1249" t="s">
        <v>231</v>
      </c>
      <c r="B1249">
        <v>11</v>
      </c>
      <c r="C1249">
        <v>11001312</v>
      </c>
      <c r="D1249">
        <v>0</v>
      </c>
      <c r="E1249" t="s">
        <v>6697</v>
      </c>
      <c r="F1249" t="s">
        <v>2007</v>
      </c>
      <c r="G1249" t="s">
        <v>2008</v>
      </c>
      <c r="H1249" t="s">
        <v>1990</v>
      </c>
      <c r="I1249" s="162">
        <v>45401.393351041668</v>
      </c>
      <c r="J1249" s="162">
        <v>45402.712589351853</v>
      </c>
      <c r="K1249" t="s">
        <v>1991</v>
      </c>
      <c r="L1249">
        <v>29681318</v>
      </c>
      <c r="M1249" t="s">
        <v>6698</v>
      </c>
      <c r="N1249" t="s">
        <v>6699</v>
      </c>
      <c r="O1249">
        <v>932735850</v>
      </c>
      <c r="P1249" t="s">
        <v>6700</v>
      </c>
      <c r="Q1249" t="s">
        <v>4437</v>
      </c>
      <c r="R1249" t="s">
        <v>2138</v>
      </c>
      <c r="S1249" t="s">
        <v>2049</v>
      </c>
      <c r="T1249" t="e">
        <f>VLOOKUP(Hoja1[[#This Row],[dsc_documento]],Registros[],2,FALSE)</f>
        <v>#N/A</v>
      </c>
    </row>
    <row r="1250" spans="1:20" x14ac:dyDescent="0.25">
      <c r="A1250" t="s">
        <v>231</v>
      </c>
      <c r="B1250">
        <v>11</v>
      </c>
      <c r="C1250">
        <v>11001313</v>
      </c>
      <c r="D1250">
        <v>0</v>
      </c>
      <c r="E1250" t="s">
        <v>6701</v>
      </c>
      <c r="F1250" t="s">
        <v>2007</v>
      </c>
      <c r="G1250" t="s">
        <v>2008</v>
      </c>
      <c r="H1250" t="s">
        <v>1990</v>
      </c>
      <c r="I1250" s="162">
        <v>45401.394625381945</v>
      </c>
      <c r="J1250" s="162">
        <v>45402.725010960647</v>
      </c>
      <c r="K1250" t="s">
        <v>1991</v>
      </c>
      <c r="L1250">
        <v>24883970</v>
      </c>
      <c r="M1250" t="s">
        <v>6702</v>
      </c>
      <c r="N1250" t="s">
        <v>6703</v>
      </c>
      <c r="O1250">
        <v>996937191</v>
      </c>
      <c r="P1250" t="s">
        <v>6700</v>
      </c>
      <c r="Q1250" t="s">
        <v>4437</v>
      </c>
      <c r="R1250" t="s">
        <v>2138</v>
      </c>
      <c r="S1250" t="s">
        <v>2049</v>
      </c>
      <c r="T1250" t="e">
        <f>VLOOKUP(Hoja1[[#This Row],[dsc_documento]],Registros[],2,FALSE)</f>
        <v>#N/A</v>
      </c>
    </row>
    <row r="1251" spans="1:20" x14ac:dyDescent="0.25">
      <c r="A1251" t="s">
        <v>173</v>
      </c>
      <c r="B1251">
        <v>5</v>
      </c>
      <c r="C1251">
        <v>5050615</v>
      </c>
      <c r="D1251">
        <v>0</v>
      </c>
      <c r="E1251" t="s">
        <v>6704</v>
      </c>
      <c r="F1251" t="s">
        <v>2007</v>
      </c>
      <c r="G1251" t="s">
        <v>2008</v>
      </c>
      <c r="H1251" t="s">
        <v>1990</v>
      </c>
      <c r="I1251" s="162">
        <v>45401.471556828707</v>
      </c>
      <c r="J1251" s="162">
        <v>45412.600011192131</v>
      </c>
      <c r="K1251" t="s">
        <v>1991</v>
      </c>
      <c r="L1251">
        <v>15373696</v>
      </c>
      <c r="M1251" t="s">
        <v>6705</v>
      </c>
      <c r="N1251" t="s">
        <v>6706</v>
      </c>
      <c r="O1251">
        <v>975141242</v>
      </c>
      <c r="P1251" t="s">
        <v>6707</v>
      </c>
      <c r="Q1251" t="s">
        <v>2217</v>
      </c>
      <c r="R1251" t="s">
        <v>2307</v>
      </c>
      <c r="S1251" t="s">
        <v>2307</v>
      </c>
      <c r="T1251" t="e">
        <f>VLOOKUP(Hoja1[[#This Row],[dsc_documento]],Registros[],2,FALSE)</f>
        <v>#N/A</v>
      </c>
    </row>
    <row r="1252" spans="1:20" x14ac:dyDescent="0.25">
      <c r="A1252" t="s">
        <v>173</v>
      </c>
      <c r="B1252">
        <v>5</v>
      </c>
      <c r="C1252">
        <v>5050616</v>
      </c>
      <c r="D1252">
        <v>0</v>
      </c>
      <c r="E1252" t="s">
        <v>6708</v>
      </c>
      <c r="F1252" t="s">
        <v>2007</v>
      </c>
      <c r="G1252" t="s">
        <v>2008</v>
      </c>
      <c r="H1252" t="s">
        <v>1990</v>
      </c>
      <c r="I1252" s="162">
        <v>45401.471836342593</v>
      </c>
      <c r="J1252" s="162">
        <v>45402.612506597223</v>
      </c>
      <c r="K1252" t="s">
        <v>1991</v>
      </c>
      <c r="L1252">
        <v>70556080</v>
      </c>
      <c r="M1252" t="s">
        <v>6709</v>
      </c>
      <c r="N1252" t="s">
        <v>6710</v>
      </c>
      <c r="O1252">
        <v>940701485</v>
      </c>
      <c r="P1252" t="s">
        <v>6711</v>
      </c>
      <c r="Q1252" t="s">
        <v>5312</v>
      </c>
      <c r="R1252" t="s">
        <v>2307</v>
      </c>
      <c r="S1252" t="s">
        <v>2307</v>
      </c>
      <c r="T1252" t="e">
        <f>VLOOKUP(Hoja1[[#This Row],[dsc_documento]],Registros[],2,FALSE)</f>
        <v>#N/A</v>
      </c>
    </row>
    <row r="1253" spans="1:20" x14ac:dyDescent="0.25">
      <c r="A1253" t="s">
        <v>778</v>
      </c>
      <c r="B1253">
        <v>10</v>
      </c>
      <c r="C1253">
        <v>10030490</v>
      </c>
      <c r="D1253">
        <v>0</v>
      </c>
      <c r="E1253" t="s">
        <v>6712</v>
      </c>
      <c r="F1253" t="s">
        <v>2007</v>
      </c>
      <c r="G1253" t="s">
        <v>2008</v>
      </c>
      <c r="H1253" t="s">
        <v>1990</v>
      </c>
      <c r="I1253" s="162">
        <v>45401.525341666667</v>
      </c>
      <c r="J1253" s="162">
        <v>45402.900074803241</v>
      </c>
      <c r="K1253" t="s">
        <v>1991</v>
      </c>
      <c r="L1253">
        <v>22260985</v>
      </c>
      <c r="M1253" t="s">
        <v>6713</v>
      </c>
      <c r="N1253" t="s">
        <v>6714</v>
      </c>
      <c r="O1253">
        <v>941474866</v>
      </c>
      <c r="P1253" t="s">
        <v>6715</v>
      </c>
      <c r="Q1253" t="s">
        <v>3153</v>
      </c>
      <c r="R1253" t="s">
        <v>2163</v>
      </c>
      <c r="S1253" t="s">
        <v>2307</v>
      </c>
      <c r="T1253" t="e">
        <f>VLOOKUP(Hoja1[[#This Row],[dsc_documento]],Registros[],2,FALSE)</f>
        <v>#N/A</v>
      </c>
    </row>
    <row r="1254" spans="1:20" x14ac:dyDescent="0.25">
      <c r="A1254" t="s">
        <v>201</v>
      </c>
      <c r="B1254">
        <v>2</v>
      </c>
      <c r="C1254">
        <v>2105696</v>
      </c>
      <c r="D1254">
        <v>0</v>
      </c>
      <c r="E1254" t="s">
        <v>6716</v>
      </c>
      <c r="F1254" t="s">
        <v>1988</v>
      </c>
      <c r="G1254" t="s">
        <v>2008</v>
      </c>
      <c r="H1254" t="s">
        <v>1990</v>
      </c>
      <c r="I1254" s="162">
        <v>45401.602676932867</v>
      </c>
      <c r="J1254" s="162">
        <v>45404.527743831015</v>
      </c>
      <c r="K1254" t="s">
        <v>1991</v>
      </c>
      <c r="L1254">
        <v>19868315</v>
      </c>
      <c r="M1254" t="s">
        <v>6717</v>
      </c>
      <c r="N1254" t="s">
        <v>6718</v>
      </c>
      <c r="O1254">
        <v>964999382</v>
      </c>
      <c r="P1254" t="s">
        <v>6719</v>
      </c>
      <c r="Q1254" t="s">
        <v>2005</v>
      </c>
      <c r="R1254" t="s">
        <v>2080</v>
      </c>
      <c r="S1254" t="s">
        <v>2080</v>
      </c>
      <c r="T1254" t="e">
        <f>VLOOKUP(Hoja1[[#This Row],[dsc_documento]],Registros[],2,FALSE)</f>
        <v>#N/A</v>
      </c>
    </row>
    <row r="1255" spans="1:20" x14ac:dyDescent="0.25">
      <c r="A1255" t="s">
        <v>201</v>
      </c>
      <c r="B1255">
        <v>2</v>
      </c>
      <c r="C1255">
        <v>2105697</v>
      </c>
      <c r="D1255">
        <v>0</v>
      </c>
      <c r="E1255" t="s">
        <v>6720</v>
      </c>
      <c r="F1255" t="s">
        <v>2007</v>
      </c>
      <c r="G1255" t="s">
        <v>2008</v>
      </c>
      <c r="H1255" t="s">
        <v>1990</v>
      </c>
      <c r="I1255" s="162">
        <v>45401.645557291668</v>
      </c>
      <c r="J1255" s="162">
        <v>45403.812511539349</v>
      </c>
      <c r="K1255" t="s">
        <v>2009</v>
      </c>
      <c r="L1255">
        <v>10724504</v>
      </c>
      <c r="M1255" t="s">
        <v>6721</v>
      </c>
      <c r="N1255" t="s">
        <v>2522</v>
      </c>
      <c r="O1255">
        <v>947035196</v>
      </c>
      <c r="P1255" t="s">
        <v>6722</v>
      </c>
      <c r="Q1255" t="s">
        <v>2100</v>
      </c>
      <c r="R1255" t="s">
        <v>2204</v>
      </c>
      <c r="S1255" t="s">
        <v>4864</v>
      </c>
      <c r="T1255" t="e">
        <f>VLOOKUP(Hoja1[[#This Row],[dsc_documento]],Registros[],2,FALSE)</f>
        <v>#N/A</v>
      </c>
    </row>
    <row r="1256" spans="1:20" x14ac:dyDescent="0.25">
      <c r="A1256" t="s">
        <v>175</v>
      </c>
      <c r="B1256">
        <v>9</v>
      </c>
      <c r="C1256">
        <v>9001775</v>
      </c>
      <c r="D1256">
        <v>0</v>
      </c>
      <c r="E1256" t="s">
        <v>6723</v>
      </c>
      <c r="F1256" t="s">
        <v>1988</v>
      </c>
      <c r="G1256" t="s">
        <v>2008</v>
      </c>
      <c r="H1256" t="s">
        <v>1990</v>
      </c>
      <c r="I1256" s="162">
        <v>45402.464839618056</v>
      </c>
      <c r="J1256" s="162">
        <v>45412.727677511575</v>
      </c>
      <c r="K1256" t="s">
        <v>1991</v>
      </c>
      <c r="L1256">
        <v>73053642</v>
      </c>
      <c r="M1256" t="s">
        <v>6724</v>
      </c>
      <c r="N1256" t="s">
        <v>6725</v>
      </c>
      <c r="O1256">
        <v>994038100</v>
      </c>
      <c r="P1256" t="s">
        <v>6726</v>
      </c>
      <c r="Q1256" t="s">
        <v>2123</v>
      </c>
      <c r="R1256" t="s">
        <v>2080</v>
      </c>
      <c r="S1256" t="s">
        <v>2080</v>
      </c>
      <c r="T1256" t="e">
        <f>VLOOKUP(Hoja1[[#This Row],[dsc_documento]],Registros[],2,FALSE)</f>
        <v>#N/A</v>
      </c>
    </row>
    <row r="1257" spans="1:20" x14ac:dyDescent="0.25">
      <c r="A1257" t="s">
        <v>177</v>
      </c>
      <c r="B1257">
        <v>6</v>
      </c>
      <c r="C1257">
        <v>6002044</v>
      </c>
      <c r="D1257">
        <v>0</v>
      </c>
      <c r="E1257" t="s">
        <v>6727</v>
      </c>
      <c r="F1257" t="s">
        <v>2007</v>
      </c>
      <c r="G1257" t="s">
        <v>1989</v>
      </c>
      <c r="H1257" t="s">
        <v>1990</v>
      </c>
      <c r="I1257" s="162">
        <v>45402.52471258102</v>
      </c>
      <c r="J1257" s="162">
        <v>45412.99718943287</v>
      </c>
      <c r="K1257" t="s">
        <v>1991</v>
      </c>
      <c r="L1257">
        <v>27420190</v>
      </c>
      <c r="M1257" t="s">
        <v>6728</v>
      </c>
      <c r="N1257" t="s">
        <v>6729</v>
      </c>
      <c r="O1257">
        <v>939739358</v>
      </c>
      <c r="Q1257" t="s">
        <v>4394</v>
      </c>
      <c r="R1257" t="s">
        <v>2436</v>
      </c>
      <c r="S1257" t="s">
        <v>2362</v>
      </c>
      <c r="T1257" t="e">
        <f>VLOOKUP(Hoja1[[#This Row],[dsc_documento]],Registros[],2,FALSE)</f>
        <v>#N/A</v>
      </c>
    </row>
    <row r="1258" spans="1:20" x14ac:dyDescent="0.25">
      <c r="A1258" t="s">
        <v>201</v>
      </c>
      <c r="B1258">
        <v>2</v>
      </c>
      <c r="C1258">
        <v>2105698</v>
      </c>
      <c r="D1258">
        <v>0</v>
      </c>
      <c r="E1258" t="s">
        <v>6730</v>
      </c>
      <c r="F1258" t="s">
        <v>2007</v>
      </c>
      <c r="G1258" t="s">
        <v>2008</v>
      </c>
      <c r="H1258" t="s">
        <v>1990</v>
      </c>
      <c r="I1258" s="162">
        <v>45402.684845057869</v>
      </c>
      <c r="J1258" s="162">
        <v>45406.462515011575</v>
      </c>
      <c r="K1258" t="s">
        <v>1991</v>
      </c>
      <c r="L1258">
        <v>20030420</v>
      </c>
      <c r="M1258" t="s">
        <v>6731</v>
      </c>
      <c r="N1258" t="s">
        <v>6732</v>
      </c>
      <c r="O1258">
        <v>952372788</v>
      </c>
      <c r="P1258" t="s">
        <v>6733</v>
      </c>
      <c r="Q1258" t="s">
        <v>4554</v>
      </c>
      <c r="R1258" t="s">
        <v>2223</v>
      </c>
      <c r="S1258" t="s">
        <v>4864</v>
      </c>
      <c r="T1258" t="e">
        <f>VLOOKUP(Hoja1[[#This Row],[dsc_documento]],Registros[],2,FALSE)</f>
        <v>#N/A</v>
      </c>
    </row>
    <row r="1259" spans="1:20" x14ac:dyDescent="0.25">
      <c r="A1259" t="s">
        <v>232</v>
      </c>
      <c r="B1259">
        <v>4</v>
      </c>
      <c r="C1259">
        <v>4001980</v>
      </c>
      <c r="D1259">
        <v>0</v>
      </c>
      <c r="E1259" t="s">
        <v>6734</v>
      </c>
      <c r="F1259" t="s">
        <v>2007</v>
      </c>
      <c r="G1259" t="s">
        <v>2008</v>
      </c>
      <c r="H1259" t="s">
        <v>1990</v>
      </c>
      <c r="I1259" s="162">
        <v>45403.386102314813</v>
      </c>
      <c r="J1259" s="162">
        <v>45407.737516354166</v>
      </c>
      <c r="K1259" t="s">
        <v>1991</v>
      </c>
      <c r="L1259">
        <v>40439833</v>
      </c>
      <c r="M1259" t="s">
        <v>6735</v>
      </c>
      <c r="N1259" t="s">
        <v>6736</v>
      </c>
      <c r="O1259">
        <v>966442596</v>
      </c>
      <c r="P1259" t="s">
        <v>6737</v>
      </c>
      <c r="Q1259" t="s">
        <v>4089</v>
      </c>
      <c r="R1259" t="s">
        <v>2421</v>
      </c>
      <c r="S1259" t="s">
        <v>2107</v>
      </c>
      <c r="T1259" t="e">
        <f>VLOOKUP(Hoja1[[#This Row],[dsc_documento]],Registros[],2,FALSE)</f>
        <v>#N/A</v>
      </c>
    </row>
    <row r="1260" spans="1:20" x14ac:dyDescent="0.25">
      <c r="A1260" t="s">
        <v>176</v>
      </c>
      <c r="B1260">
        <v>1</v>
      </c>
      <c r="C1260">
        <v>1002499</v>
      </c>
      <c r="D1260">
        <v>0</v>
      </c>
      <c r="E1260" t="s">
        <v>6738</v>
      </c>
      <c r="F1260" t="s">
        <v>1988</v>
      </c>
      <c r="G1260" t="s">
        <v>2008</v>
      </c>
      <c r="H1260" t="s">
        <v>2024</v>
      </c>
      <c r="I1260" s="162">
        <v>45404.448517708333</v>
      </c>
      <c r="J1260" s="162">
        <v>45412.759003900464</v>
      </c>
      <c r="K1260" t="s">
        <v>2009</v>
      </c>
      <c r="L1260">
        <v>9140545</v>
      </c>
      <c r="M1260" t="s">
        <v>6739</v>
      </c>
      <c r="N1260" t="s">
        <v>6740</v>
      </c>
      <c r="O1260">
        <v>955023477</v>
      </c>
      <c r="P1260" t="s">
        <v>6741</v>
      </c>
      <c r="Q1260" t="s">
        <v>1993</v>
      </c>
      <c r="R1260" t="s">
        <v>2080</v>
      </c>
      <c r="S1260" t="s">
        <v>2080</v>
      </c>
      <c r="T1260" t="e">
        <f>VLOOKUP(Hoja1[[#This Row],[dsc_documento]],Registros[],2,FALSE)</f>
        <v>#N/A</v>
      </c>
    </row>
    <row r="1261" spans="1:20" x14ac:dyDescent="0.25">
      <c r="A1261" t="s">
        <v>232</v>
      </c>
      <c r="B1261">
        <v>4</v>
      </c>
      <c r="C1261">
        <v>4001981</v>
      </c>
      <c r="D1261">
        <v>0</v>
      </c>
      <c r="E1261" t="s">
        <v>6742</v>
      </c>
      <c r="F1261" t="s">
        <v>2007</v>
      </c>
      <c r="G1261" t="s">
        <v>2008</v>
      </c>
      <c r="H1261" t="s">
        <v>1990</v>
      </c>
      <c r="I1261" s="162">
        <v>45404.52397415509</v>
      </c>
      <c r="J1261" s="162">
        <v>45405.387504826387</v>
      </c>
      <c r="K1261" t="s">
        <v>1991</v>
      </c>
      <c r="L1261">
        <v>23837874</v>
      </c>
      <c r="M1261" t="s">
        <v>6743</v>
      </c>
      <c r="N1261" t="s">
        <v>6744</v>
      </c>
      <c r="O1261">
        <v>984362047</v>
      </c>
      <c r="P1261" t="s">
        <v>6745</v>
      </c>
      <c r="Q1261" t="s">
        <v>5131</v>
      </c>
      <c r="R1261" t="s">
        <v>2178</v>
      </c>
      <c r="S1261" t="s">
        <v>2107</v>
      </c>
      <c r="T1261" t="e">
        <f>VLOOKUP(Hoja1[[#This Row],[dsc_documento]],Registros[],2,FALSE)</f>
        <v>#N/A</v>
      </c>
    </row>
    <row r="1262" spans="1:20" x14ac:dyDescent="0.25">
      <c r="A1262" t="s">
        <v>176</v>
      </c>
      <c r="B1262">
        <v>1</v>
      </c>
      <c r="C1262">
        <v>1002500</v>
      </c>
      <c r="D1262">
        <v>0</v>
      </c>
      <c r="E1262" t="s">
        <v>6746</v>
      </c>
      <c r="F1262" t="s">
        <v>2007</v>
      </c>
      <c r="G1262" t="s">
        <v>2008</v>
      </c>
      <c r="H1262" t="s">
        <v>1990</v>
      </c>
      <c r="I1262" s="162">
        <v>45404.596125775461</v>
      </c>
      <c r="J1262" s="162">
        <v>45404.73751446759</v>
      </c>
      <c r="K1262" t="s">
        <v>1991</v>
      </c>
      <c r="L1262">
        <v>20111473</v>
      </c>
      <c r="M1262" t="s">
        <v>6747</v>
      </c>
      <c r="N1262" t="s">
        <v>6748</v>
      </c>
      <c r="O1262">
        <v>930997899</v>
      </c>
      <c r="P1262" t="s">
        <v>6749</v>
      </c>
      <c r="Q1262" t="s">
        <v>3038</v>
      </c>
      <c r="R1262" t="s">
        <v>2054</v>
      </c>
      <c r="S1262" t="s">
        <v>2015</v>
      </c>
      <c r="T1262" t="e">
        <f>VLOOKUP(Hoja1[[#This Row],[dsc_documento]],Registros[],2,FALSE)</f>
        <v>#N/A</v>
      </c>
    </row>
    <row r="1263" spans="1:20" x14ac:dyDescent="0.25">
      <c r="A1263" t="s">
        <v>176</v>
      </c>
      <c r="B1263">
        <v>1</v>
      </c>
      <c r="C1263">
        <v>1002501</v>
      </c>
      <c r="D1263">
        <v>0</v>
      </c>
      <c r="E1263" t="s">
        <v>6750</v>
      </c>
      <c r="F1263" t="s">
        <v>2007</v>
      </c>
      <c r="G1263" t="s">
        <v>2008</v>
      </c>
      <c r="H1263" t="s">
        <v>1990</v>
      </c>
      <c r="I1263" s="162">
        <v>45404.644062766201</v>
      </c>
      <c r="J1263" s="162">
        <v>45404.700017442126</v>
      </c>
      <c r="K1263" t="s">
        <v>2009</v>
      </c>
      <c r="L1263">
        <v>15375281</v>
      </c>
      <c r="M1263" t="s">
        <v>1946</v>
      </c>
      <c r="N1263" t="s">
        <v>6751</v>
      </c>
      <c r="O1263">
        <v>955675589</v>
      </c>
      <c r="P1263" t="s">
        <v>6752</v>
      </c>
      <c r="Q1263" t="s">
        <v>2677</v>
      </c>
      <c r="R1263" t="s">
        <v>2014</v>
      </c>
      <c r="S1263" t="s">
        <v>2015</v>
      </c>
      <c r="T1263" t="e">
        <f>VLOOKUP(Hoja1[[#This Row],[dsc_documento]],Registros[],2,FALSE)</f>
        <v>#N/A</v>
      </c>
    </row>
    <row r="1264" spans="1:20" x14ac:dyDescent="0.25">
      <c r="A1264" t="s">
        <v>175</v>
      </c>
      <c r="B1264">
        <v>9</v>
      </c>
      <c r="C1264">
        <v>9001776</v>
      </c>
      <c r="D1264">
        <v>0</v>
      </c>
      <c r="E1264" t="s">
        <v>6753</v>
      </c>
      <c r="F1264" t="s">
        <v>2007</v>
      </c>
      <c r="G1264" t="s">
        <v>2008</v>
      </c>
      <c r="H1264" t="s">
        <v>1990</v>
      </c>
      <c r="I1264" s="162">
        <v>45404.714717280091</v>
      </c>
      <c r="J1264" s="162">
        <v>45404.950023263889</v>
      </c>
      <c r="K1264" t="s">
        <v>1991</v>
      </c>
      <c r="L1264">
        <v>32909055</v>
      </c>
      <c r="M1264" t="s">
        <v>6754</v>
      </c>
      <c r="N1264" t="s">
        <v>6755</v>
      </c>
      <c r="O1264">
        <v>943090175</v>
      </c>
      <c r="P1264" t="s">
        <v>6756</v>
      </c>
      <c r="Q1264" t="s">
        <v>6757</v>
      </c>
      <c r="R1264" t="s">
        <v>4855</v>
      </c>
      <c r="S1264" t="s">
        <v>2156</v>
      </c>
      <c r="T1264" t="e">
        <f>VLOOKUP(Hoja1[[#This Row],[dsc_documento]],Registros[],2,FALSE)</f>
        <v>#N/A</v>
      </c>
    </row>
    <row r="1265" spans="1:20" x14ac:dyDescent="0.25">
      <c r="A1265" t="s">
        <v>176</v>
      </c>
      <c r="B1265">
        <v>1</v>
      </c>
      <c r="C1265">
        <v>1002502</v>
      </c>
      <c r="D1265">
        <v>0</v>
      </c>
      <c r="E1265" t="s">
        <v>6758</v>
      </c>
      <c r="F1265" t="s">
        <v>1988</v>
      </c>
      <c r="G1265" t="s">
        <v>2008</v>
      </c>
      <c r="H1265" t="s">
        <v>2024</v>
      </c>
      <c r="I1265" s="162">
        <v>45404.753952314815</v>
      </c>
      <c r="J1265" s="162">
        <v>45412.578965509259</v>
      </c>
      <c r="K1265" t="s">
        <v>2009</v>
      </c>
      <c r="L1265">
        <v>8645291</v>
      </c>
      <c r="M1265" t="s">
        <v>6759</v>
      </c>
      <c r="N1265" t="s">
        <v>3698</v>
      </c>
      <c r="O1265">
        <v>998896779</v>
      </c>
      <c r="P1265" t="s">
        <v>6760</v>
      </c>
      <c r="Q1265" t="s">
        <v>1993</v>
      </c>
      <c r="R1265" t="s">
        <v>2080</v>
      </c>
      <c r="S1265" t="s">
        <v>2080</v>
      </c>
      <c r="T1265" t="e">
        <f>VLOOKUP(Hoja1[[#This Row],[dsc_documento]],Registros[],2,FALSE)</f>
        <v>#N/A</v>
      </c>
    </row>
    <row r="1266" spans="1:20" x14ac:dyDescent="0.25">
      <c r="A1266" t="s">
        <v>176</v>
      </c>
      <c r="B1266">
        <v>1</v>
      </c>
      <c r="C1266">
        <v>1002503</v>
      </c>
      <c r="D1266">
        <v>0</v>
      </c>
      <c r="E1266" t="s">
        <v>6761</v>
      </c>
      <c r="F1266" t="s">
        <v>2007</v>
      </c>
      <c r="G1266" t="s">
        <v>2008</v>
      </c>
      <c r="H1266" t="s">
        <v>2245</v>
      </c>
      <c r="I1266" s="162">
        <v>45405.40532341435</v>
      </c>
      <c r="J1266" s="162">
        <v>45405.437512268516</v>
      </c>
      <c r="K1266" t="s">
        <v>1991</v>
      </c>
      <c r="L1266">
        <v>42952014</v>
      </c>
      <c r="M1266" t="s">
        <v>6762</v>
      </c>
      <c r="N1266" t="s">
        <v>6763</v>
      </c>
      <c r="O1266">
        <v>943843710</v>
      </c>
      <c r="P1266" t="s">
        <v>6764</v>
      </c>
      <c r="Q1266" t="s">
        <v>2677</v>
      </c>
      <c r="R1266" t="s">
        <v>2014</v>
      </c>
      <c r="S1266" t="s">
        <v>2015</v>
      </c>
      <c r="T1266" t="e">
        <f>VLOOKUP(Hoja1[[#This Row],[dsc_documento]],Registros[],2,FALSE)</f>
        <v>#N/A</v>
      </c>
    </row>
    <row r="1267" spans="1:20" x14ac:dyDescent="0.25">
      <c r="A1267" t="s">
        <v>231</v>
      </c>
      <c r="B1267">
        <v>11</v>
      </c>
      <c r="C1267">
        <v>11001314</v>
      </c>
      <c r="D1267">
        <v>0</v>
      </c>
      <c r="E1267" t="s">
        <v>6765</v>
      </c>
      <c r="F1267" t="s">
        <v>2007</v>
      </c>
      <c r="G1267" t="s">
        <v>2008</v>
      </c>
      <c r="H1267" t="s">
        <v>1990</v>
      </c>
      <c r="I1267" s="162">
        <v>45405.41377658565</v>
      </c>
      <c r="J1267" s="162">
        <v>45406.400007638891</v>
      </c>
      <c r="K1267" t="s">
        <v>1991</v>
      </c>
      <c r="L1267">
        <v>41339869</v>
      </c>
      <c r="M1267" t="s">
        <v>6766</v>
      </c>
      <c r="N1267" t="s">
        <v>6767</v>
      </c>
      <c r="O1267">
        <v>986742893</v>
      </c>
      <c r="P1267" t="s">
        <v>6768</v>
      </c>
      <c r="Q1267" t="s">
        <v>2426</v>
      </c>
      <c r="R1267" t="s">
        <v>2114</v>
      </c>
      <c r="S1267" t="s">
        <v>1994</v>
      </c>
      <c r="T1267" t="e">
        <f>VLOOKUP(Hoja1[[#This Row],[dsc_documento]],Registros[],2,FALSE)</f>
        <v>#N/A</v>
      </c>
    </row>
    <row r="1268" spans="1:20" x14ac:dyDescent="0.25">
      <c r="A1268" t="s">
        <v>197</v>
      </c>
      <c r="B1268">
        <v>7</v>
      </c>
      <c r="C1268">
        <v>7001371</v>
      </c>
      <c r="D1268">
        <v>0</v>
      </c>
      <c r="E1268" t="s">
        <v>6769</v>
      </c>
      <c r="F1268" t="s">
        <v>2007</v>
      </c>
      <c r="G1268" t="s">
        <v>2008</v>
      </c>
      <c r="H1268" t="s">
        <v>1990</v>
      </c>
      <c r="I1268" s="162">
        <v>45405.425421064814</v>
      </c>
      <c r="J1268" s="162">
        <v>45405.462511226855</v>
      </c>
      <c r="K1268" t="s">
        <v>1991</v>
      </c>
      <c r="L1268">
        <v>17633281</v>
      </c>
      <c r="M1268" t="s">
        <v>1873</v>
      </c>
      <c r="N1268" t="s">
        <v>6770</v>
      </c>
      <c r="O1268">
        <v>945183088</v>
      </c>
      <c r="P1268" t="s">
        <v>1874</v>
      </c>
      <c r="Q1268" t="s">
        <v>2070</v>
      </c>
      <c r="R1268" t="s">
        <v>2071</v>
      </c>
      <c r="S1268" t="s">
        <v>4298</v>
      </c>
      <c r="T1268" t="e">
        <f>VLOOKUP(Hoja1[[#This Row],[dsc_documento]],Registros[],2,FALSE)</f>
        <v>#N/A</v>
      </c>
    </row>
    <row r="1269" spans="1:20" x14ac:dyDescent="0.25">
      <c r="A1269" t="s">
        <v>197</v>
      </c>
      <c r="B1269">
        <v>7</v>
      </c>
      <c r="C1269">
        <v>7001372</v>
      </c>
      <c r="D1269">
        <v>0</v>
      </c>
      <c r="E1269" t="s">
        <v>6771</v>
      </c>
      <c r="F1269" t="s">
        <v>2007</v>
      </c>
      <c r="G1269" t="s">
        <v>2008</v>
      </c>
      <c r="H1269" t="s">
        <v>1990</v>
      </c>
      <c r="I1269" s="162">
        <v>45405.454641435186</v>
      </c>
      <c r="J1269" s="162">
        <v>45405.825014317132</v>
      </c>
      <c r="K1269" t="s">
        <v>1991</v>
      </c>
      <c r="L1269">
        <v>17610495</v>
      </c>
      <c r="M1269" t="s">
        <v>6772</v>
      </c>
      <c r="N1269" t="s">
        <v>6773</v>
      </c>
      <c r="O1269">
        <v>951081392</v>
      </c>
      <c r="P1269" t="s">
        <v>6774</v>
      </c>
      <c r="Q1269" t="s">
        <v>2791</v>
      </c>
      <c r="R1269" t="s">
        <v>2071</v>
      </c>
      <c r="S1269" t="s">
        <v>4298</v>
      </c>
      <c r="T1269" t="e">
        <f>VLOOKUP(Hoja1[[#This Row],[dsc_documento]],Registros[],2,FALSE)</f>
        <v>#N/A</v>
      </c>
    </row>
    <row r="1270" spans="1:20" x14ac:dyDescent="0.25">
      <c r="A1270" t="s">
        <v>231</v>
      </c>
      <c r="B1270">
        <v>11</v>
      </c>
      <c r="C1270">
        <v>11001315</v>
      </c>
      <c r="D1270">
        <v>0</v>
      </c>
      <c r="E1270" t="s">
        <v>6775</v>
      </c>
      <c r="F1270" t="s">
        <v>2007</v>
      </c>
      <c r="G1270" t="s">
        <v>2008</v>
      </c>
      <c r="H1270" t="s">
        <v>1990</v>
      </c>
      <c r="I1270" s="162">
        <v>45405.488160497684</v>
      </c>
      <c r="J1270" s="162">
        <v>45405.700004976854</v>
      </c>
      <c r="K1270" t="s">
        <v>1991</v>
      </c>
      <c r="L1270">
        <v>24895541</v>
      </c>
      <c r="M1270" t="s">
        <v>6776</v>
      </c>
      <c r="N1270" t="s">
        <v>5479</v>
      </c>
      <c r="O1270">
        <v>959909089</v>
      </c>
      <c r="P1270" t="s">
        <v>6777</v>
      </c>
      <c r="Q1270" t="s">
        <v>5721</v>
      </c>
      <c r="R1270" t="s">
        <v>2048</v>
      </c>
      <c r="S1270" t="s">
        <v>2049</v>
      </c>
      <c r="T1270" t="e">
        <f>VLOOKUP(Hoja1[[#This Row],[dsc_documento]],Registros[],2,FALSE)</f>
        <v>#N/A</v>
      </c>
    </row>
    <row r="1271" spans="1:20" x14ac:dyDescent="0.25">
      <c r="A1271" t="s">
        <v>231</v>
      </c>
      <c r="B1271">
        <v>11</v>
      </c>
      <c r="C1271">
        <v>11001316</v>
      </c>
      <c r="D1271">
        <v>0</v>
      </c>
      <c r="E1271" t="s">
        <v>6778</v>
      </c>
      <c r="F1271" t="s">
        <v>2007</v>
      </c>
      <c r="G1271" t="s">
        <v>2008</v>
      </c>
      <c r="H1271" t="s">
        <v>1990</v>
      </c>
      <c r="I1271" s="162">
        <v>45405.489710034723</v>
      </c>
      <c r="J1271" s="162">
        <v>45406.425008368053</v>
      </c>
      <c r="K1271" t="s">
        <v>1991</v>
      </c>
      <c r="L1271">
        <v>41755976</v>
      </c>
      <c r="M1271" t="s">
        <v>6779</v>
      </c>
      <c r="N1271" t="s">
        <v>6780</v>
      </c>
      <c r="O1271">
        <v>958028368</v>
      </c>
      <c r="P1271" t="s">
        <v>6781</v>
      </c>
      <c r="Q1271" t="s">
        <v>5721</v>
      </c>
      <c r="R1271" t="s">
        <v>2048</v>
      </c>
      <c r="S1271" t="s">
        <v>2049</v>
      </c>
      <c r="T1271" t="e">
        <f>VLOOKUP(Hoja1[[#This Row],[dsc_documento]],Registros[],2,FALSE)</f>
        <v>#N/A</v>
      </c>
    </row>
    <row r="1272" spans="1:20" x14ac:dyDescent="0.25">
      <c r="A1272" t="s">
        <v>231</v>
      </c>
      <c r="B1272">
        <v>11</v>
      </c>
      <c r="C1272">
        <v>11001317</v>
      </c>
      <c r="D1272">
        <v>0</v>
      </c>
      <c r="E1272" t="s">
        <v>6782</v>
      </c>
      <c r="F1272" t="s">
        <v>2007</v>
      </c>
      <c r="G1272" t="s">
        <v>2008</v>
      </c>
      <c r="H1272" t="s">
        <v>1990</v>
      </c>
      <c r="I1272" s="162">
        <v>45405.508499421296</v>
      </c>
      <c r="J1272" s="162">
        <v>45409.925001122683</v>
      </c>
      <c r="K1272" t="s">
        <v>1991</v>
      </c>
      <c r="L1272">
        <v>48906744</v>
      </c>
      <c r="M1272" t="s">
        <v>6783</v>
      </c>
      <c r="N1272" t="s">
        <v>3743</v>
      </c>
      <c r="O1272">
        <v>921067919</v>
      </c>
      <c r="P1272" t="s">
        <v>6784</v>
      </c>
      <c r="Q1272" t="s">
        <v>2983</v>
      </c>
      <c r="R1272" t="s">
        <v>2048</v>
      </c>
      <c r="S1272" t="s">
        <v>2049</v>
      </c>
      <c r="T1272" t="e">
        <f>VLOOKUP(Hoja1[[#This Row],[dsc_documento]],Registros[],2,FALSE)</f>
        <v>#N/A</v>
      </c>
    </row>
    <row r="1273" spans="1:20" x14ac:dyDescent="0.25">
      <c r="A1273" t="s">
        <v>231</v>
      </c>
      <c r="B1273">
        <v>11</v>
      </c>
      <c r="C1273">
        <v>11001318</v>
      </c>
      <c r="D1273">
        <v>0</v>
      </c>
      <c r="E1273" t="s">
        <v>6785</v>
      </c>
      <c r="F1273" t="s">
        <v>2007</v>
      </c>
      <c r="G1273" t="s">
        <v>2008</v>
      </c>
      <c r="H1273" t="s">
        <v>1990</v>
      </c>
      <c r="I1273" s="162">
        <v>45405.517635266202</v>
      </c>
      <c r="J1273" s="162">
        <v>45405.70000783565</v>
      </c>
      <c r="K1273" t="s">
        <v>1991</v>
      </c>
      <c r="L1273">
        <v>48906744</v>
      </c>
      <c r="M1273" t="s">
        <v>6783</v>
      </c>
      <c r="N1273" t="s">
        <v>3743</v>
      </c>
      <c r="O1273">
        <v>921067919</v>
      </c>
      <c r="P1273" t="s">
        <v>6784</v>
      </c>
      <c r="Q1273" t="s">
        <v>2983</v>
      </c>
      <c r="R1273" t="s">
        <v>2048</v>
      </c>
      <c r="S1273" t="s">
        <v>2049</v>
      </c>
      <c r="T1273" t="e">
        <f>VLOOKUP(Hoja1[[#This Row],[dsc_documento]],Registros[],2,FALSE)</f>
        <v>#N/A</v>
      </c>
    </row>
    <row r="1274" spans="1:20" x14ac:dyDescent="0.25">
      <c r="A1274" t="s">
        <v>231</v>
      </c>
      <c r="B1274">
        <v>11</v>
      </c>
      <c r="C1274">
        <v>11001319</v>
      </c>
      <c r="D1274">
        <v>0</v>
      </c>
      <c r="E1274" t="s">
        <v>6786</v>
      </c>
      <c r="F1274" t="s">
        <v>2007</v>
      </c>
      <c r="G1274" t="s">
        <v>2008</v>
      </c>
      <c r="H1274" t="s">
        <v>1990</v>
      </c>
      <c r="I1274" s="162">
        <v>45405.523641747684</v>
      </c>
      <c r="J1274" s="162">
        <v>45412.525008067132</v>
      </c>
      <c r="K1274" t="s">
        <v>1991</v>
      </c>
      <c r="L1274">
        <v>29659669</v>
      </c>
      <c r="M1274" t="s">
        <v>6787</v>
      </c>
      <c r="N1274" t="s">
        <v>6788</v>
      </c>
      <c r="O1274">
        <v>951572968</v>
      </c>
      <c r="P1274" t="s">
        <v>6789</v>
      </c>
      <c r="Q1274" t="s">
        <v>4201</v>
      </c>
      <c r="R1274" t="s">
        <v>2048</v>
      </c>
      <c r="S1274" t="s">
        <v>2049</v>
      </c>
      <c r="T1274" t="e">
        <f>VLOOKUP(Hoja1[[#This Row],[dsc_documento]],Registros[],2,FALSE)</f>
        <v>#N/A</v>
      </c>
    </row>
    <row r="1275" spans="1:20" x14ac:dyDescent="0.25">
      <c r="A1275" t="s">
        <v>231</v>
      </c>
      <c r="B1275">
        <v>11</v>
      </c>
      <c r="C1275">
        <v>11001320</v>
      </c>
      <c r="D1275">
        <v>0</v>
      </c>
      <c r="E1275" t="s">
        <v>6790</v>
      </c>
      <c r="F1275" t="s">
        <v>2007</v>
      </c>
      <c r="G1275" t="s">
        <v>2008</v>
      </c>
      <c r="H1275" t="s">
        <v>1990</v>
      </c>
      <c r="I1275" s="162">
        <v>45405.619536076389</v>
      </c>
      <c r="J1275" s="162">
        <v>45408.412511539354</v>
      </c>
      <c r="K1275" t="s">
        <v>1991</v>
      </c>
      <c r="L1275">
        <v>29697277</v>
      </c>
      <c r="M1275" t="s">
        <v>6791</v>
      </c>
      <c r="N1275" t="s">
        <v>6792</v>
      </c>
      <c r="O1275">
        <v>969266005</v>
      </c>
      <c r="P1275" t="s">
        <v>6793</v>
      </c>
      <c r="Q1275" t="s">
        <v>4201</v>
      </c>
      <c r="R1275" t="s">
        <v>2048</v>
      </c>
      <c r="S1275" t="s">
        <v>2049</v>
      </c>
      <c r="T1275" t="e">
        <f>VLOOKUP(Hoja1[[#This Row],[dsc_documento]],Registros[],2,FALSE)</f>
        <v>#N/A</v>
      </c>
    </row>
    <row r="1276" spans="1:20" x14ac:dyDescent="0.25">
      <c r="A1276" t="s">
        <v>231</v>
      </c>
      <c r="B1276">
        <v>11</v>
      </c>
      <c r="C1276">
        <v>11001321</v>
      </c>
      <c r="D1276">
        <v>0</v>
      </c>
      <c r="E1276" t="s">
        <v>6794</v>
      </c>
      <c r="F1276" t="s">
        <v>2007</v>
      </c>
      <c r="G1276" t="s">
        <v>2008</v>
      </c>
      <c r="H1276" t="s">
        <v>1990</v>
      </c>
      <c r="I1276" s="162">
        <v>45405.665574305553</v>
      </c>
      <c r="J1276" s="162">
        <v>45406.400007870368</v>
      </c>
      <c r="K1276" t="s">
        <v>1991</v>
      </c>
      <c r="L1276">
        <v>6437527</v>
      </c>
      <c r="M1276" t="s">
        <v>6795</v>
      </c>
      <c r="N1276" t="s">
        <v>6796</v>
      </c>
      <c r="O1276">
        <v>986631916</v>
      </c>
      <c r="P1276" t="s">
        <v>6797</v>
      </c>
      <c r="Q1276" t="s">
        <v>2137</v>
      </c>
      <c r="R1276" t="s">
        <v>2138</v>
      </c>
      <c r="S1276" t="s">
        <v>2049</v>
      </c>
      <c r="T1276" t="e">
        <f>VLOOKUP(Hoja1[[#This Row],[dsc_documento]],Registros[],2,FALSE)</f>
        <v>#N/A</v>
      </c>
    </row>
    <row r="1277" spans="1:20" x14ac:dyDescent="0.25">
      <c r="A1277" t="s">
        <v>176</v>
      </c>
      <c r="B1277">
        <v>1</v>
      </c>
      <c r="C1277">
        <v>1002504</v>
      </c>
      <c r="D1277">
        <v>0</v>
      </c>
      <c r="E1277" t="s">
        <v>6798</v>
      </c>
      <c r="F1277" t="s">
        <v>2007</v>
      </c>
      <c r="G1277" t="s">
        <v>2008</v>
      </c>
      <c r="H1277" t="s">
        <v>1990</v>
      </c>
      <c r="I1277" s="162">
        <v>45405.71208996528</v>
      </c>
      <c r="J1277" s="162">
        <v>45412.475006863424</v>
      </c>
      <c r="K1277" t="s">
        <v>1991</v>
      </c>
      <c r="L1277">
        <v>7496241</v>
      </c>
      <c r="M1277" t="s">
        <v>6799</v>
      </c>
      <c r="N1277" t="s">
        <v>6800</v>
      </c>
      <c r="O1277">
        <v>954026475</v>
      </c>
      <c r="P1277" t="s">
        <v>6801</v>
      </c>
      <c r="Q1277" t="s">
        <v>2013</v>
      </c>
      <c r="R1277" t="s">
        <v>2014</v>
      </c>
      <c r="S1277" t="s">
        <v>2015</v>
      </c>
      <c r="T1277" t="e">
        <f>VLOOKUP(Hoja1[[#This Row],[dsc_documento]],Registros[],2,FALSE)</f>
        <v>#N/A</v>
      </c>
    </row>
    <row r="1278" spans="1:20" x14ac:dyDescent="0.25">
      <c r="A1278" t="s">
        <v>201</v>
      </c>
      <c r="B1278">
        <v>2</v>
      </c>
      <c r="C1278">
        <v>2105699</v>
      </c>
      <c r="D1278">
        <v>0</v>
      </c>
      <c r="E1278" t="s">
        <v>6802</v>
      </c>
      <c r="F1278" t="s">
        <v>2007</v>
      </c>
      <c r="G1278" t="s">
        <v>2008</v>
      </c>
      <c r="H1278" t="s">
        <v>1990</v>
      </c>
      <c r="I1278" s="162">
        <v>45406.414687187498</v>
      </c>
      <c r="J1278" s="162">
        <v>45408.675017164351</v>
      </c>
      <c r="K1278" t="s">
        <v>1991</v>
      </c>
      <c r="L1278">
        <v>43126069</v>
      </c>
      <c r="M1278" t="s">
        <v>6803</v>
      </c>
      <c r="N1278" t="s">
        <v>6804</v>
      </c>
      <c r="O1278">
        <v>946639356</v>
      </c>
      <c r="P1278" t="s">
        <v>6805</v>
      </c>
      <c r="Q1278" t="s">
        <v>6806</v>
      </c>
      <c r="R1278" t="s">
        <v>2223</v>
      </c>
      <c r="S1278" t="s">
        <v>4864</v>
      </c>
      <c r="T1278" t="e">
        <f>VLOOKUP(Hoja1[[#This Row],[dsc_documento]],Registros[],2,FALSE)</f>
        <v>#N/A</v>
      </c>
    </row>
    <row r="1279" spans="1:20" x14ac:dyDescent="0.25">
      <c r="A1279" t="s">
        <v>231</v>
      </c>
      <c r="B1279">
        <v>11</v>
      </c>
      <c r="C1279">
        <v>11001322</v>
      </c>
      <c r="D1279">
        <v>0</v>
      </c>
      <c r="E1279" t="s">
        <v>6807</v>
      </c>
      <c r="F1279" t="s">
        <v>2007</v>
      </c>
      <c r="G1279" t="s">
        <v>2008</v>
      </c>
      <c r="H1279" t="s">
        <v>1990</v>
      </c>
      <c r="I1279" s="162">
        <v>45406.462442673612</v>
      </c>
      <c r="J1279" s="162">
        <v>45409.750005243055</v>
      </c>
      <c r="K1279" t="s">
        <v>2009</v>
      </c>
      <c r="L1279">
        <v>29609584</v>
      </c>
      <c r="M1279" t="s">
        <v>6808</v>
      </c>
      <c r="N1279" t="s">
        <v>6809</v>
      </c>
      <c r="O1279">
        <v>969751445</v>
      </c>
      <c r="P1279" t="s">
        <v>6810</v>
      </c>
      <c r="Q1279" t="s">
        <v>6811</v>
      </c>
      <c r="R1279" t="s">
        <v>2048</v>
      </c>
      <c r="S1279" t="s">
        <v>2049</v>
      </c>
      <c r="T1279" t="e">
        <f>VLOOKUP(Hoja1[[#This Row],[dsc_documento]],Registros[],2,FALSE)</f>
        <v>#N/A</v>
      </c>
    </row>
    <row r="1280" spans="1:20" x14ac:dyDescent="0.25">
      <c r="A1280" t="s">
        <v>231</v>
      </c>
      <c r="B1280">
        <v>11</v>
      </c>
      <c r="C1280">
        <v>11001323</v>
      </c>
      <c r="D1280">
        <v>0</v>
      </c>
      <c r="E1280" t="s">
        <v>6812</v>
      </c>
      <c r="F1280" t="s">
        <v>2007</v>
      </c>
      <c r="G1280" t="s">
        <v>2008</v>
      </c>
      <c r="H1280" t="s">
        <v>1990</v>
      </c>
      <c r="I1280" s="162">
        <v>45406.476100810185</v>
      </c>
      <c r="J1280" s="162">
        <v>45411.512510497683</v>
      </c>
      <c r="K1280" t="s">
        <v>1991</v>
      </c>
      <c r="L1280">
        <v>40208590</v>
      </c>
      <c r="M1280" t="s">
        <v>6813</v>
      </c>
      <c r="N1280" t="s">
        <v>6814</v>
      </c>
      <c r="O1280">
        <v>959384946</v>
      </c>
      <c r="P1280" t="s">
        <v>6815</v>
      </c>
      <c r="Q1280" t="s">
        <v>2445</v>
      </c>
      <c r="R1280" t="s">
        <v>2238</v>
      </c>
      <c r="S1280" t="s">
        <v>2049</v>
      </c>
      <c r="T1280" t="e">
        <f>VLOOKUP(Hoja1[[#This Row],[dsc_documento]],Registros[],2,FALSE)</f>
        <v>#N/A</v>
      </c>
    </row>
    <row r="1281" spans="1:20" x14ac:dyDescent="0.25">
      <c r="A1281" t="s">
        <v>176</v>
      </c>
      <c r="B1281">
        <v>1</v>
      </c>
      <c r="C1281">
        <v>1002505</v>
      </c>
      <c r="D1281">
        <v>0</v>
      </c>
      <c r="E1281" t="s">
        <v>6816</v>
      </c>
      <c r="F1281" t="s">
        <v>2007</v>
      </c>
      <c r="G1281" t="s">
        <v>2008</v>
      </c>
      <c r="H1281" t="s">
        <v>1990</v>
      </c>
      <c r="I1281" s="162">
        <v>45406.497944247683</v>
      </c>
      <c r="J1281" s="162">
        <v>45408.65001759259</v>
      </c>
      <c r="K1281" t="s">
        <v>1991</v>
      </c>
      <c r="L1281">
        <v>20019237</v>
      </c>
      <c r="M1281" t="s">
        <v>6817</v>
      </c>
      <c r="N1281" t="s">
        <v>6818</v>
      </c>
      <c r="O1281">
        <v>977758016</v>
      </c>
      <c r="P1281" t="s">
        <v>6819</v>
      </c>
      <c r="Q1281" t="s">
        <v>2401</v>
      </c>
      <c r="R1281" t="s">
        <v>2095</v>
      </c>
      <c r="S1281" t="s">
        <v>2015</v>
      </c>
      <c r="T1281" t="e">
        <f>VLOOKUP(Hoja1[[#This Row],[dsc_documento]],Registros[],2,FALSE)</f>
        <v>#N/A</v>
      </c>
    </row>
    <row r="1282" spans="1:20" x14ac:dyDescent="0.25">
      <c r="A1282" t="s">
        <v>176</v>
      </c>
      <c r="B1282">
        <v>1</v>
      </c>
      <c r="C1282">
        <v>1002506</v>
      </c>
      <c r="D1282">
        <v>0</v>
      </c>
      <c r="E1282" t="s">
        <v>6820</v>
      </c>
      <c r="F1282" t="s">
        <v>2007</v>
      </c>
      <c r="G1282" t="s">
        <v>2008</v>
      </c>
      <c r="H1282" t="s">
        <v>1990</v>
      </c>
      <c r="I1282" s="162">
        <v>45406.501241817132</v>
      </c>
      <c r="J1282" s="162">
        <v>45408.637506168983</v>
      </c>
      <c r="K1282" t="s">
        <v>1991</v>
      </c>
      <c r="L1282">
        <v>20019237</v>
      </c>
      <c r="M1282" t="s">
        <v>6817</v>
      </c>
      <c r="N1282" t="s">
        <v>6818</v>
      </c>
      <c r="O1282">
        <v>977758016</v>
      </c>
      <c r="P1282" t="s">
        <v>6819</v>
      </c>
      <c r="Q1282" t="s">
        <v>2401</v>
      </c>
      <c r="R1282" t="s">
        <v>2095</v>
      </c>
      <c r="S1282" t="s">
        <v>2015</v>
      </c>
      <c r="T1282" t="e">
        <f>VLOOKUP(Hoja1[[#This Row],[dsc_documento]],Registros[],2,FALSE)</f>
        <v>#N/A</v>
      </c>
    </row>
    <row r="1283" spans="1:20" x14ac:dyDescent="0.25">
      <c r="A1283" t="s">
        <v>176</v>
      </c>
      <c r="B1283">
        <v>1</v>
      </c>
      <c r="C1283">
        <v>1002507</v>
      </c>
      <c r="D1283">
        <v>0</v>
      </c>
      <c r="E1283" t="s">
        <v>6821</v>
      </c>
      <c r="F1283" t="s">
        <v>2007</v>
      </c>
      <c r="G1283" t="s">
        <v>2008</v>
      </c>
      <c r="H1283" t="s">
        <v>1990</v>
      </c>
      <c r="I1283" s="162">
        <v>45406.512278009257</v>
      </c>
      <c r="J1283" s="162">
        <v>45407.650019444445</v>
      </c>
      <c r="K1283" t="s">
        <v>1991</v>
      </c>
      <c r="L1283">
        <v>20072443</v>
      </c>
      <c r="M1283" t="s">
        <v>6822</v>
      </c>
      <c r="N1283" t="s">
        <v>5581</v>
      </c>
      <c r="O1283">
        <v>943094314</v>
      </c>
      <c r="P1283" t="s">
        <v>6823</v>
      </c>
      <c r="Q1283" t="s">
        <v>4476</v>
      </c>
      <c r="R1283" t="s">
        <v>2095</v>
      </c>
      <c r="S1283" t="s">
        <v>2015</v>
      </c>
      <c r="T1283" t="e">
        <f>VLOOKUP(Hoja1[[#This Row],[dsc_documento]],Registros[],2,FALSE)</f>
        <v>#N/A</v>
      </c>
    </row>
    <row r="1284" spans="1:20" x14ac:dyDescent="0.25">
      <c r="A1284" t="s">
        <v>177</v>
      </c>
      <c r="B1284">
        <v>6</v>
      </c>
      <c r="C1284">
        <v>6002045</v>
      </c>
      <c r="D1284">
        <v>0</v>
      </c>
      <c r="E1284" t="s">
        <v>6824</v>
      </c>
      <c r="F1284" t="s">
        <v>2007</v>
      </c>
      <c r="G1284" t="s">
        <v>2008</v>
      </c>
      <c r="H1284" t="s">
        <v>1990</v>
      </c>
      <c r="I1284" s="162">
        <v>45406.517174340275</v>
      </c>
      <c r="J1284" s="162">
        <v>45406.687509953706</v>
      </c>
      <c r="K1284" t="s">
        <v>1991</v>
      </c>
      <c r="L1284">
        <v>16441757</v>
      </c>
      <c r="M1284" t="s">
        <v>6825</v>
      </c>
      <c r="N1284" t="s">
        <v>6826</v>
      </c>
      <c r="O1284">
        <v>978744948</v>
      </c>
      <c r="P1284" t="s">
        <v>6827</v>
      </c>
      <c r="Q1284" t="s">
        <v>3642</v>
      </c>
      <c r="R1284" t="s">
        <v>2617</v>
      </c>
      <c r="S1284" t="s">
        <v>2362</v>
      </c>
      <c r="T1284" t="e">
        <f>VLOOKUP(Hoja1[[#This Row],[dsc_documento]],Registros[],2,FALSE)</f>
        <v>#N/A</v>
      </c>
    </row>
    <row r="1285" spans="1:20" x14ac:dyDescent="0.25">
      <c r="A1285" t="s">
        <v>175</v>
      </c>
      <c r="B1285">
        <v>9</v>
      </c>
      <c r="C1285">
        <v>9001777</v>
      </c>
      <c r="D1285">
        <v>0</v>
      </c>
      <c r="E1285" t="s">
        <v>6828</v>
      </c>
      <c r="F1285" t="s">
        <v>2007</v>
      </c>
      <c r="G1285" t="s">
        <v>2008</v>
      </c>
      <c r="H1285" t="s">
        <v>1990</v>
      </c>
      <c r="I1285" s="162">
        <v>45406.530344293984</v>
      </c>
      <c r="J1285" s="162">
        <v>45407.425008217593</v>
      </c>
      <c r="K1285" t="s">
        <v>1991</v>
      </c>
      <c r="L1285">
        <v>42116470</v>
      </c>
      <c r="M1285" t="s">
        <v>6829</v>
      </c>
      <c r="N1285" t="s">
        <v>6830</v>
      </c>
      <c r="O1285">
        <v>974430364</v>
      </c>
      <c r="P1285" t="s">
        <v>6831</v>
      </c>
      <c r="Q1285" t="s">
        <v>6832</v>
      </c>
      <c r="R1285" t="s">
        <v>4855</v>
      </c>
      <c r="S1285" t="s">
        <v>2156</v>
      </c>
      <c r="T1285" t="e">
        <f>VLOOKUP(Hoja1[[#This Row],[dsc_documento]],Registros[],2,FALSE)</f>
        <v>#N/A</v>
      </c>
    </row>
    <row r="1286" spans="1:20" x14ac:dyDescent="0.25">
      <c r="A1286" t="s">
        <v>231</v>
      </c>
      <c r="B1286">
        <v>11</v>
      </c>
      <c r="C1286">
        <v>11001324</v>
      </c>
      <c r="D1286">
        <v>0</v>
      </c>
      <c r="E1286" t="s">
        <v>6833</v>
      </c>
      <c r="F1286" t="s">
        <v>2007</v>
      </c>
      <c r="G1286" t="s">
        <v>2008</v>
      </c>
      <c r="H1286" t="s">
        <v>1990</v>
      </c>
      <c r="I1286" s="162">
        <v>45406.535981712965</v>
      </c>
      <c r="J1286" s="162">
        <v>45408.412514351854</v>
      </c>
      <c r="K1286" t="s">
        <v>1991</v>
      </c>
      <c r="L1286">
        <v>29340942</v>
      </c>
      <c r="M1286" t="s">
        <v>6834</v>
      </c>
      <c r="N1286" t="s">
        <v>6835</v>
      </c>
      <c r="O1286">
        <v>954132436</v>
      </c>
      <c r="P1286" t="s">
        <v>6836</v>
      </c>
      <c r="Q1286" t="s">
        <v>4437</v>
      </c>
      <c r="R1286" t="s">
        <v>2138</v>
      </c>
      <c r="S1286" t="s">
        <v>2049</v>
      </c>
      <c r="T1286" t="e">
        <f>VLOOKUP(Hoja1[[#This Row],[dsc_documento]],Registros[],2,FALSE)</f>
        <v>#N/A</v>
      </c>
    </row>
    <row r="1287" spans="1:20" x14ac:dyDescent="0.25">
      <c r="A1287" t="s">
        <v>173</v>
      </c>
      <c r="B1287">
        <v>5</v>
      </c>
      <c r="C1287">
        <v>5050617</v>
      </c>
      <c r="D1287">
        <v>0</v>
      </c>
      <c r="E1287" t="s">
        <v>6837</v>
      </c>
      <c r="F1287" t="s">
        <v>1988</v>
      </c>
      <c r="G1287" t="s">
        <v>2008</v>
      </c>
      <c r="H1287" t="s">
        <v>1990</v>
      </c>
      <c r="I1287" s="162">
        <v>45406.546255324072</v>
      </c>
      <c r="J1287" s="162">
        <v>45411.372692592595</v>
      </c>
      <c r="K1287" t="s">
        <v>2009</v>
      </c>
      <c r="L1287">
        <v>15428328</v>
      </c>
      <c r="M1287" t="s">
        <v>6838</v>
      </c>
      <c r="N1287" t="s">
        <v>6839</v>
      </c>
      <c r="O1287">
        <v>948628171</v>
      </c>
      <c r="P1287" t="s">
        <v>6840</v>
      </c>
      <c r="Q1287" t="s">
        <v>3928</v>
      </c>
      <c r="R1287" t="s">
        <v>2080</v>
      </c>
      <c r="S1287" t="s">
        <v>2080</v>
      </c>
      <c r="T1287" t="e">
        <f>VLOOKUP(Hoja1[[#This Row],[dsc_documento]],Registros[],2,FALSE)</f>
        <v>#N/A</v>
      </c>
    </row>
    <row r="1288" spans="1:20" x14ac:dyDescent="0.25">
      <c r="A1288" t="s">
        <v>179</v>
      </c>
      <c r="B1288">
        <v>3</v>
      </c>
      <c r="C1288">
        <v>3001521</v>
      </c>
      <c r="D1288">
        <v>0</v>
      </c>
      <c r="E1288" t="s">
        <v>6841</v>
      </c>
      <c r="F1288" t="s">
        <v>1988</v>
      </c>
      <c r="G1288" t="s">
        <v>2008</v>
      </c>
      <c r="H1288" t="s">
        <v>1990</v>
      </c>
      <c r="I1288" s="162">
        <v>45406.547587731482</v>
      </c>
      <c r="J1288" s="162">
        <v>45412.729542361114</v>
      </c>
      <c r="K1288" t="s">
        <v>1991</v>
      </c>
      <c r="L1288">
        <v>24004054</v>
      </c>
      <c r="M1288" t="s">
        <v>6842</v>
      </c>
      <c r="N1288" t="s">
        <v>6843</v>
      </c>
      <c r="O1288">
        <v>980636629</v>
      </c>
      <c r="P1288" t="s">
        <v>6844</v>
      </c>
      <c r="Q1288" t="s">
        <v>2257</v>
      </c>
      <c r="R1288" t="s">
        <v>2080</v>
      </c>
      <c r="S1288" t="s">
        <v>2080</v>
      </c>
      <c r="T1288" t="e">
        <f>VLOOKUP(Hoja1[[#This Row],[dsc_documento]],Registros[],2,FALSE)</f>
        <v>#N/A</v>
      </c>
    </row>
    <row r="1289" spans="1:20" x14ac:dyDescent="0.25">
      <c r="A1289" t="s">
        <v>173</v>
      </c>
      <c r="B1289">
        <v>5</v>
      </c>
      <c r="C1289">
        <v>5050618</v>
      </c>
      <c r="D1289">
        <v>0</v>
      </c>
      <c r="E1289" t="s">
        <v>6845</v>
      </c>
      <c r="F1289" t="s">
        <v>2007</v>
      </c>
      <c r="G1289" t="s">
        <v>2008</v>
      </c>
      <c r="H1289" t="s">
        <v>1990</v>
      </c>
      <c r="I1289" s="162">
        <v>45406.685759143518</v>
      </c>
      <c r="J1289" s="162">
        <v>45408.762507789354</v>
      </c>
      <c r="K1289" t="s">
        <v>1991</v>
      </c>
      <c r="L1289">
        <v>15372485</v>
      </c>
      <c r="M1289" t="s">
        <v>6846</v>
      </c>
      <c r="N1289" t="s">
        <v>6847</v>
      </c>
      <c r="O1289">
        <v>992850441</v>
      </c>
      <c r="P1289" t="s">
        <v>6848</v>
      </c>
      <c r="Q1289" t="s">
        <v>3346</v>
      </c>
      <c r="R1289" t="s">
        <v>2307</v>
      </c>
      <c r="S1289" t="s">
        <v>2307</v>
      </c>
      <c r="T1289" t="e">
        <f>VLOOKUP(Hoja1[[#This Row],[dsc_documento]],Registros[],2,FALSE)</f>
        <v>#N/A</v>
      </c>
    </row>
    <row r="1290" spans="1:20" x14ac:dyDescent="0.25">
      <c r="A1290" t="s">
        <v>232</v>
      </c>
      <c r="B1290">
        <v>4</v>
      </c>
      <c r="C1290">
        <v>4001982</v>
      </c>
      <c r="D1290">
        <v>0</v>
      </c>
      <c r="E1290" t="s">
        <v>6849</v>
      </c>
      <c r="F1290" t="s">
        <v>2007</v>
      </c>
      <c r="G1290" t="s">
        <v>2008</v>
      </c>
      <c r="H1290" t="s">
        <v>1990</v>
      </c>
      <c r="I1290" s="162">
        <v>45406.737436724536</v>
      </c>
      <c r="J1290" s="162">
        <v>45408.375012187498</v>
      </c>
      <c r="K1290" t="s">
        <v>1991</v>
      </c>
      <c r="L1290">
        <v>23994193</v>
      </c>
      <c r="M1290" t="s">
        <v>6850</v>
      </c>
      <c r="N1290" t="s">
        <v>6851</v>
      </c>
      <c r="O1290">
        <v>984336096</v>
      </c>
      <c r="P1290" t="s">
        <v>6852</v>
      </c>
      <c r="Q1290" t="s">
        <v>2728</v>
      </c>
      <c r="R1290" t="s">
        <v>2421</v>
      </c>
      <c r="S1290" t="s">
        <v>2107</v>
      </c>
      <c r="T1290" t="e">
        <f>VLOOKUP(Hoja1[[#This Row],[dsc_documento]],Registros[],2,FALSE)</f>
        <v>#N/A</v>
      </c>
    </row>
    <row r="1291" spans="1:20" x14ac:dyDescent="0.25">
      <c r="A1291" t="s">
        <v>231</v>
      </c>
      <c r="B1291">
        <v>11</v>
      </c>
      <c r="C1291">
        <v>11001325</v>
      </c>
      <c r="D1291">
        <v>0</v>
      </c>
      <c r="E1291" t="s">
        <v>6853</v>
      </c>
      <c r="F1291" t="s">
        <v>2007</v>
      </c>
      <c r="G1291" t="s">
        <v>2008</v>
      </c>
      <c r="H1291" t="s">
        <v>1990</v>
      </c>
      <c r="I1291" s="162">
        <v>45406.745473645831</v>
      </c>
      <c r="J1291" s="162">
        <v>45407.712678668984</v>
      </c>
      <c r="K1291" t="s">
        <v>1991</v>
      </c>
      <c r="L1291">
        <v>43352946</v>
      </c>
      <c r="M1291" t="s">
        <v>6854</v>
      </c>
      <c r="N1291" t="s">
        <v>6855</v>
      </c>
      <c r="O1291">
        <v>981914506</v>
      </c>
      <c r="P1291" t="s">
        <v>6856</v>
      </c>
      <c r="Q1291" t="s">
        <v>2113</v>
      </c>
      <c r="R1291" t="s">
        <v>2114</v>
      </c>
      <c r="S1291" t="s">
        <v>1994</v>
      </c>
      <c r="T1291" t="e">
        <f>VLOOKUP(Hoja1[[#This Row],[dsc_documento]],Registros[],2,FALSE)</f>
        <v>#N/A</v>
      </c>
    </row>
    <row r="1292" spans="1:20" x14ac:dyDescent="0.25">
      <c r="A1292" t="s">
        <v>175</v>
      </c>
      <c r="B1292">
        <v>9</v>
      </c>
      <c r="C1292">
        <v>9001778</v>
      </c>
      <c r="D1292">
        <v>0</v>
      </c>
      <c r="E1292" t="s">
        <v>6857</v>
      </c>
      <c r="F1292" t="s">
        <v>2007</v>
      </c>
      <c r="G1292" t="s">
        <v>2008</v>
      </c>
      <c r="H1292" t="s">
        <v>1990</v>
      </c>
      <c r="I1292" s="162">
        <v>45406.745980324071</v>
      </c>
      <c r="J1292" s="162">
        <v>45407.7875059375</v>
      </c>
      <c r="K1292" t="s">
        <v>1991</v>
      </c>
      <c r="L1292">
        <v>32801682</v>
      </c>
      <c r="M1292" t="s">
        <v>6858</v>
      </c>
      <c r="N1292" t="s">
        <v>6859</v>
      </c>
      <c r="O1292">
        <v>950807298</v>
      </c>
      <c r="P1292" t="s">
        <v>6860</v>
      </c>
      <c r="Q1292" t="s">
        <v>2312</v>
      </c>
      <c r="R1292" t="s">
        <v>4855</v>
      </c>
      <c r="S1292" t="s">
        <v>2156</v>
      </c>
      <c r="T1292" t="e">
        <f>VLOOKUP(Hoja1[[#This Row],[dsc_documento]],Registros[],2,FALSE)</f>
        <v>#N/A</v>
      </c>
    </row>
    <row r="1293" spans="1:20" x14ac:dyDescent="0.25">
      <c r="A1293" t="s">
        <v>231</v>
      </c>
      <c r="B1293">
        <v>11</v>
      </c>
      <c r="C1293">
        <v>11001326</v>
      </c>
      <c r="D1293">
        <v>0</v>
      </c>
      <c r="E1293" t="s">
        <v>6861</v>
      </c>
      <c r="F1293" t="s">
        <v>2007</v>
      </c>
      <c r="G1293" t="s">
        <v>2008</v>
      </c>
      <c r="H1293" t="s">
        <v>1990</v>
      </c>
      <c r="I1293" s="162">
        <v>45406.751003738427</v>
      </c>
      <c r="J1293" s="162">
        <v>45407.450016006944</v>
      </c>
      <c r="K1293" t="s">
        <v>1991</v>
      </c>
      <c r="L1293">
        <v>41481734</v>
      </c>
      <c r="M1293" t="s">
        <v>6862</v>
      </c>
      <c r="N1293" t="s">
        <v>6863</v>
      </c>
      <c r="O1293">
        <v>974229979</v>
      </c>
      <c r="P1293" t="s">
        <v>6864</v>
      </c>
      <c r="Q1293" t="s">
        <v>4437</v>
      </c>
      <c r="R1293" t="s">
        <v>2138</v>
      </c>
      <c r="S1293" t="s">
        <v>2049</v>
      </c>
      <c r="T1293" t="e">
        <f>VLOOKUP(Hoja1[[#This Row],[dsc_documento]],Registros[],2,FALSE)</f>
        <v>#N/A</v>
      </c>
    </row>
    <row r="1294" spans="1:20" x14ac:dyDescent="0.25">
      <c r="A1294" t="s">
        <v>231</v>
      </c>
      <c r="B1294">
        <v>11</v>
      </c>
      <c r="C1294">
        <v>11001327</v>
      </c>
      <c r="D1294">
        <v>0</v>
      </c>
      <c r="E1294" t="s">
        <v>6865</v>
      </c>
      <c r="F1294" t="s">
        <v>2007</v>
      </c>
      <c r="G1294" t="s">
        <v>2008</v>
      </c>
      <c r="H1294" t="s">
        <v>1990</v>
      </c>
      <c r="I1294" s="162">
        <v>45406.752446099534</v>
      </c>
      <c r="J1294" s="162">
        <v>45412.925002627315</v>
      </c>
      <c r="K1294" t="s">
        <v>1991</v>
      </c>
      <c r="L1294">
        <v>30963548</v>
      </c>
      <c r="M1294" t="s">
        <v>6866</v>
      </c>
      <c r="N1294" t="s">
        <v>6867</v>
      </c>
      <c r="O1294">
        <v>964529367</v>
      </c>
      <c r="P1294" t="s">
        <v>6868</v>
      </c>
      <c r="Q1294" t="s">
        <v>2688</v>
      </c>
      <c r="R1294" t="s">
        <v>2138</v>
      </c>
      <c r="S1294" t="s">
        <v>2049</v>
      </c>
      <c r="T1294" t="e">
        <f>VLOOKUP(Hoja1[[#This Row],[dsc_documento]],Registros[],2,FALSE)</f>
        <v>#N/A</v>
      </c>
    </row>
    <row r="1295" spans="1:20" x14ac:dyDescent="0.25">
      <c r="A1295" t="s">
        <v>177</v>
      </c>
      <c r="B1295">
        <v>6</v>
      </c>
      <c r="C1295">
        <v>6002046</v>
      </c>
      <c r="D1295">
        <v>0</v>
      </c>
      <c r="E1295" t="s">
        <v>6869</v>
      </c>
      <c r="F1295" t="s">
        <v>2007</v>
      </c>
      <c r="G1295" t="s">
        <v>2008</v>
      </c>
      <c r="H1295" t="s">
        <v>1990</v>
      </c>
      <c r="I1295" s="162">
        <v>45407.425628703706</v>
      </c>
      <c r="J1295" s="162">
        <v>45408.425014733795</v>
      </c>
      <c r="K1295" t="s">
        <v>1991</v>
      </c>
      <c r="L1295">
        <v>80274222</v>
      </c>
      <c r="M1295" t="s">
        <v>5663</v>
      </c>
      <c r="N1295" t="s">
        <v>5664</v>
      </c>
      <c r="O1295">
        <v>902948457</v>
      </c>
      <c r="P1295" t="s">
        <v>5665</v>
      </c>
      <c r="Q1295" t="s">
        <v>2704</v>
      </c>
      <c r="R1295" t="s">
        <v>2617</v>
      </c>
      <c r="S1295" t="s">
        <v>2362</v>
      </c>
      <c r="T1295" t="e">
        <f>VLOOKUP(Hoja1[[#This Row],[dsc_documento]],Registros[],2,FALSE)</f>
        <v>#N/A</v>
      </c>
    </row>
    <row r="1296" spans="1:20" x14ac:dyDescent="0.25">
      <c r="A1296" t="s">
        <v>197</v>
      </c>
      <c r="B1296">
        <v>7</v>
      </c>
      <c r="C1296">
        <v>7001373</v>
      </c>
      <c r="D1296">
        <v>0</v>
      </c>
      <c r="E1296" t="s">
        <v>6870</v>
      </c>
      <c r="F1296" t="s">
        <v>2007</v>
      </c>
      <c r="G1296" t="s">
        <v>2008</v>
      </c>
      <c r="H1296" t="s">
        <v>1990</v>
      </c>
      <c r="I1296" s="162">
        <v>45407.426720949072</v>
      </c>
      <c r="J1296" s="162">
        <v>45407.875006481481</v>
      </c>
      <c r="K1296" t="s">
        <v>1991</v>
      </c>
      <c r="L1296">
        <v>17609793</v>
      </c>
      <c r="M1296" t="s">
        <v>6871</v>
      </c>
      <c r="N1296" t="s">
        <v>6872</v>
      </c>
      <c r="O1296">
        <v>968296696</v>
      </c>
      <c r="P1296" t="s">
        <v>6873</v>
      </c>
      <c r="Q1296" t="s">
        <v>2791</v>
      </c>
      <c r="R1296" t="s">
        <v>2071</v>
      </c>
      <c r="S1296" t="s">
        <v>4298</v>
      </c>
      <c r="T1296" t="e">
        <f>VLOOKUP(Hoja1[[#This Row],[dsc_documento]],Registros[],2,FALSE)</f>
        <v>#N/A</v>
      </c>
    </row>
    <row r="1297" spans="1:20" x14ac:dyDescent="0.25">
      <c r="A1297" t="s">
        <v>176</v>
      </c>
      <c r="B1297">
        <v>1</v>
      </c>
      <c r="C1297">
        <v>1002508</v>
      </c>
      <c r="D1297">
        <v>0</v>
      </c>
      <c r="E1297" t="s">
        <v>6874</v>
      </c>
      <c r="F1297" t="s">
        <v>1988</v>
      </c>
      <c r="G1297" t="s">
        <v>2008</v>
      </c>
      <c r="H1297" t="s">
        <v>2024</v>
      </c>
      <c r="I1297" s="162">
        <v>45407.434040046297</v>
      </c>
      <c r="J1297" s="162">
        <v>45412.579564201391</v>
      </c>
      <c r="K1297" t="s">
        <v>2009</v>
      </c>
      <c r="L1297">
        <v>42606906</v>
      </c>
      <c r="M1297" t="s">
        <v>6875</v>
      </c>
      <c r="N1297" t="s">
        <v>6876</v>
      </c>
      <c r="O1297">
        <v>947789182</v>
      </c>
      <c r="P1297" t="s">
        <v>6877</v>
      </c>
      <c r="Q1297" t="s">
        <v>2005</v>
      </c>
      <c r="R1297" t="s">
        <v>2080</v>
      </c>
      <c r="S1297" t="s">
        <v>2080</v>
      </c>
      <c r="T1297" t="e">
        <f>VLOOKUP(Hoja1[[#This Row],[dsc_documento]],Registros[],2,FALSE)</f>
        <v>#N/A</v>
      </c>
    </row>
    <row r="1298" spans="1:20" x14ac:dyDescent="0.25">
      <c r="A1298" t="s">
        <v>177</v>
      </c>
      <c r="B1298">
        <v>6</v>
      </c>
      <c r="C1298">
        <v>6002047</v>
      </c>
      <c r="D1298">
        <v>0</v>
      </c>
      <c r="E1298" t="s">
        <v>6878</v>
      </c>
      <c r="F1298" t="s">
        <v>2007</v>
      </c>
      <c r="G1298" t="s">
        <v>2008</v>
      </c>
      <c r="H1298" t="s">
        <v>1990</v>
      </c>
      <c r="I1298" s="162">
        <v>45407.47421458333</v>
      </c>
      <c r="J1298" s="162">
        <v>45408.650016122687</v>
      </c>
      <c r="K1298" t="s">
        <v>1991</v>
      </c>
      <c r="L1298">
        <v>16701907</v>
      </c>
      <c r="M1298" t="s">
        <v>6879</v>
      </c>
      <c r="N1298" t="s">
        <v>6880</v>
      </c>
      <c r="O1298">
        <v>974042332</v>
      </c>
      <c r="P1298" t="s">
        <v>6881</v>
      </c>
      <c r="Q1298" t="s">
        <v>2764</v>
      </c>
      <c r="R1298" t="s">
        <v>2617</v>
      </c>
      <c r="S1298" t="s">
        <v>2362</v>
      </c>
      <c r="T1298" t="e">
        <f>VLOOKUP(Hoja1[[#This Row],[dsc_documento]],Registros[],2,FALSE)</f>
        <v>#N/A</v>
      </c>
    </row>
    <row r="1299" spans="1:20" x14ac:dyDescent="0.25">
      <c r="A1299" t="s">
        <v>231</v>
      </c>
      <c r="B1299">
        <v>11</v>
      </c>
      <c r="C1299">
        <v>11001328</v>
      </c>
      <c r="D1299">
        <v>0</v>
      </c>
      <c r="E1299" t="s">
        <v>6882</v>
      </c>
      <c r="F1299" t="s">
        <v>2007</v>
      </c>
      <c r="G1299" t="s">
        <v>2008</v>
      </c>
      <c r="H1299" t="s">
        <v>1990</v>
      </c>
      <c r="I1299" s="162">
        <v>45407.479795405096</v>
      </c>
      <c r="J1299" s="162">
        <v>45408.475012037037</v>
      </c>
      <c r="K1299" t="s">
        <v>1991</v>
      </c>
      <c r="L1299">
        <v>43429164</v>
      </c>
      <c r="M1299" t="s">
        <v>6883</v>
      </c>
      <c r="N1299" t="s">
        <v>6884</v>
      </c>
      <c r="O1299">
        <v>997188510</v>
      </c>
      <c r="P1299" t="s">
        <v>6885</v>
      </c>
      <c r="Q1299" t="s">
        <v>2499</v>
      </c>
      <c r="R1299" t="s">
        <v>2238</v>
      </c>
      <c r="S1299" t="s">
        <v>2049</v>
      </c>
      <c r="T1299" t="e">
        <f>VLOOKUP(Hoja1[[#This Row],[dsc_documento]],Registros[],2,FALSE)</f>
        <v>#N/A</v>
      </c>
    </row>
    <row r="1300" spans="1:20" x14ac:dyDescent="0.25">
      <c r="A1300" t="s">
        <v>231</v>
      </c>
      <c r="B1300">
        <v>11</v>
      </c>
      <c r="C1300">
        <v>11001329</v>
      </c>
      <c r="D1300">
        <v>0</v>
      </c>
      <c r="E1300" t="s">
        <v>6886</v>
      </c>
      <c r="F1300" t="s">
        <v>2007</v>
      </c>
      <c r="G1300" t="s">
        <v>2008</v>
      </c>
      <c r="H1300" t="s">
        <v>1990</v>
      </c>
      <c r="I1300" s="162">
        <v>45407.487241817129</v>
      </c>
      <c r="J1300" s="162">
        <v>45412.41250755787</v>
      </c>
      <c r="K1300" t="s">
        <v>1991</v>
      </c>
      <c r="L1300">
        <v>44189997</v>
      </c>
      <c r="M1300" t="s">
        <v>6887</v>
      </c>
      <c r="N1300" t="s">
        <v>6888</v>
      </c>
      <c r="O1300">
        <v>966598969</v>
      </c>
      <c r="P1300" t="s">
        <v>6889</v>
      </c>
      <c r="Q1300" t="s">
        <v>2983</v>
      </c>
      <c r="R1300" t="s">
        <v>2048</v>
      </c>
      <c r="S1300" t="s">
        <v>2049</v>
      </c>
      <c r="T1300" t="e">
        <f>VLOOKUP(Hoja1[[#This Row],[dsc_documento]],Registros[],2,FALSE)</f>
        <v>#N/A</v>
      </c>
    </row>
    <row r="1301" spans="1:20" x14ac:dyDescent="0.25">
      <c r="A1301" t="s">
        <v>231</v>
      </c>
      <c r="B1301">
        <v>11</v>
      </c>
      <c r="C1301">
        <v>11001330</v>
      </c>
      <c r="D1301">
        <v>0</v>
      </c>
      <c r="E1301" t="s">
        <v>6890</v>
      </c>
      <c r="F1301" t="s">
        <v>2007</v>
      </c>
      <c r="G1301" t="s">
        <v>2008</v>
      </c>
      <c r="H1301" t="s">
        <v>1990</v>
      </c>
      <c r="I1301" s="162">
        <v>45407.494963657409</v>
      </c>
      <c r="J1301" s="162">
        <v>45412.487508680555</v>
      </c>
      <c r="K1301" t="s">
        <v>1991</v>
      </c>
      <c r="L1301">
        <v>29262140</v>
      </c>
      <c r="M1301" t="s">
        <v>6891</v>
      </c>
      <c r="N1301" t="s">
        <v>6892</v>
      </c>
      <c r="O1301">
        <v>959527852</v>
      </c>
      <c r="P1301" t="s">
        <v>6893</v>
      </c>
      <c r="Q1301" t="s">
        <v>2983</v>
      </c>
      <c r="R1301" t="s">
        <v>2048</v>
      </c>
      <c r="S1301" t="s">
        <v>2049</v>
      </c>
      <c r="T1301" t="e">
        <f>VLOOKUP(Hoja1[[#This Row],[dsc_documento]],Registros[],2,FALSE)</f>
        <v>#N/A</v>
      </c>
    </row>
    <row r="1302" spans="1:20" x14ac:dyDescent="0.25">
      <c r="A1302" t="s">
        <v>231</v>
      </c>
      <c r="B1302">
        <v>11</v>
      </c>
      <c r="C1302">
        <v>11001331</v>
      </c>
      <c r="D1302">
        <v>0</v>
      </c>
      <c r="E1302" t="s">
        <v>6894</v>
      </c>
      <c r="F1302" t="s">
        <v>2007</v>
      </c>
      <c r="G1302" t="s">
        <v>2008</v>
      </c>
      <c r="H1302" t="s">
        <v>1990</v>
      </c>
      <c r="I1302" s="162">
        <v>45407.499764814813</v>
      </c>
      <c r="J1302" s="162">
        <v>45416.612507291669</v>
      </c>
      <c r="K1302" t="s">
        <v>1991</v>
      </c>
      <c r="L1302">
        <v>40970738</v>
      </c>
      <c r="M1302" t="s">
        <v>6895</v>
      </c>
      <c r="N1302" t="s">
        <v>6896</v>
      </c>
      <c r="O1302">
        <v>959688082</v>
      </c>
      <c r="P1302" t="s">
        <v>6897</v>
      </c>
      <c r="Q1302" t="s">
        <v>4201</v>
      </c>
      <c r="R1302" t="s">
        <v>2048</v>
      </c>
      <c r="S1302" t="s">
        <v>2049</v>
      </c>
      <c r="T1302" t="e">
        <f>VLOOKUP(Hoja1[[#This Row],[dsc_documento]],Registros[],2,FALSE)</f>
        <v>#N/A</v>
      </c>
    </row>
    <row r="1303" spans="1:20" x14ac:dyDescent="0.25">
      <c r="A1303" t="s">
        <v>201</v>
      </c>
      <c r="B1303">
        <v>2</v>
      </c>
      <c r="C1303">
        <v>2105700</v>
      </c>
      <c r="D1303">
        <v>0</v>
      </c>
      <c r="E1303" t="s">
        <v>6898</v>
      </c>
      <c r="F1303" t="s">
        <v>2007</v>
      </c>
      <c r="G1303" t="s">
        <v>2008</v>
      </c>
      <c r="H1303" t="s">
        <v>1990</v>
      </c>
      <c r="I1303" s="162">
        <v>45407.509629629632</v>
      </c>
      <c r="J1303" s="162">
        <v>45411.675002164353</v>
      </c>
      <c r="K1303" t="s">
        <v>1991</v>
      </c>
      <c r="L1303">
        <v>47815216</v>
      </c>
      <c r="M1303" t="s">
        <v>6899</v>
      </c>
      <c r="N1303" t="s">
        <v>6900</v>
      </c>
      <c r="O1303">
        <v>948403161</v>
      </c>
      <c r="P1303" t="s">
        <v>6901</v>
      </c>
      <c r="Q1303" t="s">
        <v>4554</v>
      </c>
      <c r="R1303" t="s">
        <v>2223</v>
      </c>
      <c r="S1303" t="s">
        <v>4864</v>
      </c>
      <c r="T1303" t="e">
        <f>VLOOKUP(Hoja1[[#This Row],[dsc_documento]],Registros[],2,FALSE)</f>
        <v>#N/A</v>
      </c>
    </row>
    <row r="1304" spans="1:20" x14ac:dyDescent="0.25">
      <c r="A1304" t="s">
        <v>175</v>
      </c>
      <c r="B1304">
        <v>9</v>
      </c>
      <c r="C1304">
        <v>9001779</v>
      </c>
      <c r="D1304">
        <v>0</v>
      </c>
      <c r="E1304" t="s">
        <v>6902</v>
      </c>
      <c r="F1304" t="s">
        <v>1988</v>
      </c>
      <c r="G1304" t="s">
        <v>2008</v>
      </c>
      <c r="H1304" t="s">
        <v>1990</v>
      </c>
      <c r="I1304" s="162">
        <v>45407.656967013892</v>
      </c>
      <c r="J1304" s="162">
        <v>45412.726257638889</v>
      </c>
      <c r="K1304" t="s">
        <v>1991</v>
      </c>
      <c r="L1304">
        <v>32763262</v>
      </c>
      <c r="M1304" t="s">
        <v>6903</v>
      </c>
      <c r="N1304" t="s">
        <v>4969</v>
      </c>
      <c r="O1304">
        <v>983944568</v>
      </c>
      <c r="P1304" t="s">
        <v>6904</v>
      </c>
      <c r="Q1304" t="s">
        <v>2123</v>
      </c>
      <c r="R1304" t="s">
        <v>2080</v>
      </c>
      <c r="S1304" t="s">
        <v>2080</v>
      </c>
      <c r="T1304" t="e">
        <f>VLOOKUP(Hoja1[[#This Row],[dsc_documento]],Registros[],2,FALSE)</f>
        <v>#N/A</v>
      </c>
    </row>
    <row r="1305" spans="1:20" x14ac:dyDescent="0.25">
      <c r="A1305" t="s">
        <v>231</v>
      </c>
      <c r="B1305">
        <v>11</v>
      </c>
      <c r="C1305">
        <v>11001333</v>
      </c>
      <c r="D1305">
        <v>0</v>
      </c>
      <c r="E1305" t="s">
        <v>6905</v>
      </c>
      <c r="F1305" t="s">
        <v>2007</v>
      </c>
      <c r="G1305" t="s">
        <v>2008</v>
      </c>
      <c r="H1305" t="s">
        <v>1990</v>
      </c>
      <c r="I1305" s="162">
        <v>45407.681542905091</v>
      </c>
      <c r="J1305" s="162">
        <v>45412.787510034723</v>
      </c>
      <c r="K1305" t="s">
        <v>1991</v>
      </c>
      <c r="L1305">
        <v>29417422</v>
      </c>
      <c r="M1305" t="s">
        <v>6906</v>
      </c>
      <c r="N1305" t="s">
        <v>6907</v>
      </c>
      <c r="O1305">
        <v>980688835</v>
      </c>
      <c r="P1305" t="s">
        <v>6908</v>
      </c>
      <c r="Q1305" t="s">
        <v>2137</v>
      </c>
      <c r="R1305" t="s">
        <v>2138</v>
      </c>
      <c r="S1305" t="s">
        <v>2049</v>
      </c>
      <c r="T1305" t="e">
        <f>VLOOKUP(Hoja1[[#This Row],[dsc_documento]],Registros[],2,FALSE)</f>
        <v>#N/A</v>
      </c>
    </row>
    <row r="1306" spans="1:20" x14ac:dyDescent="0.25">
      <c r="A1306" t="s">
        <v>231</v>
      </c>
      <c r="B1306">
        <v>11</v>
      </c>
      <c r="C1306">
        <v>11001334</v>
      </c>
      <c r="D1306">
        <v>0</v>
      </c>
      <c r="E1306" t="s">
        <v>6909</v>
      </c>
      <c r="F1306" t="s">
        <v>2007</v>
      </c>
      <c r="G1306" t="s">
        <v>2008</v>
      </c>
      <c r="H1306" t="s">
        <v>1990</v>
      </c>
      <c r="I1306" s="162">
        <v>45407.69854297454</v>
      </c>
      <c r="J1306" s="162">
        <v>45411.762501076388</v>
      </c>
      <c r="K1306" t="s">
        <v>1991</v>
      </c>
      <c r="L1306">
        <v>48443024</v>
      </c>
      <c r="M1306" t="s">
        <v>6910</v>
      </c>
      <c r="N1306" t="s">
        <v>6911</v>
      </c>
      <c r="O1306">
        <v>941676929</v>
      </c>
      <c r="P1306" t="s">
        <v>6912</v>
      </c>
      <c r="Q1306" t="s">
        <v>6913</v>
      </c>
      <c r="R1306" t="s">
        <v>2238</v>
      </c>
      <c r="S1306" t="s">
        <v>2049</v>
      </c>
      <c r="T1306" t="e">
        <f>VLOOKUP(Hoja1[[#This Row],[dsc_documento]],Registros[],2,FALSE)</f>
        <v>#N/A</v>
      </c>
    </row>
    <row r="1307" spans="1:20" x14ac:dyDescent="0.25">
      <c r="A1307" t="s">
        <v>179</v>
      </c>
      <c r="B1307">
        <v>3</v>
      </c>
      <c r="C1307">
        <v>3001522</v>
      </c>
      <c r="D1307">
        <v>0</v>
      </c>
      <c r="E1307" t="s">
        <v>6914</v>
      </c>
      <c r="F1307" t="s">
        <v>2007</v>
      </c>
      <c r="G1307" t="s">
        <v>2008</v>
      </c>
      <c r="H1307" t="s">
        <v>1990</v>
      </c>
      <c r="I1307" s="162">
        <v>45407.734002233796</v>
      </c>
      <c r="J1307" s="162">
        <v>45409.38751064815</v>
      </c>
      <c r="K1307" t="s">
        <v>2009</v>
      </c>
      <c r="L1307">
        <v>24005694</v>
      </c>
      <c r="M1307" t="s">
        <v>1565</v>
      </c>
      <c r="N1307" t="s">
        <v>6915</v>
      </c>
      <c r="O1307">
        <v>992080844</v>
      </c>
      <c r="P1307" t="s">
        <v>6916</v>
      </c>
      <c r="Q1307" t="s">
        <v>6917</v>
      </c>
      <c r="R1307" t="s">
        <v>2386</v>
      </c>
      <c r="S1307" t="s">
        <v>2157</v>
      </c>
      <c r="T1307" t="e">
        <f>VLOOKUP(Hoja1[[#This Row],[dsc_documento]],Registros[],2,FALSE)</f>
        <v>#N/A</v>
      </c>
    </row>
    <row r="1308" spans="1:20" x14ac:dyDescent="0.25">
      <c r="A1308" t="s">
        <v>197</v>
      </c>
      <c r="B1308">
        <v>7</v>
      </c>
      <c r="C1308">
        <v>7001374</v>
      </c>
      <c r="D1308">
        <v>0</v>
      </c>
      <c r="E1308" t="s">
        <v>6918</v>
      </c>
      <c r="F1308" t="s">
        <v>2007</v>
      </c>
      <c r="G1308" t="s">
        <v>2008</v>
      </c>
      <c r="H1308" t="s">
        <v>1990</v>
      </c>
      <c r="I1308" s="162">
        <v>45407.75760420139</v>
      </c>
      <c r="J1308" s="162">
        <v>45410.700004050923</v>
      </c>
      <c r="K1308" t="s">
        <v>1991</v>
      </c>
      <c r="L1308">
        <v>45721619</v>
      </c>
      <c r="M1308" t="s">
        <v>6919</v>
      </c>
      <c r="N1308" t="s">
        <v>6920</v>
      </c>
      <c r="O1308">
        <v>988755746</v>
      </c>
      <c r="P1308" t="s">
        <v>6921</v>
      </c>
      <c r="Q1308" t="s">
        <v>2791</v>
      </c>
      <c r="R1308" t="s">
        <v>2071</v>
      </c>
      <c r="S1308" t="s">
        <v>4298</v>
      </c>
      <c r="T1308" t="e">
        <f>VLOOKUP(Hoja1[[#This Row],[dsc_documento]],Registros[],2,FALSE)</f>
        <v>#N/A</v>
      </c>
    </row>
    <row r="1309" spans="1:20" x14ac:dyDescent="0.25">
      <c r="A1309" t="s">
        <v>176</v>
      </c>
      <c r="B1309">
        <v>1</v>
      </c>
      <c r="C1309">
        <v>3035</v>
      </c>
      <c r="D1309">
        <v>2</v>
      </c>
      <c r="E1309" t="s">
        <v>6922</v>
      </c>
      <c r="F1309" t="s">
        <v>2007</v>
      </c>
      <c r="G1309" t="s">
        <v>2008</v>
      </c>
      <c r="H1309" t="s">
        <v>1990</v>
      </c>
      <c r="I1309" s="162">
        <v>45408.379774918983</v>
      </c>
      <c r="J1309" s="162">
        <v>45408.487513854168</v>
      </c>
      <c r="K1309" t="s">
        <v>2009</v>
      </c>
      <c r="L1309">
        <v>44069016</v>
      </c>
      <c r="M1309" t="s">
        <v>1503</v>
      </c>
      <c r="N1309" t="s">
        <v>6923</v>
      </c>
      <c r="O1309">
        <v>964040807</v>
      </c>
      <c r="P1309" t="s">
        <v>1688</v>
      </c>
      <c r="Q1309" t="s">
        <v>1999</v>
      </c>
      <c r="R1309" t="s">
        <v>2000</v>
      </c>
      <c r="S1309" t="s">
        <v>2000</v>
      </c>
      <c r="T1309" t="e">
        <f>VLOOKUP(Hoja1[[#This Row],[dsc_documento]],Registros[],2,FALSE)</f>
        <v>#N/A</v>
      </c>
    </row>
    <row r="1310" spans="1:20" x14ac:dyDescent="0.25">
      <c r="A1310" t="s">
        <v>232</v>
      </c>
      <c r="B1310">
        <v>4</v>
      </c>
      <c r="C1310">
        <v>4001983</v>
      </c>
      <c r="D1310">
        <v>0</v>
      </c>
      <c r="E1310" t="s">
        <v>6924</v>
      </c>
      <c r="F1310" t="s">
        <v>2007</v>
      </c>
      <c r="G1310" t="s">
        <v>2008</v>
      </c>
      <c r="H1310" t="s">
        <v>1990</v>
      </c>
      <c r="I1310" s="162">
        <v>45408.405595636577</v>
      </c>
      <c r="J1310" s="162">
        <v>45408.525012650462</v>
      </c>
      <c r="K1310" t="s">
        <v>1991</v>
      </c>
      <c r="L1310">
        <v>44289916</v>
      </c>
      <c r="M1310" t="s">
        <v>6925</v>
      </c>
      <c r="N1310" t="s">
        <v>6926</v>
      </c>
      <c r="O1310">
        <v>915013718</v>
      </c>
      <c r="P1310" t="s">
        <v>6927</v>
      </c>
      <c r="Q1310" t="s">
        <v>6928</v>
      </c>
      <c r="R1310" t="s">
        <v>2106</v>
      </c>
      <c r="S1310" t="s">
        <v>2107</v>
      </c>
      <c r="T1310" t="e">
        <f>VLOOKUP(Hoja1[[#This Row],[dsc_documento]],Registros[],2,FALSE)</f>
        <v>#N/A</v>
      </c>
    </row>
    <row r="1311" spans="1:20" x14ac:dyDescent="0.25">
      <c r="A1311" t="s">
        <v>231</v>
      </c>
      <c r="B1311">
        <v>11</v>
      </c>
      <c r="C1311">
        <v>11001335</v>
      </c>
      <c r="D1311">
        <v>0</v>
      </c>
      <c r="E1311" t="s">
        <v>6929</v>
      </c>
      <c r="F1311" t="s">
        <v>2007</v>
      </c>
      <c r="G1311" t="s">
        <v>2008</v>
      </c>
      <c r="H1311" t="s">
        <v>1990</v>
      </c>
      <c r="I1311" s="162">
        <v>45408.411810150465</v>
      </c>
      <c r="J1311" s="162">
        <v>45411.662510729169</v>
      </c>
      <c r="K1311" t="s">
        <v>1991</v>
      </c>
      <c r="L1311">
        <v>41165964</v>
      </c>
      <c r="M1311" t="s">
        <v>6930</v>
      </c>
      <c r="N1311" t="s">
        <v>6931</v>
      </c>
      <c r="O1311">
        <v>956367750</v>
      </c>
      <c r="P1311" t="s">
        <v>6932</v>
      </c>
      <c r="Q1311" t="s">
        <v>6370</v>
      </c>
      <c r="R1311" t="s">
        <v>2048</v>
      </c>
      <c r="S1311" t="s">
        <v>2049</v>
      </c>
      <c r="T1311" t="e">
        <f>VLOOKUP(Hoja1[[#This Row],[dsc_documento]],Registros[],2,FALSE)</f>
        <v>#N/A</v>
      </c>
    </row>
    <row r="1312" spans="1:20" x14ac:dyDescent="0.25">
      <c r="A1312" t="s">
        <v>231</v>
      </c>
      <c r="B1312">
        <v>11</v>
      </c>
      <c r="C1312">
        <v>11001336</v>
      </c>
      <c r="D1312">
        <v>0</v>
      </c>
      <c r="E1312" t="s">
        <v>6933</v>
      </c>
      <c r="F1312" t="s">
        <v>2007</v>
      </c>
      <c r="G1312" t="s">
        <v>2008</v>
      </c>
      <c r="H1312" t="s">
        <v>1990</v>
      </c>
      <c r="I1312" s="162">
        <v>45408.421949074072</v>
      </c>
      <c r="J1312" s="162">
        <v>45408.862515972221</v>
      </c>
      <c r="K1312" t="s">
        <v>2009</v>
      </c>
      <c r="L1312">
        <v>41891958</v>
      </c>
      <c r="M1312" t="s">
        <v>6934</v>
      </c>
      <c r="N1312" t="s">
        <v>2281</v>
      </c>
      <c r="O1312">
        <v>958094652</v>
      </c>
      <c r="P1312" t="s">
        <v>6935</v>
      </c>
      <c r="Q1312" t="s">
        <v>2934</v>
      </c>
      <c r="R1312" t="s">
        <v>2238</v>
      </c>
      <c r="S1312" t="s">
        <v>2049</v>
      </c>
      <c r="T1312" t="e">
        <f>VLOOKUP(Hoja1[[#This Row],[dsc_documento]],Registros[],2,FALSE)</f>
        <v>#N/A</v>
      </c>
    </row>
    <row r="1313" spans="1:20" x14ac:dyDescent="0.25">
      <c r="A1313" t="s">
        <v>778</v>
      </c>
      <c r="B1313">
        <v>10</v>
      </c>
      <c r="C1313">
        <v>10030492</v>
      </c>
      <c r="D1313">
        <v>0</v>
      </c>
      <c r="E1313" t="s">
        <v>6936</v>
      </c>
      <c r="F1313" t="s">
        <v>2007</v>
      </c>
      <c r="G1313" t="s">
        <v>2008</v>
      </c>
      <c r="H1313" t="s">
        <v>1990</v>
      </c>
      <c r="I1313" s="162">
        <v>45408.436628854164</v>
      </c>
      <c r="J1313" s="162">
        <v>45411.450006250001</v>
      </c>
      <c r="K1313" t="s">
        <v>1991</v>
      </c>
      <c r="L1313">
        <v>41313129</v>
      </c>
      <c r="M1313" t="s">
        <v>6937</v>
      </c>
      <c r="N1313" t="s">
        <v>6938</v>
      </c>
      <c r="O1313">
        <v>978591750</v>
      </c>
      <c r="P1313" t="s">
        <v>6939</v>
      </c>
      <c r="Q1313" t="s">
        <v>3393</v>
      </c>
      <c r="R1313" t="s">
        <v>2163</v>
      </c>
      <c r="S1313" t="s">
        <v>2307</v>
      </c>
      <c r="T1313" t="e">
        <f>VLOOKUP(Hoja1[[#This Row],[dsc_documento]],Registros[],2,FALSE)</f>
        <v>#N/A</v>
      </c>
    </row>
    <row r="1314" spans="1:20" x14ac:dyDescent="0.25">
      <c r="A1314" t="s">
        <v>176</v>
      </c>
      <c r="B1314">
        <v>1</v>
      </c>
      <c r="C1314">
        <v>1002509</v>
      </c>
      <c r="D1314">
        <v>0</v>
      </c>
      <c r="E1314" t="s">
        <v>6940</v>
      </c>
      <c r="F1314" t="s">
        <v>2007</v>
      </c>
      <c r="G1314" t="s">
        <v>2008</v>
      </c>
      <c r="H1314" t="s">
        <v>1990</v>
      </c>
      <c r="I1314" s="162">
        <v>45408.438474537033</v>
      </c>
      <c r="J1314" s="162">
        <v>45408.675014895831</v>
      </c>
      <c r="K1314" t="s">
        <v>1991</v>
      </c>
      <c r="L1314">
        <v>41734000</v>
      </c>
      <c r="M1314" t="s">
        <v>6941</v>
      </c>
      <c r="N1314" t="s">
        <v>6942</v>
      </c>
      <c r="O1314">
        <v>981162367</v>
      </c>
      <c r="P1314" t="s">
        <v>6943</v>
      </c>
      <c r="Q1314" t="s">
        <v>2516</v>
      </c>
      <c r="R1314" t="s">
        <v>2054</v>
      </c>
      <c r="S1314" t="s">
        <v>2015</v>
      </c>
      <c r="T1314" t="e">
        <f>VLOOKUP(Hoja1[[#This Row],[dsc_documento]],Registros[],2,FALSE)</f>
        <v>#N/A</v>
      </c>
    </row>
    <row r="1315" spans="1:20" x14ac:dyDescent="0.25">
      <c r="A1315" t="s">
        <v>778</v>
      </c>
      <c r="B1315">
        <v>10</v>
      </c>
      <c r="C1315">
        <v>10030493</v>
      </c>
      <c r="D1315">
        <v>0</v>
      </c>
      <c r="E1315" t="s">
        <v>6944</v>
      </c>
      <c r="F1315" t="s">
        <v>2007</v>
      </c>
      <c r="G1315" t="s">
        <v>2008</v>
      </c>
      <c r="H1315" t="s">
        <v>1990</v>
      </c>
      <c r="I1315" s="162">
        <v>45408.449921643522</v>
      </c>
      <c r="J1315" s="162">
        <v>45408.612514733795</v>
      </c>
      <c r="K1315" t="s">
        <v>1991</v>
      </c>
      <c r="L1315">
        <v>41474382</v>
      </c>
      <c r="M1315" t="s">
        <v>6945</v>
      </c>
      <c r="N1315" t="s">
        <v>6946</v>
      </c>
      <c r="O1315">
        <v>985990017</v>
      </c>
      <c r="P1315" t="s">
        <v>6947</v>
      </c>
      <c r="Q1315" t="s">
        <v>3393</v>
      </c>
      <c r="R1315" t="s">
        <v>2163</v>
      </c>
      <c r="S1315" t="s">
        <v>2307</v>
      </c>
      <c r="T1315" t="e">
        <f>VLOOKUP(Hoja1[[#This Row],[dsc_documento]],Registros[],2,FALSE)</f>
        <v>#N/A</v>
      </c>
    </row>
    <row r="1316" spans="1:20" x14ac:dyDescent="0.25">
      <c r="A1316" t="s">
        <v>778</v>
      </c>
      <c r="B1316">
        <v>10</v>
      </c>
      <c r="C1316">
        <v>10030494</v>
      </c>
      <c r="D1316">
        <v>0</v>
      </c>
      <c r="E1316" t="s">
        <v>6948</v>
      </c>
      <c r="F1316" t="s">
        <v>2007</v>
      </c>
      <c r="G1316" t="s">
        <v>2008</v>
      </c>
      <c r="H1316" t="s">
        <v>1990</v>
      </c>
      <c r="I1316" s="162">
        <v>45408.45593329861</v>
      </c>
      <c r="J1316" s="162">
        <v>45413.46250390046</v>
      </c>
      <c r="K1316" t="s">
        <v>1991</v>
      </c>
      <c r="L1316">
        <v>40794833</v>
      </c>
      <c r="M1316" t="s">
        <v>6949</v>
      </c>
      <c r="N1316" t="s">
        <v>6950</v>
      </c>
      <c r="O1316">
        <v>925997404</v>
      </c>
      <c r="P1316" t="s">
        <v>6951</v>
      </c>
      <c r="Q1316" t="s">
        <v>3893</v>
      </c>
      <c r="R1316" t="s">
        <v>2163</v>
      </c>
      <c r="S1316" t="s">
        <v>2307</v>
      </c>
      <c r="T1316" t="e">
        <f>VLOOKUP(Hoja1[[#This Row],[dsc_documento]],Registros[],2,FALSE)</f>
        <v>#N/A</v>
      </c>
    </row>
    <row r="1317" spans="1:20" x14ac:dyDescent="0.25">
      <c r="A1317" t="s">
        <v>176</v>
      </c>
      <c r="B1317">
        <v>1</v>
      </c>
      <c r="C1317">
        <v>1605</v>
      </c>
      <c r="D1317">
        <v>7</v>
      </c>
      <c r="E1317" t="s">
        <v>6952</v>
      </c>
      <c r="F1317" t="s">
        <v>2007</v>
      </c>
      <c r="G1317" t="s">
        <v>2008</v>
      </c>
      <c r="H1317" t="s">
        <v>1990</v>
      </c>
      <c r="I1317" s="162">
        <v>45408.475590196758</v>
      </c>
      <c r="J1317" s="162">
        <v>45408.71251041667</v>
      </c>
      <c r="K1317" t="s">
        <v>1991</v>
      </c>
      <c r="L1317">
        <v>19887965</v>
      </c>
      <c r="M1317" t="s">
        <v>6953</v>
      </c>
      <c r="N1317" t="s">
        <v>6954</v>
      </c>
      <c r="O1317">
        <v>951961559</v>
      </c>
      <c r="P1317" t="s">
        <v>6955</v>
      </c>
      <c r="Q1317" t="s">
        <v>2516</v>
      </c>
      <c r="R1317" t="s">
        <v>2054</v>
      </c>
      <c r="S1317" t="s">
        <v>2015</v>
      </c>
      <c r="T1317" t="e">
        <f>VLOOKUP(Hoja1[[#This Row],[dsc_documento]],Registros[],2,FALSE)</f>
        <v>#N/A</v>
      </c>
    </row>
    <row r="1318" spans="1:20" x14ac:dyDescent="0.25">
      <c r="A1318" t="s">
        <v>231</v>
      </c>
      <c r="B1318">
        <v>11</v>
      </c>
      <c r="C1318">
        <v>11001338</v>
      </c>
      <c r="D1318">
        <v>0</v>
      </c>
      <c r="E1318" t="s">
        <v>6956</v>
      </c>
      <c r="F1318" t="s">
        <v>2007</v>
      </c>
      <c r="G1318" t="s">
        <v>2008</v>
      </c>
      <c r="H1318" t="s">
        <v>1990</v>
      </c>
      <c r="I1318" s="162">
        <v>45408.503644293982</v>
      </c>
      <c r="J1318" s="162">
        <v>45411.537507372683</v>
      </c>
      <c r="K1318" t="s">
        <v>1991</v>
      </c>
      <c r="L1318">
        <v>45948208</v>
      </c>
      <c r="M1318" t="s">
        <v>6957</v>
      </c>
      <c r="N1318" t="s">
        <v>6958</v>
      </c>
      <c r="O1318">
        <v>958956764</v>
      </c>
      <c r="P1318" t="s">
        <v>6959</v>
      </c>
      <c r="Q1318" t="s">
        <v>2426</v>
      </c>
      <c r="R1318" t="s">
        <v>2114</v>
      </c>
      <c r="S1318" t="s">
        <v>1994</v>
      </c>
      <c r="T1318" t="e">
        <f>VLOOKUP(Hoja1[[#This Row],[dsc_documento]],Registros[],2,FALSE)</f>
        <v>#N/A</v>
      </c>
    </row>
    <row r="1319" spans="1:20" x14ac:dyDescent="0.25">
      <c r="A1319" t="s">
        <v>176</v>
      </c>
      <c r="B1319">
        <v>1</v>
      </c>
      <c r="C1319">
        <v>572</v>
      </c>
      <c r="D1319">
        <v>3</v>
      </c>
      <c r="E1319" t="s">
        <v>6960</v>
      </c>
      <c r="F1319" t="s">
        <v>2007</v>
      </c>
      <c r="G1319" t="s">
        <v>2008</v>
      </c>
      <c r="H1319" t="s">
        <v>1990</v>
      </c>
      <c r="I1319" s="162">
        <v>45408.506139386576</v>
      </c>
      <c r="J1319" s="162">
        <v>45410.525001504633</v>
      </c>
      <c r="K1319" t="s">
        <v>1991</v>
      </c>
      <c r="L1319">
        <v>19830766</v>
      </c>
      <c r="M1319" t="s">
        <v>6961</v>
      </c>
      <c r="N1319" t="s">
        <v>6962</v>
      </c>
      <c r="O1319">
        <v>982289177</v>
      </c>
      <c r="P1319" t="s">
        <v>6963</v>
      </c>
      <c r="Q1319" t="s">
        <v>4120</v>
      </c>
      <c r="R1319" t="s">
        <v>2095</v>
      </c>
      <c r="S1319" t="s">
        <v>2015</v>
      </c>
      <c r="T1319" t="e">
        <f>VLOOKUP(Hoja1[[#This Row],[dsc_documento]],Registros[],2,FALSE)</f>
        <v>#N/A</v>
      </c>
    </row>
    <row r="1320" spans="1:20" x14ac:dyDescent="0.25">
      <c r="A1320" t="s">
        <v>231</v>
      </c>
      <c r="B1320">
        <v>11</v>
      </c>
      <c r="C1320">
        <v>11001340</v>
      </c>
      <c r="D1320">
        <v>0</v>
      </c>
      <c r="E1320" t="s">
        <v>6964</v>
      </c>
      <c r="F1320" t="s">
        <v>2007</v>
      </c>
      <c r="G1320" t="s">
        <v>2008</v>
      </c>
      <c r="H1320" t="s">
        <v>1990</v>
      </c>
      <c r="I1320" s="162">
        <v>45408.518655706015</v>
      </c>
      <c r="J1320" s="162">
        <v>45408.937517627317</v>
      </c>
      <c r="K1320" t="s">
        <v>1991</v>
      </c>
      <c r="L1320">
        <v>80521966</v>
      </c>
      <c r="M1320" t="s">
        <v>6965</v>
      </c>
      <c r="N1320" t="s">
        <v>6966</v>
      </c>
      <c r="O1320">
        <v>973989713</v>
      </c>
      <c r="P1320" t="s">
        <v>6967</v>
      </c>
      <c r="Q1320" t="s">
        <v>4243</v>
      </c>
      <c r="R1320" t="s">
        <v>2048</v>
      </c>
      <c r="S1320" t="s">
        <v>2049</v>
      </c>
      <c r="T1320" t="e">
        <f>VLOOKUP(Hoja1[[#This Row],[dsc_documento]],Registros[],2,FALSE)</f>
        <v>#N/A</v>
      </c>
    </row>
    <row r="1321" spans="1:20" x14ac:dyDescent="0.25">
      <c r="A1321" t="s">
        <v>175</v>
      </c>
      <c r="B1321">
        <v>9</v>
      </c>
      <c r="C1321">
        <v>9001780</v>
      </c>
      <c r="D1321">
        <v>0</v>
      </c>
      <c r="E1321" t="s">
        <v>6968</v>
      </c>
      <c r="F1321" t="s">
        <v>2007</v>
      </c>
      <c r="G1321" t="s">
        <v>2008</v>
      </c>
      <c r="H1321" t="s">
        <v>1990</v>
      </c>
      <c r="I1321" s="162">
        <v>45408.528242627312</v>
      </c>
      <c r="J1321" s="162">
        <v>45408.775016516207</v>
      </c>
      <c r="K1321" t="s">
        <v>1991</v>
      </c>
      <c r="L1321">
        <v>5641517</v>
      </c>
      <c r="M1321" t="s">
        <v>6969</v>
      </c>
      <c r="N1321" t="s">
        <v>5931</v>
      </c>
      <c r="O1321">
        <v>912295151</v>
      </c>
      <c r="P1321" t="s">
        <v>6970</v>
      </c>
      <c r="Q1321" t="s">
        <v>2645</v>
      </c>
      <c r="R1321" t="s">
        <v>5092</v>
      </c>
      <c r="S1321" t="s">
        <v>2156</v>
      </c>
      <c r="T1321" t="e">
        <f>VLOOKUP(Hoja1[[#This Row],[dsc_documento]],Registros[],2,FALSE)</f>
        <v>#N/A</v>
      </c>
    </row>
    <row r="1322" spans="1:20" x14ac:dyDescent="0.25">
      <c r="A1322" t="s">
        <v>231</v>
      </c>
      <c r="B1322">
        <v>11</v>
      </c>
      <c r="C1322">
        <v>11001342</v>
      </c>
      <c r="D1322">
        <v>0</v>
      </c>
      <c r="E1322" t="s">
        <v>6971</v>
      </c>
      <c r="F1322" t="s">
        <v>2007</v>
      </c>
      <c r="G1322" t="s">
        <v>2008</v>
      </c>
      <c r="H1322" t="s">
        <v>1990</v>
      </c>
      <c r="I1322" s="162">
        <v>45408.614859224537</v>
      </c>
      <c r="J1322" s="162">
        <v>45411.425001354168</v>
      </c>
      <c r="K1322" t="s">
        <v>1991</v>
      </c>
      <c r="L1322">
        <v>40994158</v>
      </c>
      <c r="M1322" t="s">
        <v>6972</v>
      </c>
      <c r="N1322" t="s">
        <v>6973</v>
      </c>
      <c r="O1322">
        <v>994687330</v>
      </c>
      <c r="P1322" t="s">
        <v>6974</v>
      </c>
      <c r="Q1322" t="s">
        <v>2113</v>
      </c>
      <c r="R1322" t="s">
        <v>2114</v>
      </c>
      <c r="S1322" t="s">
        <v>1994</v>
      </c>
      <c r="T1322" t="e">
        <f>VLOOKUP(Hoja1[[#This Row],[dsc_documento]],Registros[],2,FALSE)</f>
        <v>#N/A</v>
      </c>
    </row>
    <row r="1323" spans="1:20" x14ac:dyDescent="0.25">
      <c r="A1323" t="s">
        <v>197</v>
      </c>
      <c r="B1323">
        <v>7</v>
      </c>
      <c r="C1323">
        <v>7001375</v>
      </c>
      <c r="D1323">
        <v>0</v>
      </c>
      <c r="E1323" t="s">
        <v>6975</v>
      </c>
      <c r="F1323" t="s">
        <v>2007</v>
      </c>
      <c r="G1323" t="s">
        <v>2008</v>
      </c>
      <c r="H1323" t="s">
        <v>1990</v>
      </c>
      <c r="I1323" s="162">
        <v>45408.64162253472</v>
      </c>
      <c r="J1323" s="162">
        <v>45408.675018784721</v>
      </c>
      <c r="K1323" t="s">
        <v>1991</v>
      </c>
      <c r="L1323">
        <v>41576011</v>
      </c>
      <c r="M1323" t="s">
        <v>6976</v>
      </c>
      <c r="N1323" t="s">
        <v>6977</v>
      </c>
      <c r="O1323">
        <v>980450287</v>
      </c>
      <c r="P1323" t="s">
        <v>6978</v>
      </c>
      <c r="Q1323" t="s">
        <v>2243</v>
      </c>
      <c r="R1323" t="s">
        <v>2071</v>
      </c>
      <c r="S1323" t="s">
        <v>4298</v>
      </c>
      <c r="T1323" t="e">
        <f>VLOOKUP(Hoja1[[#This Row],[dsc_documento]],Registros[],2,FALSE)</f>
        <v>#N/A</v>
      </c>
    </row>
    <row r="1324" spans="1:20" x14ac:dyDescent="0.25">
      <c r="A1324" t="s">
        <v>201</v>
      </c>
      <c r="B1324">
        <v>2</v>
      </c>
      <c r="C1324">
        <v>2105701</v>
      </c>
      <c r="D1324">
        <v>0</v>
      </c>
      <c r="E1324" t="s">
        <v>6979</v>
      </c>
      <c r="F1324" t="s">
        <v>2007</v>
      </c>
      <c r="G1324" t="s">
        <v>2008</v>
      </c>
      <c r="H1324" t="s">
        <v>1990</v>
      </c>
      <c r="I1324" s="162">
        <v>45408.699334606485</v>
      </c>
      <c r="J1324" s="162">
        <v>45408.762505868057</v>
      </c>
      <c r="K1324" t="s">
        <v>1991</v>
      </c>
      <c r="L1324">
        <v>47659445</v>
      </c>
      <c r="M1324" t="s">
        <v>6980</v>
      </c>
      <c r="N1324" t="s">
        <v>6981</v>
      </c>
      <c r="O1324">
        <v>959395254</v>
      </c>
      <c r="P1324" t="s">
        <v>6982</v>
      </c>
      <c r="Q1324" t="s">
        <v>4343</v>
      </c>
      <c r="R1324" t="s">
        <v>2022</v>
      </c>
      <c r="S1324" t="s">
        <v>2015</v>
      </c>
      <c r="T1324" t="e">
        <f>VLOOKUP(Hoja1[[#This Row],[dsc_documento]],Registros[],2,FALSE)</f>
        <v>#N/A</v>
      </c>
    </row>
    <row r="1325" spans="1:20" x14ac:dyDescent="0.25">
      <c r="A1325" t="s">
        <v>173</v>
      </c>
      <c r="B1325">
        <v>5</v>
      </c>
      <c r="C1325">
        <v>5050619</v>
      </c>
      <c r="D1325">
        <v>0</v>
      </c>
      <c r="E1325" t="s">
        <v>6983</v>
      </c>
      <c r="F1325" t="s">
        <v>2007</v>
      </c>
      <c r="G1325" t="s">
        <v>2008</v>
      </c>
      <c r="H1325" t="s">
        <v>1990</v>
      </c>
      <c r="I1325" s="162">
        <v>45408.722474189817</v>
      </c>
      <c r="J1325" s="162">
        <v>45409.437512731478</v>
      </c>
      <c r="K1325" t="s">
        <v>1991</v>
      </c>
      <c r="L1325">
        <v>15346865</v>
      </c>
      <c r="M1325" t="s">
        <v>6984</v>
      </c>
      <c r="N1325" t="s">
        <v>6985</v>
      </c>
      <c r="O1325">
        <v>995647610</v>
      </c>
      <c r="P1325" t="s">
        <v>6986</v>
      </c>
      <c r="Q1325" t="s">
        <v>4897</v>
      </c>
      <c r="R1325" t="s">
        <v>2307</v>
      </c>
      <c r="S1325" t="s">
        <v>2307</v>
      </c>
      <c r="T1325" t="e">
        <f>VLOOKUP(Hoja1[[#This Row],[dsc_documento]],Registros[],2,FALSE)</f>
        <v>#N/A</v>
      </c>
    </row>
    <row r="1326" spans="1:20" x14ac:dyDescent="0.25">
      <c r="A1326" t="s">
        <v>179</v>
      </c>
      <c r="B1326">
        <v>3</v>
      </c>
      <c r="C1326">
        <v>3001523</v>
      </c>
      <c r="D1326">
        <v>0</v>
      </c>
      <c r="E1326" t="s">
        <v>6987</v>
      </c>
      <c r="F1326" t="s">
        <v>2007</v>
      </c>
      <c r="G1326" t="s">
        <v>2008</v>
      </c>
      <c r="H1326" t="s">
        <v>1990</v>
      </c>
      <c r="I1326" s="162">
        <v>45408.723471493053</v>
      </c>
      <c r="J1326" s="162">
        <v>45412.812503356479</v>
      </c>
      <c r="K1326" t="s">
        <v>1991</v>
      </c>
      <c r="L1326">
        <v>25009444</v>
      </c>
      <c r="M1326" t="s">
        <v>6988</v>
      </c>
      <c r="N1326" t="s">
        <v>6989</v>
      </c>
      <c r="O1326">
        <v>943518896</v>
      </c>
      <c r="P1326" t="s">
        <v>6990</v>
      </c>
      <c r="Q1326" t="s">
        <v>3045</v>
      </c>
      <c r="R1326" t="s">
        <v>6482</v>
      </c>
      <c r="S1326" t="s">
        <v>2157</v>
      </c>
      <c r="T1326" t="e">
        <f>VLOOKUP(Hoja1[[#This Row],[dsc_documento]],Registros[],2,FALSE)</f>
        <v>#N/A</v>
      </c>
    </row>
    <row r="1327" spans="1:20" x14ac:dyDescent="0.25">
      <c r="A1327" t="s">
        <v>177</v>
      </c>
      <c r="B1327">
        <v>6</v>
      </c>
      <c r="C1327">
        <v>6002048</v>
      </c>
      <c r="D1327">
        <v>0</v>
      </c>
      <c r="E1327" t="s">
        <v>6991</v>
      </c>
      <c r="F1327" t="s">
        <v>2007</v>
      </c>
      <c r="G1327" t="s">
        <v>2008</v>
      </c>
      <c r="H1327" t="s">
        <v>1990</v>
      </c>
      <c r="I1327" s="162">
        <v>45408.730771759256</v>
      </c>
      <c r="J1327" s="162">
        <v>45411.937505937502</v>
      </c>
      <c r="K1327" t="s">
        <v>1991</v>
      </c>
      <c r="L1327">
        <v>80353948</v>
      </c>
      <c r="M1327" t="s">
        <v>6992</v>
      </c>
      <c r="N1327" t="s">
        <v>6993</v>
      </c>
      <c r="O1327">
        <v>937568178</v>
      </c>
      <c r="P1327" t="s">
        <v>6994</v>
      </c>
      <c r="Q1327" t="s">
        <v>3360</v>
      </c>
      <c r="R1327" t="s">
        <v>2617</v>
      </c>
      <c r="S1327" t="s">
        <v>2362</v>
      </c>
      <c r="T1327" t="e">
        <f>VLOOKUP(Hoja1[[#This Row],[dsc_documento]],Registros[],2,FALSE)</f>
        <v>#N/A</v>
      </c>
    </row>
    <row r="1328" spans="1:20" x14ac:dyDescent="0.25">
      <c r="A1328" t="s">
        <v>231</v>
      </c>
      <c r="B1328">
        <v>11</v>
      </c>
      <c r="C1328">
        <v>11001343</v>
      </c>
      <c r="D1328">
        <v>0</v>
      </c>
      <c r="E1328" t="s">
        <v>6995</v>
      </c>
      <c r="F1328" t="s">
        <v>2007</v>
      </c>
      <c r="G1328" t="s">
        <v>2008</v>
      </c>
      <c r="H1328" t="s">
        <v>1990</v>
      </c>
      <c r="I1328" s="162">
        <v>45409.39596021991</v>
      </c>
      <c r="J1328" s="162">
        <v>45409.762506250001</v>
      </c>
      <c r="K1328" t="s">
        <v>1991</v>
      </c>
      <c r="L1328">
        <v>70420958</v>
      </c>
      <c r="M1328" t="s">
        <v>6996</v>
      </c>
      <c r="N1328" t="s">
        <v>6997</v>
      </c>
      <c r="O1328">
        <v>946785534</v>
      </c>
      <c r="P1328" t="s">
        <v>6998</v>
      </c>
      <c r="Q1328" t="s">
        <v>2621</v>
      </c>
      <c r="R1328" t="s">
        <v>2138</v>
      </c>
      <c r="S1328" t="s">
        <v>2049</v>
      </c>
      <c r="T1328" t="e">
        <f>VLOOKUP(Hoja1[[#This Row],[dsc_documento]],Registros[],2,FALSE)</f>
        <v>#N/A</v>
      </c>
    </row>
    <row r="1329" spans="1:20" x14ac:dyDescent="0.25">
      <c r="A1329" t="s">
        <v>231</v>
      </c>
      <c r="B1329">
        <v>11</v>
      </c>
      <c r="C1329">
        <v>11001344</v>
      </c>
      <c r="D1329">
        <v>0</v>
      </c>
      <c r="E1329" t="s">
        <v>6999</v>
      </c>
      <c r="F1329" t="s">
        <v>2007</v>
      </c>
      <c r="G1329" t="s">
        <v>2008</v>
      </c>
      <c r="H1329" t="s">
        <v>1990</v>
      </c>
      <c r="I1329" s="162">
        <v>45409.400676967591</v>
      </c>
      <c r="J1329" s="162">
        <v>45409.837510879632</v>
      </c>
      <c r="K1329" t="s">
        <v>1991</v>
      </c>
      <c r="L1329">
        <v>29678187</v>
      </c>
      <c r="M1329" t="s">
        <v>7000</v>
      </c>
      <c r="N1329" t="s">
        <v>7001</v>
      </c>
      <c r="O1329">
        <v>959665984</v>
      </c>
      <c r="P1329" t="s">
        <v>7002</v>
      </c>
      <c r="Q1329" t="s">
        <v>5721</v>
      </c>
      <c r="R1329" t="s">
        <v>2048</v>
      </c>
      <c r="S1329" t="s">
        <v>2049</v>
      </c>
      <c r="T1329" t="e">
        <f>VLOOKUP(Hoja1[[#This Row],[dsc_documento]],Registros[],2,FALSE)</f>
        <v>#N/A</v>
      </c>
    </row>
    <row r="1330" spans="1:20" x14ac:dyDescent="0.25">
      <c r="A1330" t="s">
        <v>177</v>
      </c>
      <c r="B1330">
        <v>6</v>
      </c>
      <c r="C1330">
        <v>6002049</v>
      </c>
      <c r="D1330">
        <v>0</v>
      </c>
      <c r="E1330" t="s">
        <v>7003</v>
      </c>
      <c r="F1330" t="s">
        <v>2007</v>
      </c>
      <c r="G1330" t="s">
        <v>2008</v>
      </c>
      <c r="H1330" t="s">
        <v>1990</v>
      </c>
      <c r="I1330" s="162">
        <v>45409.413921064814</v>
      </c>
      <c r="J1330" s="162">
        <v>45411.537507256944</v>
      </c>
      <c r="K1330" t="s">
        <v>1991</v>
      </c>
      <c r="L1330">
        <v>16770587</v>
      </c>
      <c r="M1330" t="s">
        <v>7004</v>
      </c>
      <c r="N1330" t="s">
        <v>7005</v>
      </c>
      <c r="O1330">
        <v>966279675</v>
      </c>
      <c r="P1330" t="s">
        <v>7006</v>
      </c>
      <c r="Q1330" t="s">
        <v>5891</v>
      </c>
      <c r="R1330" t="s">
        <v>2436</v>
      </c>
      <c r="S1330" t="s">
        <v>2362</v>
      </c>
      <c r="T1330" t="e">
        <f>VLOOKUP(Hoja1[[#This Row],[dsc_documento]],Registros[],2,FALSE)</f>
        <v>#N/A</v>
      </c>
    </row>
    <row r="1331" spans="1:20" x14ac:dyDescent="0.25">
      <c r="A1331" t="s">
        <v>231</v>
      </c>
      <c r="B1331">
        <v>11</v>
      </c>
      <c r="C1331">
        <v>11001345</v>
      </c>
      <c r="D1331">
        <v>0</v>
      </c>
      <c r="E1331" t="s">
        <v>7007</v>
      </c>
      <c r="F1331" t="s">
        <v>2007</v>
      </c>
      <c r="G1331" t="s">
        <v>2008</v>
      </c>
      <c r="H1331" t="s">
        <v>1990</v>
      </c>
      <c r="I1331" s="162">
        <v>45409.423003009259</v>
      </c>
      <c r="J1331" s="162">
        <v>45415.487512418978</v>
      </c>
      <c r="K1331" t="s">
        <v>1991</v>
      </c>
      <c r="L1331">
        <v>29551853</v>
      </c>
      <c r="M1331" t="s">
        <v>7008</v>
      </c>
      <c r="N1331" t="s">
        <v>7009</v>
      </c>
      <c r="O1331">
        <v>931673127</v>
      </c>
      <c r="P1331" t="s">
        <v>7010</v>
      </c>
      <c r="Q1331" t="s">
        <v>2085</v>
      </c>
      <c r="R1331" t="s">
        <v>2048</v>
      </c>
      <c r="S1331" t="s">
        <v>2049</v>
      </c>
      <c r="T1331" t="e">
        <f>VLOOKUP(Hoja1[[#This Row],[dsc_documento]],Registros[],2,FALSE)</f>
        <v>#N/A</v>
      </c>
    </row>
    <row r="1332" spans="1:20" x14ac:dyDescent="0.25">
      <c r="A1332" t="s">
        <v>177</v>
      </c>
      <c r="B1332">
        <v>6</v>
      </c>
      <c r="C1332">
        <v>6002050</v>
      </c>
      <c r="D1332">
        <v>0</v>
      </c>
      <c r="E1332" t="s">
        <v>7011</v>
      </c>
      <c r="F1332" t="s">
        <v>1988</v>
      </c>
      <c r="G1332" t="s">
        <v>2008</v>
      </c>
      <c r="H1332" t="s">
        <v>1990</v>
      </c>
      <c r="I1332" s="162">
        <v>45409.440860300929</v>
      </c>
      <c r="J1332" s="162">
        <v>45411.739598263892</v>
      </c>
      <c r="K1332" t="s">
        <v>1991</v>
      </c>
      <c r="L1332">
        <v>16529129</v>
      </c>
      <c r="M1332" t="s">
        <v>7012</v>
      </c>
      <c r="N1332" t="s">
        <v>7013</v>
      </c>
      <c r="O1332">
        <v>956473575</v>
      </c>
      <c r="P1332" t="s">
        <v>7014</v>
      </c>
      <c r="Q1332" t="s">
        <v>2042</v>
      </c>
      <c r="R1332" t="s">
        <v>2080</v>
      </c>
      <c r="S1332" t="s">
        <v>2080</v>
      </c>
      <c r="T1332" t="e">
        <f>VLOOKUP(Hoja1[[#This Row],[dsc_documento]],Registros[],2,FALSE)</f>
        <v>#N/A</v>
      </c>
    </row>
    <row r="1333" spans="1:20" x14ac:dyDescent="0.25">
      <c r="A1333" t="s">
        <v>173</v>
      </c>
      <c r="B1333">
        <v>5</v>
      </c>
      <c r="C1333">
        <v>5050620</v>
      </c>
      <c r="D1333">
        <v>0</v>
      </c>
      <c r="E1333" t="s">
        <v>7015</v>
      </c>
      <c r="F1333" t="s">
        <v>2007</v>
      </c>
      <c r="G1333" t="s">
        <v>2008</v>
      </c>
      <c r="H1333" t="s">
        <v>1990</v>
      </c>
      <c r="I1333" s="162">
        <v>45409.45221103009</v>
      </c>
      <c r="J1333" s="162">
        <v>45412.725012152776</v>
      </c>
      <c r="K1333" t="s">
        <v>1991</v>
      </c>
      <c r="L1333">
        <v>15421238</v>
      </c>
      <c r="M1333" t="s">
        <v>7016</v>
      </c>
      <c r="N1333" t="s">
        <v>2595</v>
      </c>
      <c r="O1333">
        <v>945969322</v>
      </c>
      <c r="P1333" t="s">
        <v>7017</v>
      </c>
      <c r="Q1333" t="s">
        <v>5312</v>
      </c>
      <c r="R1333" t="s">
        <v>2307</v>
      </c>
      <c r="S1333" t="s">
        <v>2307</v>
      </c>
      <c r="T1333" t="e">
        <f>VLOOKUP(Hoja1[[#This Row],[dsc_documento]],Registros[],2,FALSE)</f>
        <v>#N/A</v>
      </c>
    </row>
    <row r="1334" spans="1:20" x14ac:dyDescent="0.25">
      <c r="A1334" t="s">
        <v>231</v>
      </c>
      <c r="B1334">
        <v>11</v>
      </c>
      <c r="C1334">
        <v>11001346</v>
      </c>
      <c r="D1334">
        <v>0</v>
      </c>
      <c r="E1334" t="s">
        <v>7018</v>
      </c>
      <c r="F1334" t="s">
        <v>2007</v>
      </c>
      <c r="G1334" t="s">
        <v>2008</v>
      </c>
      <c r="H1334" t="s">
        <v>1990</v>
      </c>
      <c r="I1334" s="162">
        <v>45409.467978553243</v>
      </c>
      <c r="J1334" s="162">
        <v>45409.750004629626</v>
      </c>
      <c r="K1334" t="s">
        <v>2009</v>
      </c>
      <c r="L1334">
        <v>43400216</v>
      </c>
      <c r="M1334" t="s">
        <v>1536</v>
      </c>
      <c r="N1334" t="s">
        <v>7019</v>
      </c>
      <c r="O1334">
        <v>986962927</v>
      </c>
      <c r="P1334" t="s">
        <v>1701</v>
      </c>
      <c r="Q1334" t="s">
        <v>3993</v>
      </c>
      <c r="R1334" t="s">
        <v>2238</v>
      </c>
      <c r="S1334" t="s">
        <v>2049</v>
      </c>
      <c r="T1334" t="e">
        <f>VLOOKUP(Hoja1[[#This Row],[dsc_documento]],Registros[],2,FALSE)</f>
        <v>#N/A</v>
      </c>
    </row>
    <row r="1335" spans="1:20" x14ac:dyDescent="0.25">
      <c r="A1335" t="s">
        <v>231</v>
      </c>
      <c r="B1335">
        <v>11</v>
      </c>
      <c r="C1335">
        <v>11001347</v>
      </c>
      <c r="D1335">
        <v>0</v>
      </c>
      <c r="E1335" t="s">
        <v>7020</v>
      </c>
      <c r="F1335" t="s">
        <v>2007</v>
      </c>
      <c r="G1335" t="s">
        <v>2008</v>
      </c>
      <c r="H1335" t="s">
        <v>1990</v>
      </c>
      <c r="I1335" s="162">
        <v>45409.468596493054</v>
      </c>
      <c r="J1335" s="162">
        <v>45410.887503472222</v>
      </c>
      <c r="K1335" t="s">
        <v>1991</v>
      </c>
      <c r="L1335">
        <v>41653329</v>
      </c>
      <c r="M1335" t="s">
        <v>7021</v>
      </c>
      <c r="N1335" t="s">
        <v>7022</v>
      </c>
      <c r="O1335">
        <v>986271559</v>
      </c>
      <c r="P1335" t="s">
        <v>7023</v>
      </c>
      <c r="Q1335" t="s">
        <v>6370</v>
      </c>
      <c r="R1335" t="s">
        <v>2048</v>
      </c>
      <c r="S1335" t="s">
        <v>2049</v>
      </c>
      <c r="T1335" t="e">
        <f>VLOOKUP(Hoja1[[#This Row],[dsc_documento]],Registros[],2,FALSE)</f>
        <v>#N/A</v>
      </c>
    </row>
    <row r="1336" spans="1:20" x14ac:dyDescent="0.25">
      <c r="A1336" t="s">
        <v>179</v>
      </c>
      <c r="B1336">
        <v>3</v>
      </c>
      <c r="C1336">
        <v>3001524</v>
      </c>
      <c r="D1336">
        <v>0</v>
      </c>
      <c r="E1336" t="s">
        <v>7024</v>
      </c>
      <c r="F1336" t="s">
        <v>2007</v>
      </c>
      <c r="G1336" t="s">
        <v>2008</v>
      </c>
      <c r="H1336" t="s">
        <v>1990</v>
      </c>
      <c r="I1336" s="162">
        <v>45409.481138506948</v>
      </c>
      <c r="J1336" s="162">
        <v>45410.362504363424</v>
      </c>
      <c r="K1336" t="s">
        <v>1991</v>
      </c>
      <c r="L1336">
        <v>23957025</v>
      </c>
      <c r="M1336" t="s">
        <v>7025</v>
      </c>
      <c r="N1336" t="s">
        <v>3510</v>
      </c>
      <c r="O1336">
        <v>994708872</v>
      </c>
      <c r="P1336" t="s">
        <v>7026</v>
      </c>
      <c r="Q1336" t="s">
        <v>3001</v>
      </c>
      <c r="R1336" t="s">
        <v>2386</v>
      </c>
      <c r="S1336" t="s">
        <v>2157</v>
      </c>
      <c r="T1336" t="e">
        <f>VLOOKUP(Hoja1[[#This Row],[dsc_documento]],Registros[],2,FALSE)</f>
        <v>#N/A</v>
      </c>
    </row>
    <row r="1337" spans="1:20" x14ac:dyDescent="0.25">
      <c r="A1337" t="s">
        <v>231</v>
      </c>
      <c r="B1337">
        <v>11</v>
      </c>
      <c r="C1337">
        <v>11001348</v>
      </c>
      <c r="D1337">
        <v>0</v>
      </c>
      <c r="E1337" t="s">
        <v>7027</v>
      </c>
      <c r="F1337" t="s">
        <v>2007</v>
      </c>
      <c r="G1337" t="s">
        <v>2008</v>
      </c>
      <c r="H1337" t="s">
        <v>1990</v>
      </c>
      <c r="I1337" s="162">
        <v>45409.493501192126</v>
      </c>
      <c r="J1337" s="162">
        <v>45412.525007870368</v>
      </c>
      <c r="K1337" t="s">
        <v>1991</v>
      </c>
      <c r="L1337">
        <v>1297486</v>
      </c>
      <c r="M1337" t="s">
        <v>7028</v>
      </c>
      <c r="N1337" t="s">
        <v>7029</v>
      </c>
      <c r="O1337">
        <v>950778294</v>
      </c>
      <c r="P1337" t="s">
        <v>7030</v>
      </c>
      <c r="Q1337" t="s">
        <v>2983</v>
      </c>
      <c r="R1337" t="s">
        <v>2048</v>
      </c>
      <c r="S1337" t="s">
        <v>2049</v>
      </c>
      <c r="T1337" t="e">
        <f>VLOOKUP(Hoja1[[#This Row],[dsc_documento]],Registros[],2,FALSE)</f>
        <v>#N/A</v>
      </c>
    </row>
    <row r="1338" spans="1:20" x14ac:dyDescent="0.25">
      <c r="A1338" t="s">
        <v>201</v>
      </c>
      <c r="B1338">
        <v>2</v>
      </c>
      <c r="C1338">
        <v>2105702</v>
      </c>
      <c r="D1338">
        <v>0</v>
      </c>
      <c r="E1338" t="s">
        <v>7031</v>
      </c>
      <c r="F1338" t="s">
        <v>2007</v>
      </c>
      <c r="G1338" t="s">
        <v>2008</v>
      </c>
      <c r="H1338" t="s">
        <v>1990</v>
      </c>
      <c r="I1338" s="162">
        <v>45409.50596952546</v>
      </c>
      <c r="J1338" s="162">
        <v>45411.650001469905</v>
      </c>
      <c r="K1338" t="s">
        <v>1991</v>
      </c>
      <c r="L1338">
        <v>10620300</v>
      </c>
      <c r="M1338" t="s">
        <v>7032</v>
      </c>
      <c r="N1338" t="s">
        <v>7033</v>
      </c>
      <c r="O1338">
        <v>944806433</v>
      </c>
      <c r="P1338" t="s">
        <v>7034</v>
      </c>
      <c r="Q1338" t="s">
        <v>3561</v>
      </c>
      <c r="R1338" t="s">
        <v>2060</v>
      </c>
      <c r="S1338" t="s">
        <v>4864</v>
      </c>
      <c r="T1338" t="e">
        <f>VLOOKUP(Hoja1[[#This Row],[dsc_documento]],Registros[],2,FALSE)</f>
        <v>#N/A</v>
      </c>
    </row>
    <row r="1339" spans="1:20" x14ac:dyDescent="0.25">
      <c r="A1339" t="s">
        <v>231</v>
      </c>
      <c r="B1339">
        <v>11</v>
      </c>
      <c r="C1339">
        <v>11001349</v>
      </c>
      <c r="D1339">
        <v>0</v>
      </c>
      <c r="E1339" t="s">
        <v>7035</v>
      </c>
      <c r="F1339" t="s">
        <v>2007</v>
      </c>
      <c r="G1339" t="s">
        <v>2008</v>
      </c>
      <c r="H1339" t="s">
        <v>1990</v>
      </c>
      <c r="I1339" s="162">
        <v>45409.520069791666</v>
      </c>
      <c r="J1339" s="162">
        <v>45409.750004710651</v>
      </c>
      <c r="K1339" t="s">
        <v>2009</v>
      </c>
      <c r="L1339">
        <v>43400216</v>
      </c>
      <c r="M1339" t="s">
        <v>1536</v>
      </c>
      <c r="N1339" t="s">
        <v>7019</v>
      </c>
      <c r="O1339">
        <v>986962927</v>
      </c>
      <c r="P1339" t="s">
        <v>1701</v>
      </c>
      <c r="Q1339" t="s">
        <v>3993</v>
      </c>
      <c r="R1339" t="s">
        <v>2238</v>
      </c>
      <c r="S1339" t="s">
        <v>2049</v>
      </c>
      <c r="T1339" t="e">
        <f>VLOOKUP(Hoja1[[#This Row],[dsc_documento]],Registros[],2,FALSE)</f>
        <v>#N/A</v>
      </c>
    </row>
    <row r="1340" spans="1:20" x14ac:dyDescent="0.25">
      <c r="A1340" t="s">
        <v>201</v>
      </c>
      <c r="B1340">
        <v>2</v>
      </c>
      <c r="C1340">
        <v>2105703</v>
      </c>
      <c r="D1340">
        <v>0</v>
      </c>
      <c r="E1340" t="s">
        <v>7036</v>
      </c>
      <c r="F1340" t="s">
        <v>2007</v>
      </c>
      <c r="G1340" t="s">
        <v>2008</v>
      </c>
      <c r="H1340" t="s">
        <v>1990</v>
      </c>
      <c r="I1340" s="162">
        <v>45409.526534722223</v>
      </c>
      <c r="J1340" s="162">
        <v>45412.637502233796</v>
      </c>
      <c r="K1340" t="s">
        <v>1991</v>
      </c>
      <c r="L1340">
        <v>19967999</v>
      </c>
      <c r="M1340" t="s">
        <v>7037</v>
      </c>
      <c r="N1340" t="s">
        <v>7038</v>
      </c>
      <c r="O1340">
        <v>981001139</v>
      </c>
      <c r="P1340" t="s">
        <v>7039</v>
      </c>
      <c r="Q1340" t="s">
        <v>3695</v>
      </c>
      <c r="R1340" t="s">
        <v>2223</v>
      </c>
      <c r="S1340" t="s">
        <v>4864</v>
      </c>
      <c r="T1340" t="e">
        <f>VLOOKUP(Hoja1[[#This Row],[dsc_documento]],Registros[],2,FALSE)</f>
        <v>#N/A</v>
      </c>
    </row>
    <row r="1341" spans="1:20" x14ac:dyDescent="0.25">
      <c r="A1341" t="s">
        <v>231</v>
      </c>
      <c r="B1341">
        <v>11</v>
      </c>
      <c r="C1341">
        <v>11001350</v>
      </c>
      <c r="D1341">
        <v>0</v>
      </c>
      <c r="E1341" t="s">
        <v>7040</v>
      </c>
      <c r="F1341" t="s">
        <v>2007</v>
      </c>
      <c r="G1341" t="s">
        <v>2008</v>
      </c>
      <c r="H1341" t="s">
        <v>1990</v>
      </c>
      <c r="I1341" s="162">
        <v>45409.537659803238</v>
      </c>
      <c r="J1341" s="162">
        <v>45410.875012615739</v>
      </c>
      <c r="K1341" t="s">
        <v>1991</v>
      </c>
      <c r="L1341">
        <v>29301009</v>
      </c>
      <c r="M1341" t="s">
        <v>7041</v>
      </c>
      <c r="N1341" t="s">
        <v>7042</v>
      </c>
      <c r="O1341">
        <v>958233107</v>
      </c>
      <c r="P1341" t="s">
        <v>7043</v>
      </c>
      <c r="Q1341" t="s">
        <v>2983</v>
      </c>
      <c r="R1341" t="s">
        <v>2048</v>
      </c>
      <c r="S1341" t="s">
        <v>2049</v>
      </c>
      <c r="T1341" t="e">
        <f>VLOOKUP(Hoja1[[#This Row],[dsc_documento]],Registros[],2,FALSE)</f>
        <v>#N/A</v>
      </c>
    </row>
    <row r="1342" spans="1:20" x14ac:dyDescent="0.25">
      <c r="A1342" t="s">
        <v>231</v>
      </c>
      <c r="B1342">
        <v>11</v>
      </c>
      <c r="C1342">
        <v>11001351</v>
      </c>
      <c r="D1342">
        <v>0</v>
      </c>
      <c r="E1342" t="s">
        <v>7044</v>
      </c>
      <c r="F1342" t="s">
        <v>2007</v>
      </c>
      <c r="G1342" t="s">
        <v>2008</v>
      </c>
      <c r="H1342" t="s">
        <v>1990</v>
      </c>
      <c r="I1342" s="162">
        <v>45409.539322303244</v>
      </c>
      <c r="J1342" s="162">
        <v>45411.725007141205</v>
      </c>
      <c r="K1342" t="s">
        <v>1991</v>
      </c>
      <c r="L1342">
        <v>2411644</v>
      </c>
      <c r="M1342" t="s">
        <v>7045</v>
      </c>
      <c r="N1342" t="s">
        <v>7046</v>
      </c>
      <c r="O1342">
        <v>951292982</v>
      </c>
      <c r="P1342" t="s">
        <v>7047</v>
      </c>
      <c r="Q1342" t="s">
        <v>2085</v>
      </c>
      <c r="R1342" t="s">
        <v>2048</v>
      </c>
      <c r="S1342" t="s">
        <v>2049</v>
      </c>
      <c r="T1342" t="e">
        <f>VLOOKUP(Hoja1[[#This Row],[dsc_documento]],Registros[],2,FALSE)</f>
        <v>#N/A</v>
      </c>
    </row>
    <row r="1343" spans="1:20" x14ac:dyDescent="0.25">
      <c r="A1343" t="s">
        <v>173</v>
      </c>
      <c r="B1343">
        <v>5</v>
      </c>
      <c r="C1343">
        <v>5050621</v>
      </c>
      <c r="D1343">
        <v>0</v>
      </c>
      <c r="E1343" t="s">
        <v>7048</v>
      </c>
      <c r="F1343" t="s">
        <v>2007</v>
      </c>
      <c r="G1343" t="s">
        <v>2008</v>
      </c>
      <c r="H1343" t="s">
        <v>1990</v>
      </c>
      <c r="I1343" s="162">
        <v>45409.556215659723</v>
      </c>
      <c r="J1343" s="162">
        <v>45411.687510914351</v>
      </c>
      <c r="K1343" t="s">
        <v>1991</v>
      </c>
      <c r="L1343">
        <v>15356750</v>
      </c>
      <c r="M1343" t="s">
        <v>7049</v>
      </c>
      <c r="N1343" t="s">
        <v>7050</v>
      </c>
      <c r="O1343">
        <v>941072956</v>
      </c>
      <c r="P1343" t="s">
        <v>7051</v>
      </c>
      <c r="Q1343" t="s">
        <v>3173</v>
      </c>
      <c r="R1343" t="s">
        <v>2307</v>
      </c>
      <c r="S1343" t="s">
        <v>2307</v>
      </c>
      <c r="T1343" t="e">
        <f>VLOOKUP(Hoja1[[#This Row],[dsc_documento]],Registros[],2,FALSE)</f>
        <v>#N/A</v>
      </c>
    </row>
    <row r="1344" spans="1:20" x14ac:dyDescent="0.25">
      <c r="A1344" t="s">
        <v>231</v>
      </c>
      <c r="B1344">
        <v>11</v>
      </c>
      <c r="C1344">
        <v>11001352</v>
      </c>
      <c r="D1344">
        <v>0</v>
      </c>
      <c r="E1344" t="s">
        <v>7052</v>
      </c>
      <c r="F1344" t="s">
        <v>2007</v>
      </c>
      <c r="G1344" t="s">
        <v>2008</v>
      </c>
      <c r="H1344" t="s">
        <v>1990</v>
      </c>
      <c r="I1344" s="162">
        <v>45409.567479861114</v>
      </c>
      <c r="J1344" s="162">
        <v>45410.875014814817</v>
      </c>
      <c r="K1344" t="s">
        <v>1991</v>
      </c>
      <c r="L1344">
        <v>30961108</v>
      </c>
      <c r="M1344" t="s">
        <v>7053</v>
      </c>
      <c r="N1344" t="s">
        <v>7054</v>
      </c>
      <c r="O1344">
        <v>959926247</v>
      </c>
      <c r="P1344" t="s">
        <v>7055</v>
      </c>
      <c r="Q1344" t="s">
        <v>6370</v>
      </c>
      <c r="R1344" t="s">
        <v>2048</v>
      </c>
      <c r="S1344" t="s">
        <v>2049</v>
      </c>
      <c r="T1344" t="e">
        <f>VLOOKUP(Hoja1[[#This Row],[dsc_documento]],Registros[],2,FALSE)</f>
        <v>#N/A</v>
      </c>
    </row>
    <row r="1345" spans="1:20" x14ac:dyDescent="0.25">
      <c r="A1345" t="s">
        <v>231</v>
      </c>
      <c r="B1345">
        <v>11</v>
      </c>
      <c r="C1345">
        <v>11001353</v>
      </c>
      <c r="D1345">
        <v>0</v>
      </c>
      <c r="E1345" t="s">
        <v>7056</v>
      </c>
      <c r="F1345" t="s">
        <v>2007</v>
      </c>
      <c r="G1345" t="s">
        <v>2008</v>
      </c>
      <c r="H1345" t="s">
        <v>1990</v>
      </c>
      <c r="I1345" s="162">
        <v>45409.578612418984</v>
      </c>
      <c r="J1345" s="162">
        <v>45411.712502233793</v>
      </c>
      <c r="K1345" t="s">
        <v>1991</v>
      </c>
      <c r="L1345">
        <v>2411644</v>
      </c>
      <c r="M1345" t="s">
        <v>7045</v>
      </c>
      <c r="N1345" t="s">
        <v>7046</v>
      </c>
      <c r="O1345">
        <v>951292982</v>
      </c>
      <c r="P1345" t="s">
        <v>7047</v>
      </c>
      <c r="Q1345" t="s">
        <v>2085</v>
      </c>
      <c r="R1345" t="s">
        <v>2048</v>
      </c>
      <c r="S1345" t="s">
        <v>2049</v>
      </c>
      <c r="T1345" t="e">
        <f>VLOOKUP(Hoja1[[#This Row],[dsc_documento]],Registros[],2,FALSE)</f>
        <v>#N/A</v>
      </c>
    </row>
    <row r="1346" spans="1:20" x14ac:dyDescent="0.25">
      <c r="A1346" t="s">
        <v>201</v>
      </c>
      <c r="B1346">
        <v>2</v>
      </c>
      <c r="C1346">
        <v>2105704</v>
      </c>
      <c r="D1346">
        <v>0</v>
      </c>
      <c r="E1346" t="s">
        <v>7057</v>
      </c>
      <c r="F1346" t="s">
        <v>2007</v>
      </c>
      <c r="G1346" t="s">
        <v>2008</v>
      </c>
      <c r="H1346" t="s">
        <v>1990</v>
      </c>
      <c r="I1346" s="162">
        <v>45409.628906631944</v>
      </c>
      <c r="J1346" s="162">
        <v>45411.662510844908</v>
      </c>
      <c r="K1346" t="s">
        <v>1991</v>
      </c>
      <c r="L1346">
        <v>45519266</v>
      </c>
      <c r="M1346" t="s">
        <v>7058</v>
      </c>
      <c r="N1346" t="s">
        <v>7059</v>
      </c>
      <c r="O1346">
        <v>940139704</v>
      </c>
      <c r="P1346" t="s">
        <v>7060</v>
      </c>
      <c r="Q1346" t="s">
        <v>4554</v>
      </c>
      <c r="R1346" t="s">
        <v>2223</v>
      </c>
      <c r="S1346" t="s">
        <v>4864</v>
      </c>
      <c r="T1346" t="e">
        <f>VLOOKUP(Hoja1[[#This Row],[dsc_documento]],Registros[],2,FALSE)</f>
        <v>#N/A</v>
      </c>
    </row>
    <row r="1347" spans="1:20" x14ac:dyDescent="0.25">
      <c r="A1347" t="s">
        <v>231</v>
      </c>
      <c r="B1347">
        <v>11</v>
      </c>
      <c r="C1347">
        <v>11001354</v>
      </c>
      <c r="D1347">
        <v>0</v>
      </c>
      <c r="E1347" t="s">
        <v>7061</v>
      </c>
      <c r="F1347" t="s">
        <v>2007</v>
      </c>
      <c r="G1347" t="s">
        <v>2008</v>
      </c>
      <c r="H1347" t="s">
        <v>1990</v>
      </c>
      <c r="I1347" s="162">
        <v>45409.639808599539</v>
      </c>
      <c r="J1347" s="162">
        <v>45412.487508645834</v>
      </c>
      <c r="K1347" t="s">
        <v>2009</v>
      </c>
      <c r="L1347">
        <v>72910389</v>
      </c>
      <c r="M1347" t="s">
        <v>7062</v>
      </c>
      <c r="N1347" t="s">
        <v>7063</v>
      </c>
      <c r="O1347">
        <v>997664906</v>
      </c>
      <c r="P1347" t="s">
        <v>7064</v>
      </c>
      <c r="Q1347" t="s">
        <v>2983</v>
      </c>
      <c r="R1347" t="s">
        <v>2048</v>
      </c>
      <c r="S1347" t="s">
        <v>2049</v>
      </c>
      <c r="T1347" t="e">
        <f>VLOOKUP(Hoja1[[#This Row],[dsc_documento]],Registros[],2,FALSE)</f>
        <v>#N/A</v>
      </c>
    </row>
    <row r="1348" spans="1:20" x14ac:dyDescent="0.25">
      <c r="A1348" t="s">
        <v>231</v>
      </c>
      <c r="B1348">
        <v>11</v>
      </c>
      <c r="C1348">
        <v>11001356</v>
      </c>
      <c r="D1348">
        <v>0</v>
      </c>
      <c r="E1348" t="s">
        <v>7065</v>
      </c>
      <c r="F1348" t="s">
        <v>2007</v>
      </c>
      <c r="G1348" t="s">
        <v>2008</v>
      </c>
      <c r="H1348" t="s">
        <v>1990</v>
      </c>
      <c r="I1348" s="162">
        <v>45409.659030752315</v>
      </c>
      <c r="J1348" s="162">
        <v>45412.500009722222</v>
      </c>
      <c r="K1348" t="s">
        <v>1991</v>
      </c>
      <c r="L1348">
        <v>30670310</v>
      </c>
      <c r="M1348" t="s">
        <v>7066</v>
      </c>
      <c r="N1348" t="s">
        <v>7067</v>
      </c>
      <c r="O1348">
        <v>975671111</v>
      </c>
      <c r="P1348" t="s">
        <v>7068</v>
      </c>
      <c r="Q1348" t="s">
        <v>2137</v>
      </c>
      <c r="R1348" t="s">
        <v>2138</v>
      </c>
      <c r="S1348" t="s">
        <v>2049</v>
      </c>
      <c r="T1348" t="e">
        <f>VLOOKUP(Hoja1[[#This Row],[dsc_documento]],Registros[],2,FALSE)</f>
        <v>#N/A</v>
      </c>
    </row>
    <row r="1349" spans="1:20" x14ac:dyDescent="0.25">
      <c r="A1349" t="s">
        <v>231</v>
      </c>
      <c r="B1349">
        <v>11</v>
      </c>
      <c r="C1349">
        <v>11001357</v>
      </c>
      <c r="D1349">
        <v>0</v>
      </c>
      <c r="E1349" t="s">
        <v>7069</v>
      </c>
      <c r="F1349" t="s">
        <v>2007</v>
      </c>
      <c r="G1349" t="s">
        <v>2008</v>
      </c>
      <c r="H1349" t="s">
        <v>1990</v>
      </c>
      <c r="I1349" s="162">
        <v>45409.666444097224</v>
      </c>
      <c r="J1349" s="162">
        <v>45411.762501122685</v>
      </c>
      <c r="K1349" t="s">
        <v>1991</v>
      </c>
      <c r="L1349">
        <v>29640007</v>
      </c>
      <c r="M1349" t="s">
        <v>7070</v>
      </c>
      <c r="N1349" t="s">
        <v>7071</v>
      </c>
      <c r="O1349">
        <v>940207472</v>
      </c>
      <c r="P1349" t="s">
        <v>7072</v>
      </c>
      <c r="Q1349" t="s">
        <v>4243</v>
      </c>
      <c r="R1349" t="s">
        <v>2048</v>
      </c>
      <c r="S1349" t="s">
        <v>2049</v>
      </c>
      <c r="T1349" t="e">
        <f>VLOOKUP(Hoja1[[#This Row],[dsc_documento]],Registros[],2,FALSE)</f>
        <v>#N/A</v>
      </c>
    </row>
    <row r="1350" spans="1:20" x14ac:dyDescent="0.25">
      <c r="A1350" t="s">
        <v>231</v>
      </c>
      <c r="B1350">
        <v>11</v>
      </c>
      <c r="C1350">
        <v>11001359</v>
      </c>
      <c r="D1350">
        <v>0</v>
      </c>
      <c r="E1350" t="s">
        <v>7073</v>
      </c>
      <c r="F1350" t="s">
        <v>2007</v>
      </c>
      <c r="G1350" t="s">
        <v>2008</v>
      </c>
      <c r="H1350" t="s">
        <v>1990</v>
      </c>
      <c r="I1350" s="162">
        <v>45409.674816469909</v>
      </c>
      <c r="J1350" s="162">
        <v>45410.837511956015</v>
      </c>
      <c r="K1350" t="s">
        <v>1991</v>
      </c>
      <c r="L1350">
        <v>29669053</v>
      </c>
      <c r="M1350" t="s">
        <v>7074</v>
      </c>
      <c r="N1350" t="s">
        <v>7075</v>
      </c>
      <c r="O1350">
        <v>959803103</v>
      </c>
      <c r="P1350" t="s">
        <v>7076</v>
      </c>
      <c r="Q1350" t="s">
        <v>2137</v>
      </c>
      <c r="R1350" t="s">
        <v>2138</v>
      </c>
      <c r="S1350" t="s">
        <v>2049</v>
      </c>
      <c r="T1350" t="e">
        <f>VLOOKUP(Hoja1[[#This Row],[dsc_documento]],Registros[],2,FALSE)</f>
        <v>#N/A</v>
      </c>
    </row>
    <row r="1351" spans="1:20" x14ac:dyDescent="0.25">
      <c r="A1351" t="s">
        <v>177</v>
      </c>
      <c r="B1351">
        <v>6</v>
      </c>
      <c r="C1351">
        <v>6002051</v>
      </c>
      <c r="D1351">
        <v>0</v>
      </c>
      <c r="E1351" t="s">
        <v>7077</v>
      </c>
      <c r="F1351" t="s">
        <v>2007</v>
      </c>
      <c r="G1351" t="s">
        <v>2008</v>
      </c>
      <c r="H1351" t="s">
        <v>1990</v>
      </c>
      <c r="I1351" s="162">
        <v>45409.695727002312</v>
      </c>
      <c r="J1351" s="162">
        <v>45411.437503090281</v>
      </c>
      <c r="K1351" t="s">
        <v>1991</v>
      </c>
      <c r="L1351">
        <v>16772688</v>
      </c>
      <c r="M1351" t="s">
        <v>7078</v>
      </c>
      <c r="N1351" t="s">
        <v>7079</v>
      </c>
      <c r="O1351">
        <v>942745397</v>
      </c>
      <c r="P1351" t="s">
        <v>7080</v>
      </c>
      <c r="Q1351" t="s">
        <v>2435</v>
      </c>
      <c r="R1351" t="s">
        <v>2436</v>
      </c>
      <c r="S1351" t="s">
        <v>2362</v>
      </c>
      <c r="T1351" t="e">
        <f>VLOOKUP(Hoja1[[#This Row],[dsc_documento]],Registros[],2,FALSE)</f>
        <v>#N/A</v>
      </c>
    </row>
    <row r="1352" spans="1:20" x14ac:dyDescent="0.25">
      <c r="A1352" t="s">
        <v>177</v>
      </c>
      <c r="B1352">
        <v>6</v>
      </c>
      <c r="C1352">
        <v>6002052</v>
      </c>
      <c r="D1352">
        <v>0</v>
      </c>
      <c r="E1352" t="s">
        <v>7081</v>
      </c>
      <c r="F1352" t="s">
        <v>2007</v>
      </c>
      <c r="G1352" t="s">
        <v>2008</v>
      </c>
      <c r="H1352" t="s">
        <v>1990</v>
      </c>
      <c r="I1352" s="162">
        <v>45409.704147916666</v>
      </c>
      <c r="J1352" s="162">
        <v>45411.450006284722</v>
      </c>
      <c r="K1352" t="s">
        <v>1991</v>
      </c>
      <c r="L1352">
        <v>16772688</v>
      </c>
      <c r="M1352" t="s">
        <v>7078</v>
      </c>
      <c r="N1352" t="s">
        <v>7079</v>
      </c>
      <c r="O1352">
        <v>942745397</v>
      </c>
      <c r="P1352" t="s">
        <v>7080</v>
      </c>
      <c r="Q1352" t="s">
        <v>2435</v>
      </c>
      <c r="R1352" t="s">
        <v>2436</v>
      </c>
      <c r="S1352" t="s">
        <v>2362</v>
      </c>
      <c r="T1352" t="e">
        <f>VLOOKUP(Hoja1[[#This Row],[dsc_documento]],Registros[],2,FALSE)</f>
        <v>#N/A</v>
      </c>
    </row>
    <row r="1353" spans="1:20" x14ac:dyDescent="0.25">
      <c r="A1353" t="s">
        <v>176</v>
      </c>
      <c r="B1353">
        <v>1</v>
      </c>
      <c r="C1353">
        <v>1002510</v>
      </c>
      <c r="D1353">
        <v>0</v>
      </c>
      <c r="E1353" t="s">
        <v>7082</v>
      </c>
      <c r="F1353" t="s">
        <v>2007</v>
      </c>
      <c r="G1353" t="s">
        <v>2008</v>
      </c>
      <c r="H1353" t="s">
        <v>1990</v>
      </c>
      <c r="I1353" s="162">
        <v>45409.727646956017</v>
      </c>
      <c r="J1353" s="162">
        <v>45411.512510381945</v>
      </c>
      <c r="K1353" t="s">
        <v>1991</v>
      </c>
      <c r="L1353">
        <v>19825710</v>
      </c>
      <c r="M1353" t="s">
        <v>7083</v>
      </c>
      <c r="N1353" t="s">
        <v>7084</v>
      </c>
      <c r="O1353">
        <v>921911099</v>
      </c>
      <c r="P1353" t="s">
        <v>7085</v>
      </c>
      <c r="Q1353" t="s">
        <v>3145</v>
      </c>
      <c r="R1353" t="s">
        <v>2022</v>
      </c>
      <c r="S1353" t="s">
        <v>2015</v>
      </c>
      <c r="T1353" t="e">
        <f>VLOOKUP(Hoja1[[#This Row],[dsc_documento]],Registros[],2,FALSE)</f>
        <v>#N/A</v>
      </c>
    </row>
    <row r="1354" spans="1:20" x14ac:dyDescent="0.25">
      <c r="A1354" t="s">
        <v>176</v>
      </c>
      <c r="B1354">
        <v>1</v>
      </c>
      <c r="C1354">
        <v>1002511</v>
      </c>
      <c r="D1354">
        <v>0</v>
      </c>
      <c r="E1354" t="s">
        <v>7086</v>
      </c>
      <c r="F1354" t="s">
        <v>2007</v>
      </c>
      <c r="G1354" t="s">
        <v>2008</v>
      </c>
      <c r="H1354" t="s">
        <v>1990</v>
      </c>
      <c r="I1354" s="162">
        <v>45409.729601238425</v>
      </c>
      <c r="J1354" s="162">
        <v>45412.725012118055</v>
      </c>
      <c r="K1354" t="s">
        <v>1991</v>
      </c>
      <c r="L1354">
        <v>19902936</v>
      </c>
      <c r="M1354" t="s">
        <v>7087</v>
      </c>
      <c r="N1354" t="s">
        <v>7088</v>
      </c>
      <c r="O1354">
        <v>964714284</v>
      </c>
      <c r="P1354" t="s">
        <v>7089</v>
      </c>
      <c r="Q1354" t="s">
        <v>2094</v>
      </c>
      <c r="R1354" t="s">
        <v>2095</v>
      </c>
      <c r="S1354" t="s">
        <v>2015</v>
      </c>
      <c r="T1354" t="e">
        <f>VLOOKUP(Hoja1[[#This Row],[dsc_documento]],Registros[],2,FALSE)</f>
        <v>#N/A</v>
      </c>
    </row>
    <row r="1355" spans="1:20" x14ac:dyDescent="0.25">
      <c r="A1355" t="s">
        <v>201</v>
      </c>
      <c r="B1355">
        <v>2</v>
      </c>
      <c r="C1355">
        <v>2105705</v>
      </c>
      <c r="D1355">
        <v>0</v>
      </c>
      <c r="E1355" t="s">
        <v>7090</v>
      </c>
      <c r="F1355" t="s">
        <v>2007</v>
      </c>
      <c r="G1355" t="s">
        <v>2008</v>
      </c>
      <c r="H1355" t="s">
        <v>1990</v>
      </c>
      <c r="I1355" s="162">
        <v>45409.74134857639</v>
      </c>
      <c r="J1355" s="162">
        <v>45409.887511840279</v>
      </c>
      <c r="K1355" t="s">
        <v>1991</v>
      </c>
      <c r="L1355">
        <v>45346747</v>
      </c>
      <c r="M1355" t="s">
        <v>7091</v>
      </c>
      <c r="N1355" t="s">
        <v>2595</v>
      </c>
      <c r="O1355">
        <v>993246341</v>
      </c>
      <c r="P1355" t="s">
        <v>7092</v>
      </c>
      <c r="Q1355" t="s">
        <v>3193</v>
      </c>
      <c r="R1355" t="s">
        <v>2204</v>
      </c>
      <c r="S1355" t="s">
        <v>4864</v>
      </c>
      <c r="T1355" t="e">
        <f>VLOOKUP(Hoja1[[#This Row],[dsc_documento]],Registros[],2,FALSE)</f>
        <v>#N/A</v>
      </c>
    </row>
    <row r="1356" spans="1:20" x14ac:dyDescent="0.25">
      <c r="A1356" t="s">
        <v>173</v>
      </c>
      <c r="B1356">
        <v>5</v>
      </c>
      <c r="C1356">
        <v>5050622</v>
      </c>
      <c r="D1356">
        <v>0</v>
      </c>
      <c r="E1356" t="s">
        <v>7093</v>
      </c>
      <c r="F1356" t="s">
        <v>2007</v>
      </c>
      <c r="G1356" t="s">
        <v>2008</v>
      </c>
      <c r="H1356" t="s">
        <v>1990</v>
      </c>
      <c r="I1356" s="162">
        <v>45409.743661030094</v>
      </c>
      <c r="J1356" s="162">
        <v>45411.637509143518</v>
      </c>
      <c r="K1356" t="s">
        <v>1991</v>
      </c>
      <c r="L1356">
        <v>15430732</v>
      </c>
      <c r="M1356" t="s">
        <v>7094</v>
      </c>
      <c r="N1356" t="s">
        <v>7095</v>
      </c>
      <c r="O1356">
        <v>958924112</v>
      </c>
      <c r="P1356" t="s">
        <v>7096</v>
      </c>
      <c r="Q1356" t="s">
        <v>3173</v>
      </c>
      <c r="R1356" t="s">
        <v>2307</v>
      </c>
      <c r="S1356" t="s">
        <v>2307</v>
      </c>
      <c r="T1356" t="e">
        <f>VLOOKUP(Hoja1[[#This Row],[dsc_documento]],Registros[],2,FALSE)</f>
        <v>#N/A</v>
      </c>
    </row>
    <row r="1357" spans="1:20" x14ac:dyDescent="0.25">
      <c r="A1357" t="s">
        <v>197</v>
      </c>
      <c r="B1357">
        <v>7</v>
      </c>
      <c r="C1357">
        <v>7001376</v>
      </c>
      <c r="D1357">
        <v>0</v>
      </c>
      <c r="E1357" t="s">
        <v>7097</v>
      </c>
      <c r="F1357" t="s">
        <v>2007</v>
      </c>
      <c r="G1357" t="s">
        <v>2008</v>
      </c>
      <c r="H1357" t="s">
        <v>1990</v>
      </c>
      <c r="I1357" s="162">
        <v>45409.748247997682</v>
      </c>
      <c r="J1357" s="162">
        <v>45412.412507719906</v>
      </c>
      <c r="K1357" t="s">
        <v>1991</v>
      </c>
      <c r="L1357">
        <v>46242243</v>
      </c>
      <c r="M1357" t="s">
        <v>7098</v>
      </c>
      <c r="N1357" t="s">
        <v>7099</v>
      </c>
      <c r="O1357">
        <v>977573096</v>
      </c>
      <c r="P1357" t="s">
        <v>7100</v>
      </c>
      <c r="Q1357" t="s">
        <v>5122</v>
      </c>
      <c r="R1357" t="s">
        <v>2071</v>
      </c>
      <c r="S1357" t="s">
        <v>4298</v>
      </c>
      <c r="T1357" t="e">
        <f>VLOOKUP(Hoja1[[#This Row],[dsc_documento]],Registros[],2,FALSE)</f>
        <v>#N/A</v>
      </c>
    </row>
    <row r="1358" spans="1:20" x14ac:dyDescent="0.25">
      <c r="A1358" t="s">
        <v>177</v>
      </c>
      <c r="B1358">
        <v>6</v>
      </c>
      <c r="C1358">
        <v>6002053</v>
      </c>
      <c r="D1358">
        <v>0</v>
      </c>
      <c r="E1358" t="s">
        <v>7101</v>
      </c>
      <c r="F1358" t="s">
        <v>2007</v>
      </c>
      <c r="G1358" t="s">
        <v>2008</v>
      </c>
      <c r="H1358" t="s">
        <v>1990</v>
      </c>
      <c r="I1358" s="162">
        <v>45409.753426238429</v>
      </c>
      <c r="J1358" s="162">
        <v>45412.562503090281</v>
      </c>
      <c r="K1358" t="s">
        <v>1991</v>
      </c>
      <c r="L1358">
        <v>42207123</v>
      </c>
      <c r="M1358" t="s">
        <v>6166</v>
      </c>
      <c r="N1358" t="s">
        <v>6167</v>
      </c>
      <c r="O1358">
        <v>978991419</v>
      </c>
      <c r="P1358" t="s">
        <v>6168</v>
      </c>
      <c r="Q1358" t="s">
        <v>3766</v>
      </c>
      <c r="R1358" t="s">
        <v>2361</v>
      </c>
      <c r="S1358" t="s">
        <v>2362</v>
      </c>
      <c r="T1358" t="e">
        <f>VLOOKUP(Hoja1[[#This Row],[dsc_documento]],Registros[],2,FALSE)</f>
        <v>#N/A</v>
      </c>
    </row>
    <row r="1359" spans="1:20" x14ac:dyDescent="0.25">
      <c r="A1359" t="s">
        <v>179</v>
      </c>
      <c r="B1359">
        <v>3</v>
      </c>
      <c r="C1359">
        <v>3001525</v>
      </c>
      <c r="D1359">
        <v>0</v>
      </c>
      <c r="E1359" t="s">
        <v>7102</v>
      </c>
      <c r="F1359" t="s">
        <v>2007</v>
      </c>
      <c r="G1359" t="s">
        <v>2008</v>
      </c>
      <c r="H1359" t="s">
        <v>1990</v>
      </c>
      <c r="I1359" s="162">
        <v>45409.767920370374</v>
      </c>
      <c r="J1359" s="162">
        <v>45411.42500142361</v>
      </c>
      <c r="K1359" t="s">
        <v>1991</v>
      </c>
      <c r="L1359">
        <v>70763393</v>
      </c>
      <c r="M1359" t="s">
        <v>7103</v>
      </c>
      <c r="N1359" t="s">
        <v>7104</v>
      </c>
      <c r="O1359">
        <v>926521271</v>
      </c>
      <c r="P1359" t="s">
        <v>7105</v>
      </c>
      <c r="Q1359" t="s">
        <v>2385</v>
      </c>
      <c r="R1359" t="s">
        <v>2386</v>
      </c>
      <c r="S1359" t="s">
        <v>2157</v>
      </c>
      <c r="T1359" t="e">
        <f>VLOOKUP(Hoja1[[#This Row],[dsc_documento]],Registros[],2,FALSE)</f>
        <v>#N/A</v>
      </c>
    </row>
    <row r="1360" spans="1:20" x14ac:dyDescent="0.25">
      <c r="A1360" t="s">
        <v>177</v>
      </c>
      <c r="B1360">
        <v>6</v>
      </c>
      <c r="C1360">
        <v>6002054</v>
      </c>
      <c r="D1360">
        <v>0</v>
      </c>
      <c r="E1360" t="s">
        <v>7106</v>
      </c>
      <c r="F1360" t="s">
        <v>2007</v>
      </c>
      <c r="G1360" t="s">
        <v>2008</v>
      </c>
      <c r="H1360" t="s">
        <v>1990</v>
      </c>
      <c r="I1360" s="162">
        <v>45409.770273379632</v>
      </c>
      <c r="J1360" s="162">
        <v>45411.625004513888</v>
      </c>
      <c r="K1360" t="s">
        <v>1991</v>
      </c>
      <c r="L1360">
        <v>16758828</v>
      </c>
      <c r="M1360" t="s">
        <v>7107</v>
      </c>
      <c r="N1360" t="s">
        <v>7108</v>
      </c>
      <c r="O1360">
        <v>942031847</v>
      </c>
      <c r="P1360" t="s">
        <v>7109</v>
      </c>
      <c r="Q1360" t="s">
        <v>7110</v>
      </c>
      <c r="R1360" t="s">
        <v>2436</v>
      </c>
      <c r="S1360" t="s">
        <v>2362</v>
      </c>
      <c r="T1360" t="e">
        <f>VLOOKUP(Hoja1[[#This Row],[dsc_documento]],Registros[],2,FALSE)</f>
        <v>#N/A</v>
      </c>
    </row>
    <row r="1361" spans="1:20" x14ac:dyDescent="0.25">
      <c r="A1361" t="s">
        <v>175</v>
      </c>
      <c r="B1361">
        <v>9</v>
      </c>
      <c r="C1361">
        <v>9001781</v>
      </c>
      <c r="D1361">
        <v>0</v>
      </c>
      <c r="E1361" t="s">
        <v>7111</v>
      </c>
      <c r="F1361" t="s">
        <v>2007</v>
      </c>
      <c r="G1361" t="s">
        <v>2008</v>
      </c>
      <c r="H1361" t="s">
        <v>1990</v>
      </c>
      <c r="I1361" s="162">
        <v>45409.780403009259</v>
      </c>
      <c r="J1361" s="162">
        <v>45410.33750228009</v>
      </c>
      <c r="K1361" t="s">
        <v>1991</v>
      </c>
      <c r="L1361">
        <v>80500927</v>
      </c>
      <c r="M1361" t="s">
        <v>7112</v>
      </c>
      <c r="N1361" t="s">
        <v>7113</v>
      </c>
      <c r="O1361">
        <v>914143132</v>
      </c>
      <c r="P1361" t="s">
        <v>7114</v>
      </c>
      <c r="Q1361" t="s">
        <v>2312</v>
      </c>
      <c r="R1361" t="s">
        <v>4855</v>
      </c>
      <c r="S1361" t="s">
        <v>2156</v>
      </c>
      <c r="T1361" t="e">
        <f>VLOOKUP(Hoja1[[#This Row],[dsc_documento]],Registros[],2,FALSE)</f>
        <v>#N/A</v>
      </c>
    </row>
    <row r="1362" spans="1:20" x14ac:dyDescent="0.25">
      <c r="A1362" t="s">
        <v>177</v>
      </c>
      <c r="B1362">
        <v>6</v>
      </c>
      <c r="C1362">
        <v>6002055</v>
      </c>
      <c r="D1362">
        <v>0</v>
      </c>
      <c r="E1362" t="s">
        <v>7115</v>
      </c>
      <c r="F1362" t="s">
        <v>2007</v>
      </c>
      <c r="G1362" t="s">
        <v>2008</v>
      </c>
      <c r="H1362" t="s">
        <v>1990</v>
      </c>
      <c r="I1362" s="162">
        <v>45409.793655011577</v>
      </c>
      <c r="J1362" s="162">
        <v>45411.312508946758</v>
      </c>
      <c r="K1362" t="s">
        <v>1991</v>
      </c>
      <c r="L1362">
        <v>47588928</v>
      </c>
      <c r="M1362" t="s">
        <v>7116</v>
      </c>
      <c r="N1362" t="s">
        <v>6465</v>
      </c>
      <c r="O1362">
        <v>978555771</v>
      </c>
      <c r="P1362" t="s">
        <v>7117</v>
      </c>
      <c r="Q1362" t="s">
        <v>3360</v>
      </c>
      <c r="R1362" t="s">
        <v>2617</v>
      </c>
      <c r="S1362" t="s">
        <v>2362</v>
      </c>
      <c r="T1362" t="e">
        <f>VLOOKUP(Hoja1[[#This Row],[dsc_documento]],Registros[],2,FALSE)</f>
        <v>#N/A</v>
      </c>
    </row>
    <row r="1363" spans="1:20" x14ac:dyDescent="0.25">
      <c r="A1363" t="s">
        <v>778</v>
      </c>
      <c r="B1363">
        <v>10</v>
      </c>
      <c r="C1363">
        <v>10030495</v>
      </c>
      <c r="D1363">
        <v>0</v>
      </c>
      <c r="E1363" t="s">
        <v>7118</v>
      </c>
      <c r="F1363" t="s">
        <v>2007</v>
      </c>
      <c r="G1363" t="s">
        <v>2008</v>
      </c>
      <c r="H1363" t="s">
        <v>1990</v>
      </c>
      <c r="I1363" s="162">
        <v>45410.383210451386</v>
      </c>
      <c r="J1363" s="162">
        <v>45411.487505289355</v>
      </c>
      <c r="K1363" t="s">
        <v>1991</v>
      </c>
      <c r="L1363">
        <v>10866417</v>
      </c>
      <c r="M1363" t="s">
        <v>7119</v>
      </c>
      <c r="N1363" t="s">
        <v>7120</v>
      </c>
      <c r="O1363">
        <v>940421743</v>
      </c>
      <c r="P1363" t="s">
        <v>7121</v>
      </c>
      <c r="Q1363" t="s">
        <v>3393</v>
      </c>
      <c r="R1363" t="s">
        <v>2163</v>
      </c>
      <c r="S1363" t="s">
        <v>2307</v>
      </c>
      <c r="T1363" t="e">
        <f>VLOOKUP(Hoja1[[#This Row],[dsc_documento]],Registros[],2,FALSE)</f>
        <v>#N/A</v>
      </c>
    </row>
    <row r="1364" spans="1:20" x14ac:dyDescent="0.25">
      <c r="A1364" t="s">
        <v>232</v>
      </c>
      <c r="B1364">
        <v>4</v>
      </c>
      <c r="C1364">
        <v>4001984</v>
      </c>
      <c r="D1364">
        <v>0</v>
      </c>
      <c r="E1364" t="s">
        <v>7122</v>
      </c>
      <c r="F1364" t="s">
        <v>2007</v>
      </c>
      <c r="G1364" t="s">
        <v>2008</v>
      </c>
      <c r="H1364" t="s">
        <v>1990</v>
      </c>
      <c r="I1364" s="162">
        <v>45410.406164120373</v>
      </c>
      <c r="J1364" s="162">
        <v>45410.850001041668</v>
      </c>
      <c r="K1364" t="s">
        <v>1991</v>
      </c>
      <c r="L1364">
        <v>24675211</v>
      </c>
      <c r="M1364" t="s">
        <v>7123</v>
      </c>
      <c r="N1364" t="s">
        <v>7124</v>
      </c>
      <c r="O1364">
        <v>992975031</v>
      </c>
      <c r="P1364" t="s">
        <v>7125</v>
      </c>
      <c r="Q1364" t="s">
        <v>2177</v>
      </c>
      <c r="R1364" t="s">
        <v>2178</v>
      </c>
      <c r="S1364" t="s">
        <v>2107</v>
      </c>
      <c r="T1364" t="e">
        <f>VLOOKUP(Hoja1[[#This Row],[dsc_documento]],Registros[],2,FALSE)</f>
        <v>#N/A</v>
      </c>
    </row>
    <row r="1365" spans="1:20" x14ac:dyDescent="0.25">
      <c r="A1365" t="s">
        <v>231</v>
      </c>
      <c r="B1365">
        <v>11</v>
      </c>
      <c r="C1365">
        <v>11001361</v>
      </c>
      <c r="D1365">
        <v>0</v>
      </c>
      <c r="E1365" t="s">
        <v>7126</v>
      </c>
      <c r="F1365" t="s">
        <v>2007</v>
      </c>
      <c r="G1365" t="s">
        <v>2008</v>
      </c>
      <c r="H1365" t="s">
        <v>1990</v>
      </c>
      <c r="I1365" s="162">
        <v>45410.422701504627</v>
      </c>
      <c r="J1365" s="162">
        <v>45411.762500775461</v>
      </c>
      <c r="K1365" t="s">
        <v>1991</v>
      </c>
      <c r="L1365">
        <v>29727016</v>
      </c>
      <c r="M1365" t="s">
        <v>7127</v>
      </c>
      <c r="N1365" t="s">
        <v>2207</v>
      </c>
      <c r="O1365">
        <v>958821590</v>
      </c>
      <c r="P1365" t="s">
        <v>7128</v>
      </c>
      <c r="Q1365" t="s">
        <v>2499</v>
      </c>
      <c r="R1365" t="s">
        <v>2238</v>
      </c>
      <c r="S1365" t="s">
        <v>2049</v>
      </c>
      <c r="T1365" t="e">
        <f>VLOOKUP(Hoja1[[#This Row],[dsc_documento]],Registros[],2,FALSE)</f>
        <v>#N/A</v>
      </c>
    </row>
    <row r="1366" spans="1:20" x14ac:dyDescent="0.25">
      <c r="A1366" t="s">
        <v>179</v>
      </c>
      <c r="B1366">
        <v>3</v>
      </c>
      <c r="C1366">
        <v>3001526</v>
      </c>
      <c r="D1366">
        <v>0</v>
      </c>
      <c r="E1366" t="s">
        <v>7129</v>
      </c>
      <c r="F1366" t="s">
        <v>2007</v>
      </c>
      <c r="G1366" t="s">
        <v>2008</v>
      </c>
      <c r="H1366" t="s">
        <v>1990</v>
      </c>
      <c r="I1366" s="162">
        <v>45410.431267557869</v>
      </c>
      <c r="J1366" s="162">
        <v>45411.812505706017</v>
      </c>
      <c r="K1366" t="s">
        <v>1991</v>
      </c>
      <c r="L1366">
        <v>23853827</v>
      </c>
      <c r="M1366" t="s">
        <v>7130</v>
      </c>
      <c r="N1366" t="s">
        <v>7131</v>
      </c>
      <c r="O1366">
        <v>984738497</v>
      </c>
      <c r="P1366" t="s">
        <v>7132</v>
      </c>
      <c r="Q1366" t="s">
        <v>3045</v>
      </c>
      <c r="R1366" t="s">
        <v>6482</v>
      </c>
      <c r="S1366" t="s">
        <v>2157</v>
      </c>
      <c r="T1366" t="e">
        <f>VLOOKUP(Hoja1[[#This Row],[dsc_documento]],Registros[],2,FALSE)</f>
        <v>#N/A</v>
      </c>
    </row>
    <row r="1367" spans="1:20" x14ac:dyDescent="0.25">
      <c r="A1367" t="s">
        <v>177</v>
      </c>
      <c r="B1367">
        <v>6</v>
      </c>
      <c r="C1367">
        <v>6002056</v>
      </c>
      <c r="D1367">
        <v>0</v>
      </c>
      <c r="E1367" t="s">
        <v>7133</v>
      </c>
      <c r="F1367" t="s">
        <v>2007</v>
      </c>
      <c r="G1367" t="s">
        <v>2008</v>
      </c>
      <c r="H1367" t="s">
        <v>1990</v>
      </c>
      <c r="I1367" s="162">
        <v>45410.450807407404</v>
      </c>
      <c r="J1367" s="162">
        <v>45411.912513113428</v>
      </c>
      <c r="K1367" t="s">
        <v>1991</v>
      </c>
      <c r="L1367">
        <v>45133113</v>
      </c>
      <c r="M1367" t="s">
        <v>7134</v>
      </c>
      <c r="N1367" t="s">
        <v>7135</v>
      </c>
      <c r="O1367">
        <v>989856113</v>
      </c>
      <c r="P1367" t="s">
        <v>7136</v>
      </c>
      <c r="Q1367" t="s">
        <v>2898</v>
      </c>
      <c r="R1367" t="s">
        <v>2361</v>
      </c>
      <c r="S1367" t="s">
        <v>2362</v>
      </c>
      <c r="T1367" t="e">
        <f>VLOOKUP(Hoja1[[#This Row],[dsc_documento]],Registros[],2,FALSE)</f>
        <v>#N/A</v>
      </c>
    </row>
    <row r="1368" spans="1:20" x14ac:dyDescent="0.25">
      <c r="A1368" t="s">
        <v>176</v>
      </c>
      <c r="B1368">
        <v>1</v>
      </c>
      <c r="C1368">
        <v>5051</v>
      </c>
      <c r="D1368">
        <v>5</v>
      </c>
      <c r="E1368" t="s">
        <v>7137</v>
      </c>
      <c r="F1368" t="s">
        <v>2007</v>
      </c>
      <c r="G1368" t="s">
        <v>2008</v>
      </c>
      <c r="H1368" t="s">
        <v>1990</v>
      </c>
      <c r="I1368" s="162">
        <v>45410.462452511572</v>
      </c>
      <c r="J1368" s="162">
        <v>45412.8500096875</v>
      </c>
      <c r="K1368" t="s">
        <v>1991</v>
      </c>
      <c r="L1368">
        <v>19850443</v>
      </c>
      <c r="M1368" t="s">
        <v>7138</v>
      </c>
      <c r="N1368" t="s">
        <v>3241</v>
      </c>
      <c r="O1368">
        <v>921940750</v>
      </c>
      <c r="P1368" t="s">
        <v>7139</v>
      </c>
      <c r="Q1368" t="s">
        <v>3100</v>
      </c>
      <c r="R1368" t="s">
        <v>2054</v>
      </c>
      <c r="S1368" t="s">
        <v>2015</v>
      </c>
      <c r="T1368" t="e">
        <f>VLOOKUP(Hoja1[[#This Row],[dsc_documento]],Registros[],2,FALSE)</f>
        <v>#N/A</v>
      </c>
    </row>
    <row r="1369" spans="1:20" x14ac:dyDescent="0.25">
      <c r="A1369" t="s">
        <v>232</v>
      </c>
      <c r="B1369">
        <v>4</v>
      </c>
      <c r="C1369">
        <v>4001985</v>
      </c>
      <c r="D1369">
        <v>0</v>
      </c>
      <c r="E1369" t="s">
        <v>7140</v>
      </c>
      <c r="F1369" t="s">
        <v>2007</v>
      </c>
      <c r="G1369" t="s">
        <v>2008</v>
      </c>
      <c r="H1369" t="s">
        <v>1990</v>
      </c>
      <c r="I1369" s="162">
        <v>45410.67129849537</v>
      </c>
      <c r="J1369" s="162">
        <v>45411.425001192132</v>
      </c>
      <c r="K1369" t="s">
        <v>1991</v>
      </c>
      <c r="L1369">
        <v>23819814</v>
      </c>
      <c r="M1369" t="s">
        <v>7141</v>
      </c>
      <c r="N1369" t="s">
        <v>7142</v>
      </c>
      <c r="O1369">
        <v>944335587</v>
      </c>
      <c r="P1369" t="s">
        <v>7143</v>
      </c>
      <c r="Q1369" t="s">
        <v>2177</v>
      </c>
      <c r="R1369" t="s">
        <v>2178</v>
      </c>
      <c r="S1369" t="s">
        <v>2107</v>
      </c>
      <c r="T1369" t="e">
        <f>VLOOKUP(Hoja1[[#This Row],[dsc_documento]],Registros[],2,FALSE)</f>
        <v>#N/A</v>
      </c>
    </row>
    <row r="1370" spans="1:20" x14ac:dyDescent="0.25">
      <c r="A1370" t="s">
        <v>179</v>
      </c>
      <c r="B1370">
        <v>3</v>
      </c>
      <c r="C1370">
        <v>3001527</v>
      </c>
      <c r="D1370">
        <v>0</v>
      </c>
      <c r="E1370" t="s">
        <v>7144</v>
      </c>
      <c r="F1370" t="s">
        <v>2007</v>
      </c>
      <c r="G1370" t="s">
        <v>2008</v>
      </c>
      <c r="H1370" t="s">
        <v>1990</v>
      </c>
      <c r="I1370" s="162">
        <v>45410.693639201389</v>
      </c>
      <c r="J1370" s="162">
        <v>45412.587507141201</v>
      </c>
      <c r="K1370" t="s">
        <v>1991</v>
      </c>
      <c r="L1370">
        <v>48872663</v>
      </c>
      <c r="M1370" t="s">
        <v>1835</v>
      </c>
      <c r="N1370" t="s">
        <v>7145</v>
      </c>
      <c r="O1370">
        <v>961514235</v>
      </c>
      <c r="P1370" t="s">
        <v>1836</v>
      </c>
      <c r="Q1370" t="s">
        <v>2113</v>
      </c>
      <c r="R1370" t="s">
        <v>2114</v>
      </c>
      <c r="S1370" t="s">
        <v>1994</v>
      </c>
      <c r="T1370" t="e">
        <f>VLOOKUP(Hoja1[[#This Row],[dsc_documento]],Registros[],2,FALSE)</f>
        <v>#N/A</v>
      </c>
    </row>
    <row r="1371" spans="1:20" x14ac:dyDescent="0.25">
      <c r="A1371" t="s">
        <v>231</v>
      </c>
      <c r="B1371">
        <v>11</v>
      </c>
      <c r="C1371">
        <v>11001362</v>
      </c>
      <c r="D1371">
        <v>0</v>
      </c>
      <c r="E1371" t="s">
        <v>7146</v>
      </c>
      <c r="F1371" t="s">
        <v>2007</v>
      </c>
      <c r="G1371" t="s">
        <v>2008</v>
      </c>
      <c r="H1371" t="s">
        <v>1990</v>
      </c>
      <c r="I1371" s="162">
        <v>45411.396338078703</v>
      </c>
      <c r="J1371" s="162">
        <v>45411.687510960648</v>
      </c>
      <c r="K1371" t="s">
        <v>1991</v>
      </c>
      <c r="L1371">
        <v>46887995</v>
      </c>
      <c r="M1371" t="s">
        <v>7147</v>
      </c>
      <c r="N1371" t="s">
        <v>7148</v>
      </c>
      <c r="O1371">
        <v>918791560</v>
      </c>
      <c r="P1371" t="s">
        <v>7149</v>
      </c>
      <c r="Q1371" t="s">
        <v>2934</v>
      </c>
      <c r="R1371" t="s">
        <v>2238</v>
      </c>
      <c r="S1371" t="s">
        <v>2049</v>
      </c>
      <c r="T1371" t="e">
        <f>VLOOKUP(Hoja1[[#This Row],[dsc_documento]],Registros[],2,FALSE)</f>
        <v>#N/A</v>
      </c>
    </row>
    <row r="1372" spans="1:20" x14ac:dyDescent="0.25">
      <c r="A1372" t="s">
        <v>201</v>
      </c>
      <c r="B1372">
        <v>2</v>
      </c>
      <c r="C1372">
        <v>2105706</v>
      </c>
      <c r="D1372">
        <v>0</v>
      </c>
      <c r="E1372" t="s">
        <v>7150</v>
      </c>
      <c r="F1372" t="s">
        <v>2007</v>
      </c>
      <c r="G1372" t="s">
        <v>2008</v>
      </c>
      <c r="H1372" t="s">
        <v>1990</v>
      </c>
      <c r="I1372" s="162">
        <v>45411.397330243053</v>
      </c>
      <c r="J1372" s="162">
        <v>45411.437502314817</v>
      </c>
      <c r="K1372" t="s">
        <v>1991</v>
      </c>
      <c r="L1372">
        <v>43776130</v>
      </c>
      <c r="M1372" t="s">
        <v>7151</v>
      </c>
      <c r="N1372" t="s">
        <v>7152</v>
      </c>
      <c r="O1372">
        <v>967651551</v>
      </c>
      <c r="P1372" t="s">
        <v>7153</v>
      </c>
      <c r="Q1372" t="s">
        <v>2939</v>
      </c>
      <c r="R1372" t="s">
        <v>2060</v>
      </c>
      <c r="S1372" t="s">
        <v>4864</v>
      </c>
      <c r="T1372" t="e">
        <f>VLOOKUP(Hoja1[[#This Row],[dsc_documento]],Registros[],2,FALSE)</f>
        <v>#N/A</v>
      </c>
    </row>
    <row r="1373" spans="1:20" x14ac:dyDescent="0.25">
      <c r="A1373" t="s">
        <v>173</v>
      </c>
      <c r="B1373">
        <v>5</v>
      </c>
      <c r="C1373">
        <v>5050623</v>
      </c>
      <c r="D1373">
        <v>0</v>
      </c>
      <c r="E1373" t="s">
        <v>7154</v>
      </c>
      <c r="F1373" t="s">
        <v>2007</v>
      </c>
      <c r="G1373" t="s">
        <v>2008</v>
      </c>
      <c r="H1373" t="s">
        <v>1990</v>
      </c>
      <c r="I1373" s="162">
        <v>45411.402519212963</v>
      </c>
      <c r="J1373" s="162">
        <v>45412.7750121875</v>
      </c>
      <c r="K1373" t="s">
        <v>1991</v>
      </c>
      <c r="L1373">
        <v>73831935</v>
      </c>
      <c r="M1373" t="s">
        <v>7155</v>
      </c>
      <c r="N1373" t="s">
        <v>7156</v>
      </c>
      <c r="O1373">
        <v>974879076</v>
      </c>
      <c r="P1373" t="s">
        <v>7157</v>
      </c>
      <c r="Q1373" t="s">
        <v>5312</v>
      </c>
      <c r="R1373" t="s">
        <v>2307</v>
      </c>
      <c r="S1373" t="s">
        <v>2307</v>
      </c>
      <c r="T1373" t="e">
        <f>VLOOKUP(Hoja1[[#This Row],[dsc_documento]],Registros[],2,FALSE)</f>
        <v>#N/A</v>
      </c>
    </row>
    <row r="1374" spans="1:20" x14ac:dyDescent="0.25">
      <c r="A1374" t="s">
        <v>201</v>
      </c>
      <c r="B1374">
        <v>2</v>
      </c>
      <c r="C1374">
        <v>2105707</v>
      </c>
      <c r="D1374">
        <v>0</v>
      </c>
      <c r="E1374" t="s">
        <v>7158</v>
      </c>
      <c r="F1374" t="s">
        <v>2007</v>
      </c>
      <c r="G1374" t="s">
        <v>2008</v>
      </c>
      <c r="H1374" t="s">
        <v>1990</v>
      </c>
      <c r="I1374" s="162">
        <v>45411.422909108798</v>
      </c>
      <c r="J1374" s="162">
        <v>45412.387502627316</v>
      </c>
      <c r="K1374" t="s">
        <v>1991</v>
      </c>
      <c r="L1374">
        <v>70038809</v>
      </c>
      <c r="M1374" t="s">
        <v>7159</v>
      </c>
      <c r="N1374" t="s">
        <v>7160</v>
      </c>
      <c r="O1374">
        <v>944497747</v>
      </c>
      <c r="P1374" t="s">
        <v>7161</v>
      </c>
      <c r="Q1374" t="s">
        <v>2472</v>
      </c>
      <c r="R1374" t="s">
        <v>2060</v>
      </c>
      <c r="S1374" t="s">
        <v>4864</v>
      </c>
      <c r="T1374" t="e">
        <f>VLOOKUP(Hoja1[[#This Row],[dsc_documento]],Registros[],2,FALSE)</f>
        <v>#N/A</v>
      </c>
    </row>
    <row r="1375" spans="1:20" x14ac:dyDescent="0.25">
      <c r="A1375" t="s">
        <v>778</v>
      </c>
      <c r="B1375">
        <v>10</v>
      </c>
      <c r="C1375">
        <v>10030496</v>
      </c>
      <c r="D1375">
        <v>0</v>
      </c>
      <c r="E1375" t="s">
        <v>7162</v>
      </c>
      <c r="F1375" t="s">
        <v>2007</v>
      </c>
      <c r="G1375" t="s">
        <v>2008</v>
      </c>
      <c r="H1375" t="s">
        <v>1990</v>
      </c>
      <c r="I1375" s="162">
        <v>45411.426787615739</v>
      </c>
      <c r="J1375" s="162">
        <v>45412.637502199075</v>
      </c>
      <c r="K1375" t="s">
        <v>2009</v>
      </c>
      <c r="L1375">
        <v>22291911</v>
      </c>
      <c r="M1375" t="s">
        <v>7163</v>
      </c>
      <c r="N1375" t="s">
        <v>7164</v>
      </c>
      <c r="O1375">
        <v>995293808</v>
      </c>
      <c r="P1375" t="s">
        <v>7165</v>
      </c>
      <c r="Q1375" t="s">
        <v>6512</v>
      </c>
      <c r="R1375" t="s">
        <v>2000</v>
      </c>
      <c r="S1375" t="s">
        <v>2000</v>
      </c>
      <c r="T1375" t="e">
        <f>VLOOKUP(Hoja1[[#This Row],[dsc_documento]],Registros[],2,FALSE)</f>
        <v>#N/A</v>
      </c>
    </row>
    <row r="1376" spans="1:20" x14ac:dyDescent="0.25">
      <c r="A1376" t="s">
        <v>201</v>
      </c>
      <c r="B1376">
        <v>2</v>
      </c>
      <c r="C1376">
        <v>2105708</v>
      </c>
      <c r="D1376">
        <v>0</v>
      </c>
      <c r="E1376" t="s">
        <v>7166</v>
      </c>
      <c r="F1376" t="s">
        <v>2007</v>
      </c>
      <c r="G1376" t="s">
        <v>2008</v>
      </c>
      <c r="H1376" t="s">
        <v>1990</v>
      </c>
      <c r="I1376" s="162">
        <v>45411.455552858795</v>
      </c>
      <c r="J1376" s="162">
        <v>45412.387502743055</v>
      </c>
      <c r="K1376" t="s">
        <v>1991</v>
      </c>
      <c r="L1376">
        <v>20041633</v>
      </c>
      <c r="M1376" t="s">
        <v>7167</v>
      </c>
      <c r="N1376" t="s">
        <v>4733</v>
      </c>
      <c r="O1376">
        <v>979448825</v>
      </c>
      <c r="P1376" t="s">
        <v>7168</v>
      </c>
      <c r="Q1376" t="s">
        <v>2472</v>
      </c>
      <c r="R1376" t="s">
        <v>2060</v>
      </c>
      <c r="S1376" t="s">
        <v>4864</v>
      </c>
      <c r="T1376" t="e">
        <f>VLOOKUP(Hoja1[[#This Row],[dsc_documento]],Registros[],2,FALSE)</f>
        <v>#N/A</v>
      </c>
    </row>
    <row r="1377" spans="1:20" x14ac:dyDescent="0.25">
      <c r="A1377" t="s">
        <v>201</v>
      </c>
      <c r="B1377">
        <v>2</v>
      </c>
      <c r="C1377">
        <v>2105709</v>
      </c>
      <c r="D1377">
        <v>0</v>
      </c>
      <c r="E1377" t="s">
        <v>7169</v>
      </c>
      <c r="F1377" t="s">
        <v>2007</v>
      </c>
      <c r="G1377" t="s">
        <v>2008</v>
      </c>
      <c r="H1377" t="s">
        <v>1990</v>
      </c>
      <c r="I1377" s="162">
        <v>45411.461708298608</v>
      </c>
      <c r="J1377" s="162">
        <v>45411.57500636574</v>
      </c>
      <c r="K1377" t="s">
        <v>1991</v>
      </c>
      <c r="L1377">
        <v>20085626</v>
      </c>
      <c r="M1377" t="s">
        <v>7170</v>
      </c>
      <c r="N1377" t="s">
        <v>7171</v>
      </c>
      <c r="O1377">
        <v>985707762</v>
      </c>
      <c r="P1377" t="s">
        <v>7172</v>
      </c>
      <c r="Q1377" t="s">
        <v>2472</v>
      </c>
      <c r="R1377" t="s">
        <v>2060</v>
      </c>
      <c r="S1377" t="s">
        <v>4864</v>
      </c>
      <c r="T1377" t="e">
        <f>VLOOKUP(Hoja1[[#This Row],[dsc_documento]],Registros[],2,FALSE)</f>
        <v>#N/A</v>
      </c>
    </row>
    <row r="1378" spans="1:20" x14ac:dyDescent="0.25">
      <c r="A1378" t="s">
        <v>778</v>
      </c>
      <c r="B1378">
        <v>10</v>
      </c>
      <c r="C1378">
        <v>10030497</v>
      </c>
      <c r="D1378">
        <v>0</v>
      </c>
      <c r="E1378" t="s">
        <v>7173</v>
      </c>
      <c r="F1378" t="s">
        <v>2007</v>
      </c>
      <c r="G1378" t="s">
        <v>2008</v>
      </c>
      <c r="H1378" t="s">
        <v>1990</v>
      </c>
      <c r="I1378" s="162">
        <v>45411.487779317133</v>
      </c>
      <c r="J1378" s="162">
        <v>45412.587507060183</v>
      </c>
      <c r="K1378" t="s">
        <v>1991</v>
      </c>
      <c r="L1378">
        <v>22304609</v>
      </c>
      <c r="M1378" t="s">
        <v>7174</v>
      </c>
      <c r="N1378" t="s">
        <v>2074</v>
      </c>
      <c r="O1378">
        <v>921625662</v>
      </c>
      <c r="P1378" t="s">
        <v>7175</v>
      </c>
      <c r="Q1378" t="s">
        <v>3893</v>
      </c>
      <c r="R1378" t="s">
        <v>2163</v>
      </c>
      <c r="S1378" t="s">
        <v>2307</v>
      </c>
      <c r="T1378" t="e">
        <f>VLOOKUP(Hoja1[[#This Row],[dsc_documento]],Registros[],2,FALSE)</f>
        <v>#N/A</v>
      </c>
    </row>
    <row r="1379" spans="1:20" x14ac:dyDescent="0.25">
      <c r="A1379" t="s">
        <v>232</v>
      </c>
      <c r="B1379">
        <v>4</v>
      </c>
      <c r="C1379">
        <v>4001986</v>
      </c>
      <c r="D1379">
        <v>0</v>
      </c>
      <c r="E1379" t="s">
        <v>7176</v>
      </c>
      <c r="F1379" t="s">
        <v>2007</v>
      </c>
      <c r="G1379" t="s">
        <v>2008</v>
      </c>
      <c r="H1379" t="s">
        <v>1990</v>
      </c>
      <c r="I1379" s="162">
        <v>45411.488246990739</v>
      </c>
      <c r="J1379" s="162">
        <v>45412.550016006942</v>
      </c>
      <c r="K1379" t="s">
        <v>1991</v>
      </c>
      <c r="L1379">
        <v>44006652</v>
      </c>
      <c r="M1379" t="s">
        <v>7177</v>
      </c>
      <c r="N1379" t="s">
        <v>7131</v>
      </c>
      <c r="O1379">
        <v>932365714</v>
      </c>
      <c r="P1379" t="s">
        <v>7178</v>
      </c>
      <c r="Q1379" t="s">
        <v>4089</v>
      </c>
      <c r="R1379" t="s">
        <v>2421</v>
      </c>
      <c r="S1379" t="s">
        <v>2107</v>
      </c>
      <c r="T1379" t="e">
        <f>VLOOKUP(Hoja1[[#This Row],[dsc_documento]],Registros[],2,FALSE)</f>
        <v>#N/A</v>
      </c>
    </row>
    <row r="1380" spans="1:20" x14ac:dyDescent="0.25">
      <c r="A1380" t="s">
        <v>201</v>
      </c>
      <c r="B1380">
        <v>2</v>
      </c>
      <c r="C1380">
        <v>2105710</v>
      </c>
      <c r="D1380">
        <v>0</v>
      </c>
      <c r="E1380" t="s">
        <v>7179</v>
      </c>
      <c r="F1380" t="s">
        <v>2007</v>
      </c>
      <c r="G1380" t="s">
        <v>2008</v>
      </c>
      <c r="H1380" t="s">
        <v>1990</v>
      </c>
      <c r="I1380" s="162">
        <v>45411.493720451392</v>
      </c>
      <c r="J1380" s="162">
        <v>45412.550014502318</v>
      </c>
      <c r="K1380" t="s">
        <v>1991</v>
      </c>
      <c r="L1380">
        <v>44487784</v>
      </c>
      <c r="M1380" t="s">
        <v>7180</v>
      </c>
      <c r="N1380" t="s">
        <v>2526</v>
      </c>
      <c r="O1380">
        <v>930719135</v>
      </c>
      <c r="P1380" t="s">
        <v>7181</v>
      </c>
      <c r="Q1380" t="s">
        <v>6806</v>
      </c>
      <c r="R1380" t="s">
        <v>2223</v>
      </c>
      <c r="S1380" t="s">
        <v>4864</v>
      </c>
      <c r="T1380" t="e">
        <f>VLOOKUP(Hoja1[[#This Row],[dsc_documento]],Registros[],2,FALSE)</f>
        <v>#N/A</v>
      </c>
    </row>
    <row r="1381" spans="1:20" x14ac:dyDescent="0.25">
      <c r="A1381" t="s">
        <v>177</v>
      </c>
      <c r="B1381">
        <v>6</v>
      </c>
      <c r="C1381">
        <v>6002057</v>
      </c>
      <c r="D1381">
        <v>0</v>
      </c>
      <c r="E1381" t="s">
        <v>7182</v>
      </c>
      <c r="F1381" t="s">
        <v>2007</v>
      </c>
      <c r="G1381" t="s">
        <v>2008</v>
      </c>
      <c r="H1381" t="s">
        <v>1990</v>
      </c>
      <c r="I1381" s="162">
        <v>45411.498877164355</v>
      </c>
      <c r="J1381" s="162">
        <v>45411.612506909725</v>
      </c>
      <c r="K1381" t="s">
        <v>1991</v>
      </c>
      <c r="L1381">
        <v>27745643</v>
      </c>
      <c r="M1381" t="s">
        <v>7183</v>
      </c>
      <c r="N1381" t="s">
        <v>5464</v>
      </c>
      <c r="O1381">
        <v>979902516</v>
      </c>
      <c r="P1381" t="s">
        <v>7184</v>
      </c>
      <c r="Q1381" t="s">
        <v>2435</v>
      </c>
      <c r="R1381" t="s">
        <v>2436</v>
      </c>
      <c r="S1381" t="s">
        <v>2362</v>
      </c>
      <c r="T1381" t="e">
        <f>VLOOKUP(Hoja1[[#This Row],[dsc_documento]],Registros[],2,FALSE)</f>
        <v>#N/A</v>
      </c>
    </row>
    <row r="1382" spans="1:20" x14ac:dyDescent="0.25">
      <c r="A1382" t="s">
        <v>232</v>
      </c>
      <c r="B1382">
        <v>4</v>
      </c>
      <c r="C1382">
        <v>4001987</v>
      </c>
      <c r="D1382">
        <v>0</v>
      </c>
      <c r="E1382" t="s">
        <v>7185</v>
      </c>
      <c r="F1382" t="s">
        <v>2007</v>
      </c>
      <c r="G1382" t="s">
        <v>2008</v>
      </c>
      <c r="H1382" t="s">
        <v>1990</v>
      </c>
      <c r="I1382" s="162">
        <v>45411.504251122686</v>
      </c>
      <c r="J1382" s="162">
        <v>45411.912513078707</v>
      </c>
      <c r="K1382" t="s">
        <v>1991</v>
      </c>
      <c r="L1382">
        <v>47496812</v>
      </c>
      <c r="M1382" t="s">
        <v>7186</v>
      </c>
      <c r="N1382" t="s">
        <v>7187</v>
      </c>
      <c r="O1382">
        <v>901802399</v>
      </c>
      <c r="P1382" t="s">
        <v>7188</v>
      </c>
      <c r="Q1382" t="s">
        <v>4089</v>
      </c>
      <c r="R1382" t="s">
        <v>2421</v>
      </c>
      <c r="S1382" t="s">
        <v>2107</v>
      </c>
      <c r="T1382" t="e">
        <f>VLOOKUP(Hoja1[[#This Row],[dsc_documento]],Registros[],2,FALSE)</f>
        <v>#N/A</v>
      </c>
    </row>
    <row r="1383" spans="1:20" x14ac:dyDescent="0.25">
      <c r="A1383" t="s">
        <v>232</v>
      </c>
      <c r="B1383">
        <v>4</v>
      </c>
      <c r="C1383">
        <v>4001988</v>
      </c>
      <c r="D1383">
        <v>0</v>
      </c>
      <c r="E1383" t="s">
        <v>7189</v>
      </c>
      <c r="F1383" t="s">
        <v>2007</v>
      </c>
      <c r="G1383" t="s">
        <v>2008</v>
      </c>
      <c r="H1383" t="s">
        <v>1990</v>
      </c>
      <c r="I1383" s="162">
        <v>45411.521319212959</v>
      </c>
      <c r="J1383" s="162">
        <v>45411.762501273151</v>
      </c>
      <c r="K1383" t="s">
        <v>1991</v>
      </c>
      <c r="L1383">
        <v>23816579</v>
      </c>
      <c r="M1383" t="s">
        <v>7190</v>
      </c>
      <c r="N1383" t="s">
        <v>2342</v>
      </c>
      <c r="O1383">
        <v>963311647</v>
      </c>
      <c r="P1383" t="s">
        <v>7191</v>
      </c>
      <c r="Q1383" t="s">
        <v>2177</v>
      </c>
      <c r="R1383" t="s">
        <v>2178</v>
      </c>
      <c r="S1383" t="s">
        <v>2107</v>
      </c>
      <c r="T1383" t="e">
        <f>VLOOKUP(Hoja1[[#This Row],[dsc_documento]],Registros[],2,FALSE)</f>
        <v>#N/A</v>
      </c>
    </row>
    <row r="1384" spans="1:20" x14ac:dyDescent="0.25">
      <c r="A1384" t="s">
        <v>177</v>
      </c>
      <c r="B1384">
        <v>6</v>
      </c>
      <c r="C1384">
        <v>6002058</v>
      </c>
      <c r="D1384">
        <v>0</v>
      </c>
      <c r="E1384" t="s">
        <v>7192</v>
      </c>
      <c r="F1384" t="s">
        <v>2007</v>
      </c>
      <c r="G1384" t="s">
        <v>2008</v>
      </c>
      <c r="H1384" t="s">
        <v>1990</v>
      </c>
      <c r="I1384" s="162">
        <v>45411.524361956021</v>
      </c>
      <c r="J1384" s="162">
        <v>45412.412508217596</v>
      </c>
      <c r="K1384" t="s">
        <v>1991</v>
      </c>
      <c r="L1384">
        <v>70060488</v>
      </c>
      <c r="M1384" t="s">
        <v>7193</v>
      </c>
      <c r="N1384" t="s">
        <v>7194</v>
      </c>
      <c r="O1384">
        <v>999195898</v>
      </c>
      <c r="P1384" t="s">
        <v>7195</v>
      </c>
      <c r="Q1384" t="s">
        <v>7196</v>
      </c>
      <c r="R1384" t="s">
        <v>2436</v>
      </c>
      <c r="S1384" t="s">
        <v>2362</v>
      </c>
      <c r="T1384" t="e">
        <f>VLOOKUP(Hoja1[[#This Row],[dsc_documento]],Registros[],2,FALSE)</f>
        <v>#N/A</v>
      </c>
    </row>
    <row r="1385" spans="1:20" x14ac:dyDescent="0.25">
      <c r="A1385" t="s">
        <v>176</v>
      </c>
      <c r="B1385">
        <v>1</v>
      </c>
      <c r="C1385">
        <v>1002513</v>
      </c>
      <c r="D1385">
        <v>0</v>
      </c>
      <c r="E1385" t="s">
        <v>7197</v>
      </c>
      <c r="F1385" t="s">
        <v>2007</v>
      </c>
      <c r="G1385" t="s">
        <v>2008</v>
      </c>
      <c r="H1385" t="s">
        <v>1990</v>
      </c>
      <c r="I1385" s="162">
        <v>45411.526687349535</v>
      </c>
      <c r="J1385" s="162">
        <v>45412.42500466435</v>
      </c>
      <c r="K1385" t="s">
        <v>1991</v>
      </c>
      <c r="L1385">
        <v>41604510</v>
      </c>
      <c r="M1385" t="s">
        <v>7198</v>
      </c>
      <c r="N1385" t="s">
        <v>7199</v>
      </c>
      <c r="O1385">
        <v>964268343</v>
      </c>
      <c r="P1385" t="s">
        <v>7200</v>
      </c>
      <c r="Q1385" t="s">
        <v>2401</v>
      </c>
      <c r="R1385" t="s">
        <v>2095</v>
      </c>
      <c r="S1385" t="s">
        <v>2015</v>
      </c>
      <c r="T1385" t="e">
        <f>VLOOKUP(Hoja1[[#This Row],[dsc_documento]],Registros[],2,FALSE)</f>
        <v>#N/A</v>
      </c>
    </row>
    <row r="1386" spans="1:20" x14ac:dyDescent="0.25">
      <c r="A1386" t="s">
        <v>232</v>
      </c>
      <c r="B1386">
        <v>4</v>
      </c>
      <c r="C1386">
        <v>4001989</v>
      </c>
      <c r="D1386">
        <v>0</v>
      </c>
      <c r="E1386" t="s">
        <v>7201</v>
      </c>
      <c r="F1386" t="s">
        <v>2007</v>
      </c>
      <c r="G1386" t="s">
        <v>2008</v>
      </c>
      <c r="H1386" t="s">
        <v>1990</v>
      </c>
      <c r="I1386" s="162">
        <v>45411.536182326388</v>
      </c>
      <c r="J1386" s="162">
        <v>45411.737511805557</v>
      </c>
      <c r="K1386" t="s">
        <v>1991</v>
      </c>
      <c r="L1386">
        <v>42811646</v>
      </c>
      <c r="M1386" t="s">
        <v>7202</v>
      </c>
      <c r="N1386" t="s">
        <v>4277</v>
      </c>
      <c r="O1386">
        <v>925590536</v>
      </c>
      <c r="P1386" t="s">
        <v>7203</v>
      </c>
      <c r="Q1386" t="s">
        <v>6928</v>
      </c>
      <c r="R1386" t="s">
        <v>2106</v>
      </c>
      <c r="S1386" t="s">
        <v>2107</v>
      </c>
      <c r="T1386" t="e">
        <f>VLOOKUP(Hoja1[[#This Row],[dsc_documento]],Registros[],2,FALSE)</f>
        <v>#N/A</v>
      </c>
    </row>
    <row r="1387" spans="1:20" x14ac:dyDescent="0.25">
      <c r="A1387" t="s">
        <v>201</v>
      </c>
      <c r="B1387">
        <v>2</v>
      </c>
      <c r="C1387">
        <v>2105711</v>
      </c>
      <c r="D1387">
        <v>0</v>
      </c>
      <c r="E1387" t="s">
        <v>7204</v>
      </c>
      <c r="F1387" t="s">
        <v>2007</v>
      </c>
      <c r="G1387" t="s">
        <v>2008</v>
      </c>
      <c r="H1387" t="s">
        <v>1990</v>
      </c>
      <c r="I1387" s="162">
        <v>45411.539739814812</v>
      </c>
      <c r="J1387" s="162">
        <v>45412.675005868055</v>
      </c>
      <c r="K1387" t="s">
        <v>1991</v>
      </c>
      <c r="L1387">
        <v>20023840</v>
      </c>
      <c r="M1387" t="s">
        <v>7205</v>
      </c>
      <c r="N1387" t="s">
        <v>7206</v>
      </c>
      <c r="O1387">
        <v>963320993</v>
      </c>
      <c r="P1387" t="s">
        <v>7207</v>
      </c>
      <c r="Q1387" t="s">
        <v>3682</v>
      </c>
      <c r="R1387" t="s">
        <v>2223</v>
      </c>
      <c r="S1387" t="s">
        <v>4864</v>
      </c>
      <c r="T1387" t="e">
        <f>VLOOKUP(Hoja1[[#This Row],[dsc_documento]],Registros[],2,FALSE)</f>
        <v>#N/A</v>
      </c>
    </row>
    <row r="1388" spans="1:20" x14ac:dyDescent="0.25">
      <c r="A1388" t="s">
        <v>177</v>
      </c>
      <c r="B1388">
        <v>6</v>
      </c>
      <c r="C1388">
        <v>6002059</v>
      </c>
      <c r="D1388">
        <v>0</v>
      </c>
      <c r="E1388" t="s">
        <v>7208</v>
      </c>
      <c r="F1388" t="s">
        <v>2007</v>
      </c>
      <c r="G1388" t="s">
        <v>2008</v>
      </c>
      <c r="H1388" t="s">
        <v>1990</v>
      </c>
      <c r="I1388" s="162">
        <v>45411.541871909722</v>
      </c>
      <c r="J1388" s="162">
        <v>45412.437511377313</v>
      </c>
      <c r="K1388" t="s">
        <v>1991</v>
      </c>
      <c r="L1388">
        <v>80579561</v>
      </c>
      <c r="M1388" t="s">
        <v>7209</v>
      </c>
      <c r="N1388" t="s">
        <v>7210</v>
      </c>
      <c r="O1388">
        <v>984176111</v>
      </c>
      <c r="P1388" t="s">
        <v>7211</v>
      </c>
      <c r="Q1388" t="s">
        <v>2898</v>
      </c>
      <c r="R1388" t="s">
        <v>2361</v>
      </c>
      <c r="S1388" t="s">
        <v>2362</v>
      </c>
      <c r="T1388" t="e">
        <f>VLOOKUP(Hoja1[[#This Row],[dsc_documento]],Registros[],2,FALSE)</f>
        <v>#N/A</v>
      </c>
    </row>
    <row r="1389" spans="1:20" x14ac:dyDescent="0.25">
      <c r="A1389" t="s">
        <v>231</v>
      </c>
      <c r="B1389">
        <v>11</v>
      </c>
      <c r="C1389">
        <v>11001363</v>
      </c>
      <c r="D1389">
        <v>0</v>
      </c>
      <c r="E1389" t="s">
        <v>7212</v>
      </c>
      <c r="F1389" t="s">
        <v>2007</v>
      </c>
      <c r="G1389" t="s">
        <v>2008</v>
      </c>
      <c r="H1389" t="s">
        <v>1990</v>
      </c>
      <c r="I1389" s="162">
        <v>45411.583921030091</v>
      </c>
      <c r="J1389" s="162">
        <v>45412.975002199077</v>
      </c>
      <c r="K1389" t="s">
        <v>1991</v>
      </c>
      <c r="L1389">
        <v>42977776</v>
      </c>
      <c r="M1389" t="s">
        <v>7213</v>
      </c>
      <c r="N1389" t="s">
        <v>7214</v>
      </c>
      <c r="O1389">
        <v>980975557</v>
      </c>
      <c r="P1389" t="s">
        <v>7215</v>
      </c>
      <c r="Q1389" t="s">
        <v>5267</v>
      </c>
      <c r="R1389" t="s">
        <v>2114</v>
      </c>
      <c r="S1389" t="s">
        <v>1994</v>
      </c>
      <c r="T1389" t="e">
        <f>VLOOKUP(Hoja1[[#This Row],[dsc_documento]],Registros[],2,FALSE)</f>
        <v>#N/A</v>
      </c>
    </row>
    <row r="1390" spans="1:20" x14ac:dyDescent="0.25">
      <c r="A1390" t="s">
        <v>201</v>
      </c>
      <c r="B1390">
        <v>2</v>
      </c>
      <c r="C1390">
        <v>2105712</v>
      </c>
      <c r="D1390">
        <v>0</v>
      </c>
      <c r="E1390" t="s">
        <v>7216</v>
      </c>
      <c r="F1390" t="s">
        <v>2007</v>
      </c>
      <c r="G1390" t="s">
        <v>2008</v>
      </c>
      <c r="H1390" t="s">
        <v>1990</v>
      </c>
      <c r="I1390" s="162">
        <v>45411.602322025465</v>
      </c>
      <c r="J1390" s="162">
        <v>45413.375009027775</v>
      </c>
      <c r="K1390" t="s">
        <v>1991</v>
      </c>
      <c r="L1390">
        <v>72899189</v>
      </c>
      <c r="M1390" t="s">
        <v>7217</v>
      </c>
      <c r="N1390" t="s">
        <v>7218</v>
      </c>
      <c r="O1390">
        <v>963473120</v>
      </c>
      <c r="P1390" t="s">
        <v>7219</v>
      </c>
      <c r="Q1390" t="s">
        <v>2691</v>
      </c>
      <c r="R1390" t="s">
        <v>2054</v>
      </c>
      <c r="S1390" t="s">
        <v>2015</v>
      </c>
      <c r="T1390" t="e">
        <f>VLOOKUP(Hoja1[[#This Row],[dsc_documento]],Registros[],2,FALSE)</f>
        <v>#N/A</v>
      </c>
    </row>
    <row r="1391" spans="1:20" x14ac:dyDescent="0.25">
      <c r="A1391" t="s">
        <v>231</v>
      </c>
      <c r="B1391">
        <v>11</v>
      </c>
      <c r="C1391">
        <v>11001364</v>
      </c>
      <c r="D1391">
        <v>0</v>
      </c>
      <c r="E1391" t="s">
        <v>7220</v>
      </c>
      <c r="F1391" t="s">
        <v>2007</v>
      </c>
      <c r="G1391" t="s">
        <v>2008</v>
      </c>
      <c r="H1391" t="s">
        <v>1990</v>
      </c>
      <c r="I1391" s="162">
        <v>45411.603283912038</v>
      </c>
      <c r="J1391" s="162">
        <v>45411.850011342591</v>
      </c>
      <c r="K1391" t="s">
        <v>1991</v>
      </c>
      <c r="L1391">
        <v>29311394</v>
      </c>
      <c r="M1391" t="s">
        <v>7221</v>
      </c>
      <c r="N1391" t="s">
        <v>7222</v>
      </c>
      <c r="O1391">
        <v>998984333</v>
      </c>
      <c r="P1391" t="s">
        <v>7223</v>
      </c>
      <c r="Q1391" t="s">
        <v>4201</v>
      </c>
      <c r="R1391" t="s">
        <v>2048</v>
      </c>
      <c r="S1391" t="s">
        <v>2049</v>
      </c>
      <c r="T1391" t="e">
        <f>VLOOKUP(Hoja1[[#This Row],[dsc_documento]],Registros[],2,FALSE)</f>
        <v>#N/A</v>
      </c>
    </row>
    <row r="1392" spans="1:20" x14ac:dyDescent="0.25">
      <c r="A1392" t="s">
        <v>173</v>
      </c>
      <c r="B1392">
        <v>5</v>
      </c>
      <c r="C1392">
        <v>5050624</v>
      </c>
      <c r="D1392">
        <v>0</v>
      </c>
      <c r="E1392" t="s">
        <v>7224</v>
      </c>
      <c r="F1392" t="s">
        <v>2007</v>
      </c>
      <c r="G1392" t="s">
        <v>2008</v>
      </c>
      <c r="H1392" t="s">
        <v>1990</v>
      </c>
      <c r="I1392" s="162">
        <v>45411.624044594908</v>
      </c>
      <c r="J1392" s="162">
        <v>45411.812505324073</v>
      </c>
      <c r="K1392" t="s">
        <v>1991</v>
      </c>
      <c r="L1392">
        <v>15423654</v>
      </c>
      <c r="M1392" t="s">
        <v>7225</v>
      </c>
      <c r="N1392" t="s">
        <v>7226</v>
      </c>
      <c r="O1392">
        <v>914331709</v>
      </c>
      <c r="P1392" t="s">
        <v>7227</v>
      </c>
      <c r="Q1392" t="s">
        <v>3173</v>
      </c>
      <c r="R1392" t="s">
        <v>2307</v>
      </c>
      <c r="S1392" t="s">
        <v>2307</v>
      </c>
      <c r="T1392" t="e">
        <f>VLOOKUP(Hoja1[[#This Row],[dsc_documento]],Registros[],2,FALSE)</f>
        <v>#N/A</v>
      </c>
    </row>
    <row r="1393" spans="1:20" x14ac:dyDescent="0.25">
      <c r="A1393" t="s">
        <v>173</v>
      </c>
      <c r="B1393">
        <v>5</v>
      </c>
      <c r="C1393">
        <v>5050625</v>
      </c>
      <c r="D1393">
        <v>0</v>
      </c>
      <c r="E1393" t="s">
        <v>7228</v>
      </c>
      <c r="F1393" t="s">
        <v>2007</v>
      </c>
      <c r="G1393" t="s">
        <v>2008</v>
      </c>
      <c r="H1393" t="s">
        <v>1990</v>
      </c>
      <c r="I1393" s="162">
        <v>45411.630797685182</v>
      </c>
      <c r="J1393" s="162">
        <v>45412.875011840275</v>
      </c>
      <c r="K1393" t="s">
        <v>1991</v>
      </c>
      <c r="L1393">
        <v>15451025</v>
      </c>
      <c r="M1393" t="s">
        <v>7229</v>
      </c>
      <c r="N1393" t="s">
        <v>7230</v>
      </c>
      <c r="O1393">
        <v>958905953</v>
      </c>
      <c r="P1393" t="s">
        <v>7231</v>
      </c>
      <c r="Q1393" t="s">
        <v>2162</v>
      </c>
      <c r="R1393" t="s">
        <v>2307</v>
      </c>
      <c r="S1393" t="s">
        <v>2307</v>
      </c>
      <c r="T1393" t="e">
        <f>VLOOKUP(Hoja1[[#This Row],[dsc_documento]],Registros[],2,FALSE)</f>
        <v>#N/A</v>
      </c>
    </row>
    <row r="1394" spans="1:20" x14ac:dyDescent="0.25">
      <c r="A1394" t="s">
        <v>197</v>
      </c>
      <c r="B1394">
        <v>7</v>
      </c>
      <c r="C1394">
        <v>7001377</v>
      </c>
      <c r="D1394">
        <v>0</v>
      </c>
      <c r="E1394" t="s">
        <v>7232</v>
      </c>
      <c r="F1394" t="s">
        <v>2007</v>
      </c>
      <c r="G1394" t="s">
        <v>2008</v>
      </c>
      <c r="H1394" t="s">
        <v>1990</v>
      </c>
      <c r="I1394" s="162">
        <v>45411.632009490742</v>
      </c>
      <c r="J1394" s="162">
        <v>45412.362512268519</v>
      </c>
      <c r="K1394" t="s">
        <v>1991</v>
      </c>
      <c r="L1394">
        <v>17522994</v>
      </c>
      <c r="M1394" t="s">
        <v>7233</v>
      </c>
      <c r="N1394" t="s">
        <v>6444</v>
      </c>
      <c r="O1394">
        <v>934041195</v>
      </c>
      <c r="P1394" t="s">
        <v>7234</v>
      </c>
      <c r="Q1394" t="s">
        <v>2243</v>
      </c>
      <c r="R1394" t="s">
        <v>2071</v>
      </c>
      <c r="S1394" t="s">
        <v>4298</v>
      </c>
      <c r="T1394" t="e">
        <f>VLOOKUP(Hoja1[[#This Row],[dsc_documento]],Registros[],2,FALSE)</f>
        <v>#N/A</v>
      </c>
    </row>
    <row r="1395" spans="1:20" x14ac:dyDescent="0.25">
      <c r="A1395" t="s">
        <v>197</v>
      </c>
      <c r="B1395">
        <v>7</v>
      </c>
      <c r="C1395">
        <v>7001378</v>
      </c>
      <c r="D1395">
        <v>0</v>
      </c>
      <c r="E1395" t="s">
        <v>7235</v>
      </c>
      <c r="F1395" t="s">
        <v>2007</v>
      </c>
      <c r="G1395" t="s">
        <v>2008</v>
      </c>
      <c r="H1395" t="s">
        <v>1990</v>
      </c>
      <c r="I1395" s="162">
        <v>45411.643919212962</v>
      </c>
      <c r="J1395" s="162">
        <v>45412.412508136571</v>
      </c>
      <c r="K1395" t="s">
        <v>1991</v>
      </c>
      <c r="L1395">
        <v>17539772</v>
      </c>
      <c r="M1395" t="s">
        <v>7236</v>
      </c>
      <c r="N1395" t="s">
        <v>6189</v>
      </c>
      <c r="O1395">
        <v>992792207</v>
      </c>
      <c r="P1395" t="s">
        <v>7237</v>
      </c>
      <c r="Q1395" t="s">
        <v>7238</v>
      </c>
      <c r="R1395" t="s">
        <v>2071</v>
      </c>
      <c r="S1395" t="s">
        <v>4298</v>
      </c>
      <c r="T1395" t="e">
        <f>VLOOKUP(Hoja1[[#This Row],[dsc_documento]],Registros[],2,FALSE)</f>
        <v>#N/A</v>
      </c>
    </row>
    <row r="1396" spans="1:20" x14ac:dyDescent="0.25">
      <c r="A1396" t="s">
        <v>201</v>
      </c>
      <c r="B1396">
        <v>2</v>
      </c>
      <c r="C1396">
        <v>2105713</v>
      </c>
      <c r="D1396">
        <v>0</v>
      </c>
      <c r="E1396" t="s">
        <v>7239</v>
      </c>
      <c r="F1396" t="s">
        <v>2007</v>
      </c>
      <c r="G1396" t="s">
        <v>2008</v>
      </c>
      <c r="H1396" t="s">
        <v>1990</v>
      </c>
      <c r="I1396" s="162">
        <v>45411.683865474537</v>
      </c>
      <c r="J1396" s="162">
        <v>45411.937505706017</v>
      </c>
      <c r="K1396" t="s">
        <v>1991</v>
      </c>
      <c r="L1396">
        <v>4042917</v>
      </c>
      <c r="M1396" t="s">
        <v>7240</v>
      </c>
      <c r="N1396" t="s">
        <v>7241</v>
      </c>
      <c r="O1396">
        <v>943879638</v>
      </c>
      <c r="P1396" t="s">
        <v>7242</v>
      </c>
      <c r="Q1396" t="s">
        <v>3145</v>
      </c>
      <c r="R1396" t="s">
        <v>2022</v>
      </c>
      <c r="S1396" t="s">
        <v>2015</v>
      </c>
      <c r="T1396" t="e">
        <f>VLOOKUP(Hoja1[[#This Row],[dsc_documento]],Registros[],2,FALSE)</f>
        <v>#N/A</v>
      </c>
    </row>
    <row r="1397" spans="1:20" x14ac:dyDescent="0.25">
      <c r="A1397" t="s">
        <v>179</v>
      </c>
      <c r="B1397">
        <v>3</v>
      </c>
      <c r="C1397">
        <v>3001528</v>
      </c>
      <c r="D1397">
        <v>0</v>
      </c>
      <c r="E1397" t="s">
        <v>7243</v>
      </c>
      <c r="F1397" t="s">
        <v>2007</v>
      </c>
      <c r="G1397" t="s">
        <v>2008</v>
      </c>
      <c r="H1397" t="s">
        <v>1990</v>
      </c>
      <c r="I1397" s="162">
        <v>45411.687224652778</v>
      </c>
      <c r="J1397" s="162">
        <v>45412.662508761576</v>
      </c>
      <c r="K1397" t="s">
        <v>1991</v>
      </c>
      <c r="L1397">
        <v>23806874</v>
      </c>
      <c r="M1397" t="s">
        <v>7244</v>
      </c>
      <c r="N1397" t="s">
        <v>7245</v>
      </c>
      <c r="O1397">
        <v>984632308</v>
      </c>
      <c r="P1397" t="s">
        <v>7246</v>
      </c>
      <c r="Q1397" t="s">
        <v>3045</v>
      </c>
      <c r="R1397" t="s">
        <v>6482</v>
      </c>
      <c r="S1397" t="s">
        <v>2157</v>
      </c>
      <c r="T1397" t="e">
        <f>VLOOKUP(Hoja1[[#This Row],[dsc_documento]],Registros[],2,FALSE)</f>
        <v>#N/A</v>
      </c>
    </row>
    <row r="1398" spans="1:20" x14ac:dyDescent="0.25">
      <c r="A1398" t="s">
        <v>201</v>
      </c>
      <c r="B1398">
        <v>2</v>
      </c>
      <c r="C1398">
        <v>2105714</v>
      </c>
      <c r="D1398">
        <v>0</v>
      </c>
      <c r="E1398" t="s">
        <v>7247</v>
      </c>
      <c r="F1398" t="s">
        <v>2007</v>
      </c>
      <c r="G1398" t="s">
        <v>2008</v>
      </c>
      <c r="H1398" t="s">
        <v>1990</v>
      </c>
      <c r="I1398" s="162">
        <v>45411.689765891206</v>
      </c>
      <c r="J1398" s="162">
        <v>45412.562503009256</v>
      </c>
      <c r="K1398" t="s">
        <v>1991</v>
      </c>
      <c r="L1398">
        <v>21260781</v>
      </c>
      <c r="M1398" t="s">
        <v>7248</v>
      </c>
      <c r="N1398" t="s">
        <v>7249</v>
      </c>
      <c r="O1398">
        <v>919555206</v>
      </c>
      <c r="P1398" t="s">
        <v>7250</v>
      </c>
      <c r="Q1398" t="s">
        <v>2560</v>
      </c>
      <c r="R1398" t="s">
        <v>2095</v>
      </c>
      <c r="S1398" t="s">
        <v>2015</v>
      </c>
      <c r="T1398" t="e">
        <f>VLOOKUP(Hoja1[[#This Row],[dsc_documento]],Registros[],2,FALSE)</f>
        <v>#N/A</v>
      </c>
    </row>
    <row r="1399" spans="1:20" x14ac:dyDescent="0.25">
      <c r="A1399" t="s">
        <v>176</v>
      </c>
      <c r="B1399">
        <v>1</v>
      </c>
      <c r="C1399">
        <v>9303</v>
      </c>
      <c r="D1399">
        <v>2</v>
      </c>
      <c r="E1399" t="s">
        <v>7251</v>
      </c>
      <c r="F1399" t="s">
        <v>2007</v>
      </c>
      <c r="G1399" t="s">
        <v>2008</v>
      </c>
      <c r="H1399" t="s">
        <v>1990</v>
      </c>
      <c r="I1399" s="162">
        <v>45411.697068171299</v>
      </c>
      <c r="J1399" s="162">
        <v>45412.512511307868</v>
      </c>
      <c r="K1399" t="s">
        <v>1991</v>
      </c>
      <c r="L1399">
        <v>19803125</v>
      </c>
      <c r="M1399" t="s">
        <v>7252</v>
      </c>
      <c r="N1399" t="s">
        <v>6867</v>
      </c>
      <c r="O1399">
        <v>964580066</v>
      </c>
      <c r="P1399" t="s">
        <v>7253</v>
      </c>
      <c r="Q1399" t="s">
        <v>4476</v>
      </c>
      <c r="R1399" t="s">
        <v>2095</v>
      </c>
      <c r="S1399" t="s">
        <v>2015</v>
      </c>
      <c r="T1399" t="e">
        <f>VLOOKUP(Hoja1[[#This Row],[dsc_documento]],Registros[],2,FALSE)</f>
        <v>#N/A</v>
      </c>
    </row>
    <row r="1400" spans="1:20" x14ac:dyDescent="0.25">
      <c r="A1400" t="s">
        <v>231</v>
      </c>
      <c r="B1400">
        <v>11</v>
      </c>
      <c r="C1400">
        <v>11001365</v>
      </c>
      <c r="D1400">
        <v>0</v>
      </c>
      <c r="E1400" t="s">
        <v>7254</v>
      </c>
      <c r="F1400" t="s">
        <v>2007</v>
      </c>
      <c r="G1400" t="s">
        <v>2008</v>
      </c>
      <c r="H1400" t="s">
        <v>1990</v>
      </c>
      <c r="I1400" s="162">
        <v>45411.703016087966</v>
      </c>
      <c r="J1400" s="162">
        <v>45412.662508831017</v>
      </c>
      <c r="K1400" t="s">
        <v>1991</v>
      </c>
      <c r="L1400">
        <v>30862085</v>
      </c>
      <c r="M1400" t="s">
        <v>7255</v>
      </c>
      <c r="N1400" t="s">
        <v>2211</v>
      </c>
      <c r="O1400">
        <v>997617319</v>
      </c>
      <c r="P1400" t="s">
        <v>7256</v>
      </c>
      <c r="Q1400" t="s">
        <v>2047</v>
      </c>
      <c r="R1400" t="s">
        <v>2048</v>
      </c>
      <c r="S1400" t="s">
        <v>2049</v>
      </c>
      <c r="T1400" t="e">
        <f>VLOOKUP(Hoja1[[#This Row],[dsc_documento]],Registros[],2,FALSE)</f>
        <v>#N/A</v>
      </c>
    </row>
    <row r="1401" spans="1:20" x14ac:dyDescent="0.25">
      <c r="A1401" t="s">
        <v>201</v>
      </c>
      <c r="B1401">
        <v>2</v>
      </c>
      <c r="C1401">
        <v>2105715</v>
      </c>
      <c r="D1401">
        <v>0</v>
      </c>
      <c r="E1401" t="s">
        <v>7257</v>
      </c>
      <c r="F1401" t="s">
        <v>2007</v>
      </c>
      <c r="G1401" t="s">
        <v>2008</v>
      </c>
      <c r="H1401" t="s">
        <v>1990</v>
      </c>
      <c r="I1401" s="162">
        <v>45411.704344247686</v>
      </c>
      <c r="J1401" s="162">
        <v>45412.662508796297</v>
      </c>
      <c r="K1401" t="s">
        <v>1991</v>
      </c>
      <c r="L1401">
        <v>20068620</v>
      </c>
      <c r="M1401" t="s">
        <v>7258</v>
      </c>
      <c r="N1401" t="s">
        <v>7259</v>
      </c>
      <c r="O1401">
        <v>963889976</v>
      </c>
      <c r="P1401" t="s">
        <v>7260</v>
      </c>
      <c r="Q1401" t="s">
        <v>3604</v>
      </c>
      <c r="R1401" t="s">
        <v>2060</v>
      </c>
      <c r="S1401" t="s">
        <v>4864</v>
      </c>
      <c r="T1401" t="e">
        <f>VLOOKUP(Hoja1[[#This Row],[dsc_documento]],Registros[],2,FALSE)</f>
        <v>#N/A</v>
      </c>
    </row>
    <row r="1402" spans="1:20" x14ac:dyDescent="0.25">
      <c r="A1402" t="s">
        <v>231</v>
      </c>
      <c r="B1402">
        <v>11</v>
      </c>
      <c r="C1402">
        <v>11001366</v>
      </c>
      <c r="D1402">
        <v>0</v>
      </c>
      <c r="E1402" t="s">
        <v>7261</v>
      </c>
      <c r="F1402" t="s">
        <v>2007</v>
      </c>
      <c r="G1402" t="s">
        <v>2008</v>
      </c>
      <c r="H1402" t="s">
        <v>1990</v>
      </c>
      <c r="I1402" s="162">
        <v>45411.70556091435</v>
      </c>
      <c r="J1402" s="162">
        <v>45411.750003159723</v>
      </c>
      <c r="K1402" t="s">
        <v>1991</v>
      </c>
      <c r="L1402">
        <v>71405974</v>
      </c>
      <c r="M1402" t="s">
        <v>7262</v>
      </c>
      <c r="N1402" t="s">
        <v>7263</v>
      </c>
      <c r="O1402">
        <v>923534257</v>
      </c>
      <c r="P1402" t="s">
        <v>7264</v>
      </c>
      <c r="Q1402" t="s">
        <v>5267</v>
      </c>
      <c r="R1402" t="s">
        <v>2114</v>
      </c>
      <c r="S1402" t="s">
        <v>1994</v>
      </c>
      <c r="T1402" t="e">
        <f>VLOOKUP(Hoja1[[#This Row],[dsc_documento]],Registros[],2,FALSE)</f>
        <v>#N/A</v>
      </c>
    </row>
    <row r="1403" spans="1:20" x14ac:dyDescent="0.25">
      <c r="A1403" t="s">
        <v>201</v>
      </c>
      <c r="B1403">
        <v>2</v>
      </c>
      <c r="C1403">
        <v>2105716</v>
      </c>
      <c r="D1403">
        <v>0</v>
      </c>
      <c r="E1403" t="s">
        <v>7265</v>
      </c>
      <c r="F1403" t="s">
        <v>2007</v>
      </c>
      <c r="G1403" t="s">
        <v>2008</v>
      </c>
      <c r="H1403" t="s">
        <v>1990</v>
      </c>
      <c r="I1403" s="162">
        <v>45411.707437500001</v>
      </c>
      <c r="J1403" s="162">
        <v>45412.625008680552</v>
      </c>
      <c r="K1403" t="s">
        <v>1991</v>
      </c>
      <c r="L1403">
        <v>9781926</v>
      </c>
      <c r="M1403" t="s">
        <v>7266</v>
      </c>
      <c r="N1403" t="s">
        <v>7267</v>
      </c>
      <c r="O1403">
        <v>935689477</v>
      </c>
      <c r="P1403" t="s">
        <v>7268</v>
      </c>
      <c r="Q1403" t="s">
        <v>3604</v>
      </c>
      <c r="R1403" t="s">
        <v>2060</v>
      </c>
      <c r="S1403" t="s">
        <v>4864</v>
      </c>
      <c r="T1403" t="e">
        <f>VLOOKUP(Hoja1[[#This Row],[dsc_documento]],Registros[],2,FALSE)</f>
        <v>#N/A</v>
      </c>
    </row>
    <row r="1404" spans="1:20" x14ac:dyDescent="0.25">
      <c r="A1404" t="s">
        <v>201</v>
      </c>
      <c r="B1404">
        <v>2</v>
      </c>
      <c r="C1404">
        <v>2105717</v>
      </c>
      <c r="D1404">
        <v>0</v>
      </c>
      <c r="E1404" t="s">
        <v>7269</v>
      </c>
      <c r="F1404" t="s">
        <v>2007</v>
      </c>
      <c r="G1404" t="s">
        <v>2008</v>
      </c>
      <c r="H1404" t="s">
        <v>1990</v>
      </c>
      <c r="I1404" s="162">
        <v>45411.725785034723</v>
      </c>
      <c r="J1404" s="162">
        <v>45412.687505636575</v>
      </c>
      <c r="K1404" t="s">
        <v>1991</v>
      </c>
      <c r="L1404">
        <v>4069290</v>
      </c>
      <c r="M1404" t="s">
        <v>7270</v>
      </c>
      <c r="N1404" t="s">
        <v>7271</v>
      </c>
      <c r="O1404">
        <v>945579550</v>
      </c>
      <c r="P1404" t="s">
        <v>7272</v>
      </c>
      <c r="Q1404" t="s">
        <v>3145</v>
      </c>
      <c r="R1404" t="s">
        <v>2022</v>
      </c>
      <c r="S1404" t="s">
        <v>2015</v>
      </c>
      <c r="T1404" t="e">
        <f>VLOOKUP(Hoja1[[#This Row],[dsc_documento]],Registros[],2,FALSE)</f>
        <v>#N/A</v>
      </c>
    </row>
    <row r="1405" spans="1:20" x14ac:dyDescent="0.25">
      <c r="A1405" t="s">
        <v>197</v>
      </c>
      <c r="B1405">
        <v>7</v>
      </c>
      <c r="C1405">
        <v>7001379</v>
      </c>
      <c r="D1405">
        <v>0</v>
      </c>
      <c r="E1405" t="s">
        <v>7273</v>
      </c>
      <c r="F1405" t="s">
        <v>2007</v>
      </c>
      <c r="G1405" t="s">
        <v>2008</v>
      </c>
      <c r="H1405" t="s">
        <v>1990</v>
      </c>
      <c r="I1405" s="162">
        <v>45411.737985763888</v>
      </c>
      <c r="J1405" s="162">
        <v>45411.812505787035</v>
      </c>
      <c r="K1405" t="s">
        <v>1991</v>
      </c>
      <c r="L1405">
        <v>41093723</v>
      </c>
      <c r="M1405" t="s">
        <v>7274</v>
      </c>
      <c r="N1405" t="s">
        <v>7275</v>
      </c>
      <c r="O1405">
        <v>959382420</v>
      </c>
      <c r="P1405" t="s">
        <v>7276</v>
      </c>
      <c r="Q1405" t="s">
        <v>5755</v>
      </c>
      <c r="R1405" t="s">
        <v>2436</v>
      </c>
      <c r="S1405" t="s">
        <v>2362</v>
      </c>
      <c r="T1405" t="e">
        <f>VLOOKUP(Hoja1[[#This Row],[dsc_documento]],Registros[],2,FALSE)</f>
        <v>#N/A</v>
      </c>
    </row>
    <row r="1406" spans="1:20" x14ac:dyDescent="0.25">
      <c r="A1406" t="s">
        <v>173</v>
      </c>
      <c r="B1406">
        <v>5</v>
      </c>
      <c r="C1406">
        <v>5050626</v>
      </c>
      <c r="D1406">
        <v>0</v>
      </c>
      <c r="E1406" t="s">
        <v>7277</v>
      </c>
      <c r="F1406" t="s">
        <v>2007</v>
      </c>
      <c r="G1406" t="s">
        <v>2008</v>
      </c>
      <c r="H1406" t="s">
        <v>1990</v>
      </c>
      <c r="I1406" s="162">
        <v>45411.745273993052</v>
      </c>
      <c r="J1406" s="162">
        <v>45412.450002118057</v>
      </c>
      <c r="K1406" t="s">
        <v>1991</v>
      </c>
      <c r="L1406">
        <v>40082559</v>
      </c>
      <c r="M1406" t="s">
        <v>7278</v>
      </c>
      <c r="N1406" t="s">
        <v>7279</v>
      </c>
      <c r="O1406">
        <v>937153484</v>
      </c>
      <c r="P1406" t="s">
        <v>7280</v>
      </c>
      <c r="Q1406" t="s">
        <v>4897</v>
      </c>
      <c r="R1406" t="s">
        <v>2307</v>
      </c>
      <c r="S1406" t="s">
        <v>2307</v>
      </c>
      <c r="T1406" t="e">
        <f>VLOOKUP(Hoja1[[#This Row],[dsc_documento]],Registros[],2,FALSE)</f>
        <v>#N/A</v>
      </c>
    </row>
    <row r="1407" spans="1:20" x14ac:dyDescent="0.25">
      <c r="A1407" t="s">
        <v>173</v>
      </c>
      <c r="B1407">
        <v>5</v>
      </c>
      <c r="C1407">
        <v>5050627</v>
      </c>
      <c r="D1407">
        <v>0</v>
      </c>
      <c r="E1407" t="s">
        <v>7281</v>
      </c>
      <c r="F1407" t="s">
        <v>2007</v>
      </c>
      <c r="G1407" t="s">
        <v>2008</v>
      </c>
      <c r="H1407" t="s">
        <v>1990</v>
      </c>
      <c r="I1407" s="162">
        <v>45411.754680243059</v>
      </c>
      <c r="J1407" s="162">
        <v>45411.962511608799</v>
      </c>
      <c r="K1407" t="s">
        <v>1991</v>
      </c>
      <c r="L1407">
        <v>15432961</v>
      </c>
      <c r="M1407" t="s">
        <v>7282</v>
      </c>
      <c r="N1407" t="s">
        <v>7283</v>
      </c>
      <c r="O1407">
        <v>999730813</v>
      </c>
      <c r="P1407" t="s">
        <v>7284</v>
      </c>
      <c r="Q1407" t="s">
        <v>3346</v>
      </c>
      <c r="R1407" t="s">
        <v>2307</v>
      </c>
      <c r="S1407" t="s">
        <v>2307</v>
      </c>
      <c r="T1407" t="e">
        <f>VLOOKUP(Hoja1[[#This Row],[dsc_documento]],Registros[],2,FALSE)</f>
        <v>#N/A</v>
      </c>
    </row>
    <row r="1408" spans="1:20" x14ac:dyDescent="0.25">
      <c r="A1408" t="s">
        <v>231</v>
      </c>
      <c r="B1408">
        <v>11</v>
      </c>
      <c r="C1408">
        <v>11001367</v>
      </c>
      <c r="D1408">
        <v>0</v>
      </c>
      <c r="E1408" t="s">
        <v>7285</v>
      </c>
      <c r="F1408" t="s">
        <v>2007</v>
      </c>
      <c r="G1408" t="s">
        <v>2008</v>
      </c>
      <c r="H1408" t="s">
        <v>1990</v>
      </c>
      <c r="I1408" s="162">
        <v>45411.75575034722</v>
      </c>
      <c r="J1408" s="162">
        <v>45412.80000787037</v>
      </c>
      <c r="K1408" t="s">
        <v>1991</v>
      </c>
      <c r="L1408">
        <v>48256183</v>
      </c>
      <c r="M1408" t="s">
        <v>7286</v>
      </c>
      <c r="N1408" t="s">
        <v>7287</v>
      </c>
      <c r="O1408">
        <v>989646219</v>
      </c>
      <c r="P1408" t="s">
        <v>7288</v>
      </c>
      <c r="Q1408" t="s">
        <v>2477</v>
      </c>
      <c r="R1408" t="s">
        <v>2138</v>
      </c>
      <c r="S1408" t="s">
        <v>2049</v>
      </c>
      <c r="T1408" t="e">
        <f>VLOOKUP(Hoja1[[#This Row],[dsc_documento]],Registros[],2,FALSE)</f>
        <v>#N/A</v>
      </c>
    </row>
    <row r="1409" spans="1:20" x14ac:dyDescent="0.25">
      <c r="A1409" t="s">
        <v>231</v>
      </c>
      <c r="B1409">
        <v>11</v>
      </c>
      <c r="C1409">
        <v>11001368</v>
      </c>
      <c r="D1409">
        <v>0</v>
      </c>
      <c r="E1409" t="s">
        <v>7289</v>
      </c>
      <c r="F1409" t="s">
        <v>2007</v>
      </c>
      <c r="G1409" t="s">
        <v>2008</v>
      </c>
      <c r="H1409" t="s">
        <v>1990</v>
      </c>
      <c r="I1409" s="162">
        <v>45412.299712152781</v>
      </c>
      <c r="J1409" s="162">
        <v>45412.450002233796</v>
      </c>
      <c r="K1409" t="s">
        <v>1991</v>
      </c>
      <c r="L1409">
        <v>30675448</v>
      </c>
      <c r="M1409" t="s">
        <v>7290</v>
      </c>
      <c r="N1409" t="s">
        <v>7291</v>
      </c>
      <c r="O1409">
        <v>945307063</v>
      </c>
      <c r="P1409" t="s">
        <v>7292</v>
      </c>
      <c r="Q1409" t="s">
        <v>2477</v>
      </c>
      <c r="R1409" t="s">
        <v>2138</v>
      </c>
      <c r="S1409" t="s">
        <v>2049</v>
      </c>
      <c r="T1409" t="e">
        <f>VLOOKUP(Hoja1[[#This Row],[dsc_documento]],Registros[],2,FALSE)</f>
        <v>#N/A</v>
      </c>
    </row>
    <row r="1410" spans="1:20" x14ac:dyDescent="0.25">
      <c r="A1410" t="s">
        <v>231</v>
      </c>
      <c r="B1410">
        <v>11</v>
      </c>
      <c r="C1410">
        <v>11001369</v>
      </c>
      <c r="D1410">
        <v>0</v>
      </c>
      <c r="E1410" t="s">
        <v>7293</v>
      </c>
      <c r="F1410" t="s">
        <v>2007</v>
      </c>
      <c r="G1410" t="s">
        <v>2008</v>
      </c>
      <c r="H1410" t="s">
        <v>1990</v>
      </c>
      <c r="I1410" s="162">
        <v>45412.300081215275</v>
      </c>
      <c r="J1410" s="162">
        <v>45413.850009490743</v>
      </c>
      <c r="K1410" t="s">
        <v>1991</v>
      </c>
      <c r="L1410">
        <v>29343808</v>
      </c>
      <c r="M1410" t="s">
        <v>7294</v>
      </c>
      <c r="N1410" t="s">
        <v>7295</v>
      </c>
      <c r="O1410">
        <v>997218765</v>
      </c>
      <c r="P1410" t="s">
        <v>7296</v>
      </c>
      <c r="Q1410" t="s">
        <v>2621</v>
      </c>
      <c r="R1410" t="s">
        <v>2138</v>
      </c>
      <c r="S1410" t="s">
        <v>2049</v>
      </c>
      <c r="T1410" t="e">
        <f>VLOOKUP(Hoja1[[#This Row],[dsc_documento]],Registros[],2,FALSE)</f>
        <v>#N/A</v>
      </c>
    </row>
    <row r="1411" spans="1:20" x14ac:dyDescent="0.25">
      <c r="A1411" t="s">
        <v>231</v>
      </c>
      <c r="B1411">
        <v>11</v>
      </c>
      <c r="C1411">
        <v>11001370</v>
      </c>
      <c r="D1411">
        <v>0</v>
      </c>
      <c r="E1411" t="s">
        <v>7297</v>
      </c>
      <c r="F1411" t="s">
        <v>2007</v>
      </c>
      <c r="G1411" t="s">
        <v>2008</v>
      </c>
      <c r="H1411" t="s">
        <v>1990</v>
      </c>
      <c r="I1411" s="162">
        <v>45412.312863460647</v>
      </c>
      <c r="J1411" s="162">
        <v>45412.950011342589</v>
      </c>
      <c r="K1411" t="s">
        <v>1991</v>
      </c>
      <c r="L1411">
        <v>40659163</v>
      </c>
      <c r="M1411" t="s">
        <v>7298</v>
      </c>
      <c r="N1411" t="s">
        <v>7299</v>
      </c>
      <c r="O1411">
        <v>994466970</v>
      </c>
      <c r="P1411" t="s">
        <v>7300</v>
      </c>
      <c r="Q1411" t="s">
        <v>2688</v>
      </c>
      <c r="R1411" t="s">
        <v>2138</v>
      </c>
      <c r="S1411" t="s">
        <v>2049</v>
      </c>
      <c r="T1411" t="e">
        <f>VLOOKUP(Hoja1[[#This Row],[dsc_documento]],Registros[],2,FALSE)</f>
        <v>#N/A</v>
      </c>
    </row>
    <row r="1412" spans="1:20" x14ac:dyDescent="0.25">
      <c r="A1412" t="s">
        <v>232</v>
      </c>
      <c r="B1412">
        <v>4</v>
      </c>
      <c r="C1412">
        <v>4001990</v>
      </c>
      <c r="D1412">
        <v>0</v>
      </c>
      <c r="E1412" t="s">
        <v>7301</v>
      </c>
      <c r="F1412" t="s">
        <v>1988</v>
      </c>
      <c r="G1412" t="s">
        <v>2008</v>
      </c>
      <c r="H1412" t="s">
        <v>1990</v>
      </c>
      <c r="I1412" s="162">
        <v>45412.313247569444</v>
      </c>
      <c r="J1412" s="162">
        <v>45412.695267627314</v>
      </c>
      <c r="K1412" t="s">
        <v>1991</v>
      </c>
      <c r="L1412">
        <v>23993157</v>
      </c>
      <c r="M1412" t="s">
        <v>7302</v>
      </c>
      <c r="N1412" t="s">
        <v>7303</v>
      </c>
      <c r="O1412">
        <v>962223187</v>
      </c>
      <c r="P1412" t="s">
        <v>7304</v>
      </c>
      <c r="Q1412" t="s">
        <v>2146</v>
      </c>
      <c r="R1412" t="s">
        <v>2080</v>
      </c>
      <c r="S1412" t="s">
        <v>2080</v>
      </c>
      <c r="T1412" t="e">
        <f>VLOOKUP(Hoja1[[#This Row],[dsc_documento]],Registros[],2,FALSE)</f>
        <v>#N/A</v>
      </c>
    </row>
    <row r="1413" spans="1:20" x14ac:dyDescent="0.25">
      <c r="A1413" t="s">
        <v>231</v>
      </c>
      <c r="B1413">
        <v>11</v>
      </c>
      <c r="C1413">
        <v>11001371</v>
      </c>
      <c r="D1413">
        <v>0</v>
      </c>
      <c r="E1413" t="s">
        <v>7305</v>
      </c>
      <c r="F1413" t="s">
        <v>2007</v>
      </c>
      <c r="G1413" t="s">
        <v>2008</v>
      </c>
      <c r="H1413" t="s">
        <v>1990</v>
      </c>
      <c r="I1413" s="162">
        <v>45412.319737650461</v>
      </c>
      <c r="J1413" s="162">
        <v>45413.362511145831</v>
      </c>
      <c r="K1413" t="s">
        <v>1991</v>
      </c>
      <c r="L1413">
        <v>30954670</v>
      </c>
      <c r="M1413" t="s">
        <v>7306</v>
      </c>
      <c r="N1413" t="s">
        <v>7307</v>
      </c>
      <c r="O1413">
        <v>960202280</v>
      </c>
      <c r="P1413" t="s">
        <v>7308</v>
      </c>
      <c r="Q1413" t="s">
        <v>2499</v>
      </c>
      <c r="R1413" t="s">
        <v>2238</v>
      </c>
      <c r="S1413" t="s">
        <v>2049</v>
      </c>
      <c r="T1413" t="e">
        <f>VLOOKUP(Hoja1[[#This Row],[dsc_documento]],Registros[],2,FALSE)</f>
        <v>#N/A</v>
      </c>
    </row>
    <row r="1414" spans="1:20" x14ac:dyDescent="0.25">
      <c r="A1414" t="s">
        <v>177</v>
      </c>
      <c r="B1414">
        <v>6</v>
      </c>
      <c r="C1414">
        <v>6002060</v>
      </c>
      <c r="D1414">
        <v>0</v>
      </c>
      <c r="E1414" t="s">
        <v>7309</v>
      </c>
      <c r="F1414" t="s">
        <v>2007</v>
      </c>
      <c r="G1414" t="s">
        <v>2008</v>
      </c>
      <c r="H1414" t="s">
        <v>1990</v>
      </c>
      <c r="I1414" s="162">
        <v>45412.334818668984</v>
      </c>
      <c r="J1414" s="162">
        <v>45412.712508101853</v>
      </c>
      <c r="K1414" t="s">
        <v>1991</v>
      </c>
      <c r="L1414">
        <v>46738402</v>
      </c>
      <c r="M1414" t="s">
        <v>7310</v>
      </c>
      <c r="N1414" t="s">
        <v>7311</v>
      </c>
      <c r="O1414">
        <v>990104732</v>
      </c>
      <c r="P1414" t="s">
        <v>7312</v>
      </c>
      <c r="Q1414" t="s">
        <v>7196</v>
      </c>
      <c r="R1414" t="s">
        <v>2436</v>
      </c>
      <c r="S1414" t="s">
        <v>2362</v>
      </c>
      <c r="T1414" t="e">
        <f>VLOOKUP(Hoja1[[#This Row],[dsc_documento]],Registros[],2,FALSE)</f>
        <v>#N/A</v>
      </c>
    </row>
    <row r="1415" spans="1:20" x14ac:dyDescent="0.25">
      <c r="A1415" t="s">
        <v>231</v>
      </c>
      <c r="B1415">
        <v>11</v>
      </c>
      <c r="C1415">
        <v>11001372</v>
      </c>
      <c r="D1415">
        <v>0</v>
      </c>
      <c r="E1415" t="s">
        <v>7313</v>
      </c>
      <c r="F1415" t="s">
        <v>2007</v>
      </c>
      <c r="G1415" t="s">
        <v>2008</v>
      </c>
      <c r="H1415" t="s">
        <v>1990</v>
      </c>
      <c r="I1415" s="162">
        <v>45412.338595451387</v>
      </c>
      <c r="J1415" s="162">
        <v>45418.512504745369</v>
      </c>
      <c r="K1415" t="s">
        <v>1991</v>
      </c>
      <c r="L1415">
        <v>41268473</v>
      </c>
      <c r="M1415" t="s">
        <v>7314</v>
      </c>
      <c r="N1415" t="s">
        <v>7315</v>
      </c>
      <c r="O1415">
        <v>956894310</v>
      </c>
      <c r="P1415" t="s">
        <v>7316</v>
      </c>
      <c r="Q1415" t="s">
        <v>2934</v>
      </c>
      <c r="R1415" t="s">
        <v>2238</v>
      </c>
      <c r="S1415" t="s">
        <v>2049</v>
      </c>
      <c r="T1415" t="e">
        <f>VLOOKUP(Hoja1[[#This Row],[dsc_documento]],Registros[],2,FALSE)</f>
        <v>#N/A</v>
      </c>
    </row>
    <row r="1416" spans="1:20" x14ac:dyDescent="0.25">
      <c r="A1416" t="s">
        <v>175</v>
      </c>
      <c r="B1416">
        <v>9</v>
      </c>
      <c r="C1416">
        <v>9001782</v>
      </c>
      <c r="D1416">
        <v>0</v>
      </c>
      <c r="E1416" t="s">
        <v>7317</v>
      </c>
      <c r="F1416" t="s">
        <v>2007</v>
      </c>
      <c r="G1416" t="s">
        <v>2008</v>
      </c>
      <c r="H1416" t="s">
        <v>1990</v>
      </c>
      <c r="I1416" s="162">
        <v>45412.349771527777</v>
      </c>
      <c r="J1416" s="162">
        <v>45412.425004548611</v>
      </c>
      <c r="K1416" t="s">
        <v>1991</v>
      </c>
      <c r="L1416">
        <v>48288629</v>
      </c>
      <c r="M1416" t="s">
        <v>7318</v>
      </c>
      <c r="N1416" t="s">
        <v>7319</v>
      </c>
      <c r="O1416">
        <v>952391896</v>
      </c>
      <c r="P1416" t="s">
        <v>7320</v>
      </c>
      <c r="Q1416" t="s">
        <v>7321</v>
      </c>
      <c r="R1416" t="s">
        <v>4855</v>
      </c>
      <c r="S1416" t="s">
        <v>2156</v>
      </c>
      <c r="T1416" t="e">
        <f>VLOOKUP(Hoja1[[#This Row],[dsc_documento]],Registros[],2,FALSE)</f>
        <v>#N/A</v>
      </c>
    </row>
    <row r="1417" spans="1:20" x14ac:dyDescent="0.25">
      <c r="A1417" t="s">
        <v>177</v>
      </c>
      <c r="B1417">
        <v>6</v>
      </c>
      <c r="C1417">
        <v>6002061</v>
      </c>
      <c r="D1417">
        <v>0</v>
      </c>
      <c r="E1417" t="s">
        <v>7322</v>
      </c>
      <c r="F1417" t="s">
        <v>2007</v>
      </c>
      <c r="G1417" t="s">
        <v>2008</v>
      </c>
      <c r="H1417" t="s">
        <v>1990</v>
      </c>
      <c r="I1417" s="162">
        <v>45412.365126354169</v>
      </c>
      <c r="J1417" s="162">
        <v>45412.550014583336</v>
      </c>
      <c r="K1417" t="s">
        <v>1991</v>
      </c>
      <c r="L1417">
        <v>47115026</v>
      </c>
      <c r="M1417" t="s">
        <v>7323</v>
      </c>
      <c r="N1417" t="s">
        <v>7324</v>
      </c>
      <c r="O1417">
        <v>971600670</v>
      </c>
      <c r="P1417" t="s">
        <v>7325</v>
      </c>
      <c r="Q1417" t="s">
        <v>2759</v>
      </c>
      <c r="R1417" t="s">
        <v>2436</v>
      </c>
      <c r="S1417" t="s">
        <v>2362</v>
      </c>
      <c r="T1417" t="e">
        <f>VLOOKUP(Hoja1[[#This Row],[dsc_documento]],Registros[],2,FALSE)</f>
        <v>#N/A</v>
      </c>
    </row>
    <row r="1418" spans="1:20" x14ac:dyDescent="0.25">
      <c r="A1418" t="s">
        <v>177</v>
      </c>
      <c r="B1418">
        <v>6</v>
      </c>
      <c r="C1418">
        <v>6002062</v>
      </c>
      <c r="D1418">
        <v>0</v>
      </c>
      <c r="E1418" t="s">
        <v>7326</v>
      </c>
      <c r="F1418" t="s">
        <v>2007</v>
      </c>
      <c r="G1418" t="s">
        <v>2008</v>
      </c>
      <c r="H1418" t="s">
        <v>1990</v>
      </c>
      <c r="I1418" s="162">
        <v>45412.370084409726</v>
      </c>
      <c r="J1418" s="162">
        <v>45412.537501041668</v>
      </c>
      <c r="K1418" t="s">
        <v>1991</v>
      </c>
      <c r="L1418">
        <v>47115026</v>
      </c>
      <c r="M1418" t="s">
        <v>7323</v>
      </c>
      <c r="N1418" t="s">
        <v>7324</v>
      </c>
      <c r="O1418">
        <v>971600670</v>
      </c>
      <c r="P1418" t="s">
        <v>7325</v>
      </c>
      <c r="Q1418" t="s">
        <v>2759</v>
      </c>
      <c r="R1418" t="s">
        <v>2436</v>
      </c>
      <c r="S1418" t="s">
        <v>2362</v>
      </c>
      <c r="T1418" t="e">
        <f>VLOOKUP(Hoja1[[#This Row],[dsc_documento]],Registros[],2,FALSE)</f>
        <v>#N/A</v>
      </c>
    </row>
    <row r="1419" spans="1:20" x14ac:dyDescent="0.25">
      <c r="A1419" t="s">
        <v>778</v>
      </c>
      <c r="B1419">
        <v>10</v>
      </c>
      <c r="C1419">
        <v>10030498</v>
      </c>
      <c r="D1419">
        <v>0</v>
      </c>
      <c r="E1419" t="s">
        <v>7327</v>
      </c>
      <c r="F1419" t="s">
        <v>2007</v>
      </c>
      <c r="G1419" t="s">
        <v>2008</v>
      </c>
      <c r="H1419" t="s">
        <v>1990</v>
      </c>
      <c r="I1419" s="162">
        <v>45412.374394328705</v>
      </c>
      <c r="J1419" s="162">
        <v>45412.625008877316</v>
      </c>
      <c r="K1419" t="s">
        <v>1991</v>
      </c>
      <c r="L1419">
        <v>22262036</v>
      </c>
      <c r="M1419" t="s">
        <v>7328</v>
      </c>
      <c r="N1419" t="s">
        <v>7329</v>
      </c>
      <c r="O1419">
        <v>934335410</v>
      </c>
      <c r="P1419" t="s">
        <v>7330</v>
      </c>
      <c r="Q1419" t="s">
        <v>4425</v>
      </c>
      <c r="R1419" t="s">
        <v>2163</v>
      </c>
      <c r="S1419" t="s">
        <v>2307</v>
      </c>
      <c r="T1419" t="e">
        <f>VLOOKUP(Hoja1[[#This Row],[dsc_documento]],Registros[],2,FALSE)</f>
        <v>#N/A</v>
      </c>
    </row>
    <row r="1420" spans="1:20" x14ac:dyDescent="0.25">
      <c r="A1420" t="s">
        <v>231</v>
      </c>
      <c r="B1420">
        <v>11</v>
      </c>
      <c r="C1420">
        <v>11001373</v>
      </c>
      <c r="D1420">
        <v>0</v>
      </c>
      <c r="E1420" t="s">
        <v>7331</v>
      </c>
      <c r="F1420" t="s">
        <v>2007</v>
      </c>
      <c r="G1420" t="s">
        <v>2008</v>
      </c>
      <c r="H1420" t="s">
        <v>1990</v>
      </c>
      <c r="I1420" s="162">
        <v>45412.396034375</v>
      </c>
      <c r="J1420" s="162">
        <v>45412.712508564815</v>
      </c>
      <c r="K1420" t="s">
        <v>1991</v>
      </c>
      <c r="L1420">
        <v>74140028</v>
      </c>
      <c r="M1420" t="s">
        <v>7332</v>
      </c>
      <c r="N1420" t="s">
        <v>3128</v>
      </c>
      <c r="O1420">
        <v>931285842</v>
      </c>
      <c r="P1420" t="s">
        <v>7333</v>
      </c>
      <c r="Q1420" t="s">
        <v>2137</v>
      </c>
      <c r="R1420" t="s">
        <v>2138</v>
      </c>
      <c r="S1420" t="s">
        <v>2049</v>
      </c>
      <c r="T1420" t="e">
        <f>VLOOKUP(Hoja1[[#This Row],[dsc_documento]],Registros[],2,FALSE)</f>
        <v>#N/A</v>
      </c>
    </row>
    <row r="1421" spans="1:20" x14ac:dyDescent="0.25">
      <c r="A1421" t="s">
        <v>231</v>
      </c>
      <c r="B1421">
        <v>11</v>
      </c>
      <c r="C1421">
        <v>11001374</v>
      </c>
      <c r="D1421">
        <v>0</v>
      </c>
      <c r="E1421" t="s">
        <v>7334</v>
      </c>
      <c r="F1421" t="s">
        <v>2007</v>
      </c>
      <c r="G1421" t="s">
        <v>2008</v>
      </c>
      <c r="H1421" t="s">
        <v>1990</v>
      </c>
      <c r="I1421" s="162">
        <v>45412.464738344905</v>
      </c>
      <c r="J1421" s="162">
        <v>45412.637502199075</v>
      </c>
      <c r="K1421" t="s">
        <v>1991</v>
      </c>
      <c r="L1421">
        <v>24570681</v>
      </c>
      <c r="M1421" t="s">
        <v>7335</v>
      </c>
      <c r="N1421" t="s">
        <v>2207</v>
      </c>
      <c r="O1421">
        <v>937251911</v>
      </c>
      <c r="P1421" t="s">
        <v>7336</v>
      </c>
      <c r="Q1421" t="s">
        <v>2587</v>
      </c>
      <c r="R1421" t="s">
        <v>2138</v>
      </c>
      <c r="S1421" t="s">
        <v>2049</v>
      </c>
      <c r="T1421" t="e">
        <f>VLOOKUP(Hoja1[[#This Row],[dsc_documento]],Registros[],2,FALSE)</f>
        <v>#N/A</v>
      </c>
    </row>
    <row r="1422" spans="1:20" x14ac:dyDescent="0.25">
      <c r="A1422" t="s">
        <v>231</v>
      </c>
      <c r="B1422">
        <v>11</v>
      </c>
      <c r="C1422">
        <v>11001375</v>
      </c>
      <c r="D1422">
        <v>0</v>
      </c>
      <c r="E1422" t="s">
        <v>7337</v>
      </c>
      <c r="F1422" t="s">
        <v>2007</v>
      </c>
      <c r="G1422" t="s">
        <v>2008</v>
      </c>
      <c r="H1422" t="s">
        <v>1990</v>
      </c>
      <c r="I1422" s="162">
        <v>45412.471724733798</v>
      </c>
      <c r="J1422" s="162">
        <v>45412.600011030096</v>
      </c>
      <c r="K1422" t="s">
        <v>1991</v>
      </c>
      <c r="L1422">
        <v>63195969</v>
      </c>
      <c r="M1422" t="s">
        <v>7338</v>
      </c>
      <c r="N1422" t="s">
        <v>7339</v>
      </c>
      <c r="O1422">
        <v>929525000</v>
      </c>
      <c r="P1422" t="s">
        <v>7336</v>
      </c>
      <c r="Q1422" t="s">
        <v>2587</v>
      </c>
      <c r="R1422" t="s">
        <v>2138</v>
      </c>
      <c r="S1422" t="s">
        <v>2049</v>
      </c>
      <c r="T1422" t="e">
        <f>VLOOKUP(Hoja1[[#This Row],[dsc_documento]],Registros[],2,FALSE)</f>
        <v>#N/A</v>
      </c>
    </row>
    <row r="1423" spans="1:20" x14ac:dyDescent="0.25">
      <c r="A1423" t="s">
        <v>231</v>
      </c>
      <c r="B1423">
        <v>11</v>
      </c>
      <c r="C1423">
        <v>11001376</v>
      </c>
      <c r="D1423">
        <v>0</v>
      </c>
      <c r="E1423" t="s">
        <v>7340</v>
      </c>
      <c r="F1423" t="s">
        <v>2007</v>
      </c>
      <c r="G1423" t="s">
        <v>2008</v>
      </c>
      <c r="H1423" t="s">
        <v>1990</v>
      </c>
      <c r="I1423" s="162">
        <v>45412.480171840281</v>
      </c>
      <c r="J1423" s="162">
        <v>45412.85000859954</v>
      </c>
      <c r="K1423" t="s">
        <v>1991</v>
      </c>
      <c r="L1423">
        <v>7628382</v>
      </c>
      <c r="M1423" t="s">
        <v>7341</v>
      </c>
      <c r="N1423" t="s">
        <v>7342</v>
      </c>
      <c r="O1423">
        <v>996347031</v>
      </c>
      <c r="P1423" t="s">
        <v>7343</v>
      </c>
      <c r="Q1423" t="s">
        <v>2983</v>
      </c>
      <c r="R1423" t="s">
        <v>2048</v>
      </c>
      <c r="S1423" t="s">
        <v>2049</v>
      </c>
      <c r="T1423" t="e">
        <f>VLOOKUP(Hoja1[[#This Row],[dsc_documento]],Registros[],2,FALSE)</f>
        <v>#N/A</v>
      </c>
    </row>
    <row r="1424" spans="1:20" x14ac:dyDescent="0.25">
      <c r="A1424" t="s">
        <v>179</v>
      </c>
      <c r="B1424">
        <v>3</v>
      </c>
      <c r="C1424">
        <v>3001529</v>
      </c>
      <c r="D1424">
        <v>0</v>
      </c>
      <c r="E1424" t="s">
        <v>7344</v>
      </c>
      <c r="F1424" t="s">
        <v>1988</v>
      </c>
      <c r="G1424" t="s">
        <v>2008</v>
      </c>
      <c r="H1424" t="s">
        <v>1990</v>
      </c>
      <c r="I1424" s="162">
        <v>45412.485472881941</v>
      </c>
      <c r="J1424" s="162">
        <v>45412.728549803243</v>
      </c>
      <c r="K1424" t="s">
        <v>1991</v>
      </c>
      <c r="L1424">
        <v>24486280</v>
      </c>
      <c r="M1424" t="s">
        <v>7345</v>
      </c>
      <c r="N1424" t="s">
        <v>7241</v>
      </c>
      <c r="O1424">
        <v>977871736</v>
      </c>
      <c r="P1424" t="s">
        <v>7346</v>
      </c>
      <c r="Q1424" t="s">
        <v>2257</v>
      </c>
      <c r="R1424" t="s">
        <v>2080</v>
      </c>
      <c r="S1424" t="s">
        <v>2080</v>
      </c>
      <c r="T1424" t="e">
        <f>VLOOKUP(Hoja1[[#This Row],[dsc_documento]],Registros[],2,FALSE)</f>
        <v>#N/A</v>
      </c>
    </row>
    <row r="1425" spans="1:20" x14ac:dyDescent="0.25">
      <c r="A1425" t="s">
        <v>231</v>
      </c>
      <c r="B1425">
        <v>11</v>
      </c>
      <c r="C1425">
        <v>11001377</v>
      </c>
      <c r="D1425">
        <v>0</v>
      </c>
      <c r="E1425" t="s">
        <v>7347</v>
      </c>
      <c r="F1425" t="s">
        <v>2007</v>
      </c>
      <c r="G1425" t="s">
        <v>2008</v>
      </c>
      <c r="H1425" t="s">
        <v>1990</v>
      </c>
      <c r="I1425" s="162">
        <v>45412.488763773152</v>
      </c>
      <c r="J1425" s="162">
        <v>45412.675006134261</v>
      </c>
      <c r="K1425" t="s">
        <v>1991</v>
      </c>
      <c r="L1425">
        <v>1326855</v>
      </c>
      <c r="M1425" t="s">
        <v>7348</v>
      </c>
      <c r="N1425" t="s">
        <v>7349</v>
      </c>
      <c r="O1425">
        <v>966696927</v>
      </c>
      <c r="P1425" t="s">
        <v>7350</v>
      </c>
      <c r="Q1425" t="s">
        <v>2477</v>
      </c>
      <c r="R1425" t="s">
        <v>2138</v>
      </c>
      <c r="S1425" t="s">
        <v>2049</v>
      </c>
      <c r="T1425" t="e">
        <f>VLOOKUP(Hoja1[[#This Row],[dsc_documento]],Registros[],2,FALSE)</f>
        <v>#N/A</v>
      </c>
    </row>
    <row r="1426" spans="1:20" x14ac:dyDescent="0.25">
      <c r="A1426" t="s">
        <v>201</v>
      </c>
      <c r="B1426">
        <v>2</v>
      </c>
      <c r="C1426">
        <v>2105718</v>
      </c>
      <c r="D1426">
        <v>0</v>
      </c>
      <c r="E1426" t="s">
        <v>7351</v>
      </c>
      <c r="F1426" t="s">
        <v>2007</v>
      </c>
      <c r="G1426" t="s">
        <v>2008</v>
      </c>
      <c r="H1426" t="s">
        <v>1990</v>
      </c>
      <c r="I1426" s="162">
        <v>45412.489562037037</v>
      </c>
      <c r="J1426" s="162">
        <v>45412.537501122686</v>
      </c>
      <c r="K1426" t="s">
        <v>1991</v>
      </c>
      <c r="L1426">
        <v>20529576</v>
      </c>
      <c r="M1426" t="s">
        <v>7352</v>
      </c>
      <c r="N1426" t="s">
        <v>7353</v>
      </c>
      <c r="O1426">
        <v>928143860</v>
      </c>
      <c r="P1426" t="s">
        <v>7354</v>
      </c>
      <c r="Q1426" t="s">
        <v>5020</v>
      </c>
      <c r="R1426" t="s">
        <v>2014</v>
      </c>
      <c r="S1426" t="s">
        <v>2015</v>
      </c>
      <c r="T1426" t="e">
        <f>VLOOKUP(Hoja1[[#This Row],[dsc_documento]],Registros[],2,FALSE)</f>
        <v>#N/A</v>
      </c>
    </row>
    <row r="1427" spans="1:20" x14ac:dyDescent="0.25">
      <c r="A1427" t="s">
        <v>176</v>
      </c>
      <c r="B1427">
        <v>1</v>
      </c>
      <c r="C1427">
        <v>5240</v>
      </c>
      <c r="D1427">
        <v>10</v>
      </c>
      <c r="E1427" t="s">
        <v>7355</v>
      </c>
      <c r="F1427" t="s">
        <v>2007</v>
      </c>
      <c r="G1427" t="s">
        <v>2008</v>
      </c>
      <c r="H1427" t="s">
        <v>1990</v>
      </c>
      <c r="I1427" s="162">
        <v>45412.497888229169</v>
      </c>
      <c r="J1427" s="162">
        <v>45412.562502858797</v>
      </c>
      <c r="K1427" t="s">
        <v>1991</v>
      </c>
      <c r="L1427">
        <v>20035627</v>
      </c>
      <c r="M1427" t="s">
        <v>7356</v>
      </c>
      <c r="N1427" t="s">
        <v>7357</v>
      </c>
      <c r="O1427">
        <v>902347689</v>
      </c>
      <c r="P1427" t="s">
        <v>7358</v>
      </c>
      <c r="Q1427" t="s">
        <v>1999</v>
      </c>
      <c r="R1427" t="s">
        <v>2000</v>
      </c>
      <c r="S1427" t="s">
        <v>2000</v>
      </c>
      <c r="T1427" t="e">
        <f>VLOOKUP(Hoja1[[#This Row],[dsc_documento]],Registros[],2,FALSE)</f>
        <v>#N/A</v>
      </c>
    </row>
    <row r="1428" spans="1:20" x14ac:dyDescent="0.25">
      <c r="A1428" t="s">
        <v>231</v>
      </c>
      <c r="B1428">
        <v>11</v>
      </c>
      <c r="C1428">
        <v>11001378</v>
      </c>
      <c r="D1428">
        <v>0</v>
      </c>
      <c r="E1428" t="s">
        <v>7359</v>
      </c>
      <c r="F1428" t="s">
        <v>2007</v>
      </c>
      <c r="G1428" t="s">
        <v>2008</v>
      </c>
      <c r="H1428" t="s">
        <v>1990</v>
      </c>
      <c r="I1428" s="162">
        <v>45412.504629282404</v>
      </c>
      <c r="J1428" s="162">
        <v>45412.550016284724</v>
      </c>
      <c r="K1428" t="s">
        <v>1991</v>
      </c>
      <c r="L1428">
        <v>74611609</v>
      </c>
      <c r="M1428" t="s">
        <v>7360</v>
      </c>
      <c r="N1428" t="s">
        <v>7361</v>
      </c>
      <c r="O1428">
        <v>986989390</v>
      </c>
      <c r="P1428" t="s">
        <v>7362</v>
      </c>
      <c r="Q1428" t="s">
        <v>2047</v>
      </c>
      <c r="R1428" t="s">
        <v>2048</v>
      </c>
      <c r="S1428" t="s">
        <v>2049</v>
      </c>
      <c r="T1428" t="e">
        <f>VLOOKUP(Hoja1[[#This Row],[dsc_documento]],Registros[],2,FALSE)</f>
        <v>#N/A</v>
      </c>
    </row>
    <row r="1429" spans="1:20" x14ac:dyDescent="0.25">
      <c r="A1429" t="s">
        <v>201</v>
      </c>
      <c r="B1429">
        <v>2</v>
      </c>
      <c r="C1429">
        <v>2105719</v>
      </c>
      <c r="D1429">
        <v>0</v>
      </c>
      <c r="E1429" t="s">
        <v>7363</v>
      </c>
      <c r="F1429" t="s">
        <v>2007</v>
      </c>
      <c r="G1429" t="s">
        <v>2008</v>
      </c>
      <c r="H1429" t="s">
        <v>1990</v>
      </c>
      <c r="I1429" s="162">
        <v>45412.509502696761</v>
      </c>
      <c r="J1429" s="162">
        <v>45412.662508912035</v>
      </c>
      <c r="K1429" t="s">
        <v>1991</v>
      </c>
      <c r="L1429">
        <v>70230590</v>
      </c>
      <c r="M1429" t="s">
        <v>7364</v>
      </c>
      <c r="N1429" t="s">
        <v>7365</v>
      </c>
      <c r="O1429">
        <v>974915823</v>
      </c>
      <c r="P1429" t="s">
        <v>7366</v>
      </c>
      <c r="Q1429" t="s">
        <v>4385</v>
      </c>
      <c r="R1429" t="s">
        <v>2060</v>
      </c>
      <c r="S1429" t="s">
        <v>4864</v>
      </c>
      <c r="T1429" t="e">
        <f>VLOOKUP(Hoja1[[#This Row],[dsc_documento]],Registros[],2,FALSE)</f>
        <v>#N/A</v>
      </c>
    </row>
    <row r="1430" spans="1:20" x14ac:dyDescent="0.25">
      <c r="A1430" t="s">
        <v>231</v>
      </c>
      <c r="B1430">
        <v>11</v>
      </c>
      <c r="C1430">
        <v>11001379</v>
      </c>
      <c r="D1430">
        <v>0</v>
      </c>
      <c r="E1430" t="s">
        <v>7367</v>
      </c>
      <c r="F1430" t="s">
        <v>2007</v>
      </c>
      <c r="G1430" t="s">
        <v>2008</v>
      </c>
      <c r="H1430" t="s">
        <v>1990</v>
      </c>
      <c r="I1430" s="162">
        <v>45412.514074386578</v>
      </c>
      <c r="J1430" s="162">
        <v>45412.550015312503</v>
      </c>
      <c r="K1430" t="s">
        <v>1991</v>
      </c>
      <c r="L1430">
        <v>29541192</v>
      </c>
      <c r="M1430" t="s">
        <v>7368</v>
      </c>
      <c r="N1430" t="s">
        <v>7369</v>
      </c>
      <c r="O1430">
        <v>966540714</v>
      </c>
      <c r="P1430" t="s">
        <v>7362</v>
      </c>
      <c r="Q1430" t="s">
        <v>2047</v>
      </c>
      <c r="R1430" t="s">
        <v>2048</v>
      </c>
      <c r="S1430" t="s">
        <v>2049</v>
      </c>
      <c r="T1430" t="e">
        <f>VLOOKUP(Hoja1[[#This Row],[dsc_documento]],Registros[],2,FALSE)</f>
        <v>#N/A</v>
      </c>
    </row>
    <row r="1431" spans="1:20" x14ac:dyDescent="0.25">
      <c r="A1431" t="s">
        <v>201</v>
      </c>
      <c r="B1431">
        <v>2</v>
      </c>
      <c r="C1431">
        <v>2105720</v>
      </c>
      <c r="D1431">
        <v>0</v>
      </c>
      <c r="E1431" t="s">
        <v>7370</v>
      </c>
      <c r="F1431" t="s">
        <v>2007</v>
      </c>
      <c r="G1431" t="s">
        <v>2008</v>
      </c>
      <c r="H1431" t="s">
        <v>1990</v>
      </c>
      <c r="I1431" s="162">
        <v>45412.515265821756</v>
      </c>
      <c r="J1431" s="162">
        <v>45412.550016203706</v>
      </c>
      <c r="K1431" t="s">
        <v>1991</v>
      </c>
      <c r="L1431">
        <v>71543759</v>
      </c>
      <c r="M1431" t="s">
        <v>7371</v>
      </c>
      <c r="N1431" t="s">
        <v>7372</v>
      </c>
      <c r="O1431">
        <v>929160761</v>
      </c>
      <c r="P1431" t="s">
        <v>7373</v>
      </c>
      <c r="Q1431" t="s">
        <v>2222</v>
      </c>
      <c r="R1431" t="s">
        <v>2204</v>
      </c>
      <c r="S1431" t="s">
        <v>4864</v>
      </c>
      <c r="T1431" t="e">
        <f>VLOOKUP(Hoja1[[#This Row],[dsc_documento]],Registros[],2,FALSE)</f>
        <v>#N/A</v>
      </c>
    </row>
    <row r="1432" spans="1:20" x14ac:dyDescent="0.25">
      <c r="A1432" t="s">
        <v>201</v>
      </c>
      <c r="B1432">
        <v>2</v>
      </c>
      <c r="C1432">
        <v>2105721</v>
      </c>
      <c r="D1432">
        <v>0</v>
      </c>
      <c r="E1432" t="s">
        <v>7374</v>
      </c>
      <c r="F1432" t="s">
        <v>2007</v>
      </c>
      <c r="G1432" t="s">
        <v>2008</v>
      </c>
      <c r="H1432" t="s">
        <v>1990</v>
      </c>
      <c r="I1432" s="162">
        <v>45412.521703240738</v>
      </c>
      <c r="J1432" s="162">
        <v>45412.850008530091</v>
      </c>
      <c r="K1432" t="s">
        <v>1991</v>
      </c>
      <c r="L1432">
        <v>40799378</v>
      </c>
      <c r="M1432" t="s">
        <v>7375</v>
      </c>
      <c r="N1432" t="s">
        <v>7376</v>
      </c>
      <c r="O1432">
        <v>924562370</v>
      </c>
      <c r="P1432" t="s">
        <v>7377</v>
      </c>
      <c r="Q1432" t="s">
        <v>2032</v>
      </c>
      <c r="R1432" t="s">
        <v>2387</v>
      </c>
      <c r="S1432" t="s">
        <v>4864</v>
      </c>
      <c r="T1432" t="e">
        <f>VLOOKUP(Hoja1[[#This Row],[dsc_documento]],Registros[],2,FALSE)</f>
        <v>#N/A</v>
      </c>
    </row>
    <row r="1433" spans="1:20" x14ac:dyDescent="0.25">
      <c r="A1433" t="s">
        <v>778</v>
      </c>
      <c r="B1433">
        <v>10</v>
      </c>
      <c r="C1433">
        <v>10030499</v>
      </c>
      <c r="D1433">
        <v>0</v>
      </c>
      <c r="E1433" t="s">
        <v>7378</v>
      </c>
      <c r="F1433" t="s">
        <v>2007</v>
      </c>
      <c r="G1433" t="s">
        <v>2008</v>
      </c>
      <c r="H1433" t="s">
        <v>1990</v>
      </c>
      <c r="I1433" s="162">
        <v>45412.525006597221</v>
      </c>
      <c r="J1433" s="162">
        <v>45412.600010798611</v>
      </c>
      <c r="K1433" t="s">
        <v>1991</v>
      </c>
      <c r="L1433">
        <v>22283575</v>
      </c>
      <c r="M1433" t="s">
        <v>1559</v>
      </c>
      <c r="N1433" t="s">
        <v>2439</v>
      </c>
      <c r="O1433">
        <v>920074767</v>
      </c>
      <c r="P1433" t="s">
        <v>7379</v>
      </c>
      <c r="Q1433" t="s">
        <v>6512</v>
      </c>
      <c r="R1433" t="s">
        <v>2000</v>
      </c>
      <c r="S1433" t="s">
        <v>2000</v>
      </c>
      <c r="T1433" t="e">
        <f>VLOOKUP(Hoja1[[#This Row],[dsc_documento]],Registros[],2,FALSE)</f>
        <v>#N/A</v>
      </c>
    </row>
    <row r="1434" spans="1:20" x14ac:dyDescent="0.25">
      <c r="A1434" t="s">
        <v>231</v>
      </c>
      <c r="B1434">
        <v>11</v>
      </c>
      <c r="C1434">
        <v>11001380</v>
      </c>
      <c r="D1434">
        <v>0</v>
      </c>
      <c r="E1434" t="s">
        <v>7380</v>
      </c>
      <c r="F1434" t="s">
        <v>2007</v>
      </c>
      <c r="G1434" t="s">
        <v>2008</v>
      </c>
      <c r="H1434" t="s">
        <v>1990</v>
      </c>
      <c r="I1434" s="162">
        <v>45412.526438113426</v>
      </c>
      <c r="J1434" s="162">
        <v>45412.887510763889</v>
      </c>
      <c r="K1434" t="s">
        <v>1991</v>
      </c>
      <c r="L1434">
        <v>41630907</v>
      </c>
      <c r="M1434" t="s">
        <v>7381</v>
      </c>
      <c r="N1434" t="s">
        <v>7382</v>
      </c>
      <c r="O1434">
        <v>951369858</v>
      </c>
      <c r="P1434" t="s">
        <v>7383</v>
      </c>
      <c r="Q1434" t="s">
        <v>2477</v>
      </c>
      <c r="R1434" t="s">
        <v>2138</v>
      </c>
      <c r="S1434" t="s">
        <v>2049</v>
      </c>
      <c r="T1434" t="e">
        <f>VLOOKUP(Hoja1[[#This Row],[dsc_documento]],Registros[],2,FALSE)</f>
        <v>#N/A</v>
      </c>
    </row>
    <row r="1435" spans="1:20" x14ac:dyDescent="0.25">
      <c r="A1435" t="s">
        <v>778</v>
      </c>
      <c r="B1435">
        <v>10</v>
      </c>
      <c r="C1435">
        <v>10030500</v>
      </c>
      <c r="D1435">
        <v>0</v>
      </c>
      <c r="E1435" t="s">
        <v>7384</v>
      </c>
      <c r="F1435" t="s">
        <v>2007</v>
      </c>
      <c r="G1435" t="s">
        <v>2008</v>
      </c>
      <c r="H1435" t="s">
        <v>1990</v>
      </c>
      <c r="I1435" s="162">
        <v>45412.535725891204</v>
      </c>
      <c r="J1435" s="162">
        <v>45412.887510300927</v>
      </c>
      <c r="K1435" t="s">
        <v>1991</v>
      </c>
      <c r="L1435">
        <v>22271236</v>
      </c>
      <c r="M1435" t="s">
        <v>7385</v>
      </c>
      <c r="N1435" t="s">
        <v>7386</v>
      </c>
      <c r="O1435">
        <v>995899056</v>
      </c>
      <c r="P1435" t="s">
        <v>7387</v>
      </c>
      <c r="Q1435" t="s">
        <v>3893</v>
      </c>
      <c r="R1435" t="s">
        <v>2163</v>
      </c>
      <c r="S1435" t="s">
        <v>2307</v>
      </c>
      <c r="T1435" t="e">
        <f>VLOOKUP(Hoja1[[#This Row],[dsc_documento]],Registros[],2,FALSE)</f>
        <v>#N/A</v>
      </c>
    </row>
    <row r="1436" spans="1:20" x14ac:dyDescent="0.25">
      <c r="A1436" t="s">
        <v>231</v>
      </c>
      <c r="B1436">
        <v>11</v>
      </c>
      <c r="C1436">
        <v>11001381</v>
      </c>
      <c r="D1436">
        <v>0</v>
      </c>
      <c r="E1436" t="s">
        <v>7388</v>
      </c>
      <c r="F1436" t="s">
        <v>2007</v>
      </c>
      <c r="G1436" t="s">
        <v>2008</v>
      </c>
      <c r="H1436" t="s">
        <v>1990</v>
      </c>
      <c r="I1436" s="162">
        <v>45412.536733645837</v>
      </c>
      <c r="J1436" s="162">
        <v>45412.862504201388</v>
      </c>
      <c r="K1436" t="s">
        <v>1991</v>
      </c>
      <c r="L1436">
        <v>29362705</v>
      </c>
      <c r="M1436" t="s">
        <v>7389</v>
      </c>
      <c r="N1436" t="s">
        <v>7390</v>
      </c>
      <c r="O1436">
        <v>953765340</v>
      </c>
      <c r="P1436" t="s">
        <v>7391</v>
      </c>
      <c r="Q1436" t="s">
        <v>2047</v>
      </c>
      <c r="R1436" t="s">
        <v>2048</v>
      </c>
      <c r="S1436" t="s">
        <v>2049</v>
      </c>
      <c r="T1436" t="e">
        <f>VLOOKUP(Hoja1[[#This Row],[dsc_documento]],Registros[],2,FALSE)</f>
        <v>#N/A</v>
      </c>
    </row>
    <row r="1437" spans="1:20" x14ac:dyDescent="0.25">
      <c r="A1437" t="s">
        <v>778</v>
      </c>
      <c r="B1437">
        <v>10</v>
      </c>
      <c r="C1437">
        <v>10030501</v>
      </c>
      <c r="D1437">
        <v>0</v>
      </c>
      <c r="E1437" t="s">
        <v>7392</v>
      </c>
      <c r="F1437" t="s">
        <v>2007</v>
      </c>
      <c r="G1437" t="s">
        <v>2008</v>
      </c>
      <c r="H1437" t="s">
        <v>1990</v>
      </c>
      <c r="I1437" s="162">
        <v>45412.538974421295</v>
      </c>
      <c r="J1437" s="162">
        <v>45416.637501851852</v>
      </c>
      <c r="K1437" t="s">
        <v>1991</v>
      </c>
      <c r="L1437">
        <v>22288094</v>
      </c>
      <c r="M1437" t="s">
        <v>7393</v>
      </c>
      <c r="N1437" t="s">
        <v>3554</v>
      </c>
      <c r="O1437">
        <v>943526623</v>
      </c>
      <c r="P1437" t="s">
        <v>7394</v>
      </c>
      <c r="Q1437" t="s">
        <v>3893</v>
      </c>
      <c r="R1437" t="s">
        <v>2163</v>
      </c>
      <c r="S1437" t="s">
        <v>2307</v>
      </c>
      <c r="T1437" t="e">
        <f>VLOOKUP(Hoja1[[#This Row],[dsc_documento]],Registros[],2,FALSE)</f>
        <v>#N/A</v>
      </c>
    </row>
    <row r="1438" spans="1:20" x14ac:dyDescent="0.25">
      <c r="A1438" t="s">
        <v>231</v>
      </c>
      <c r="B1438">
        <v>11</v>
      </c>
      <c r="C1438">
        <v>11001382</v>
      </c>
      <c r="D1438">
        <v>0</v>
      </c>
      <c r="E1438" t="s">
        <v>7395</v>
      </c>
      <c r="F1438" t="s">
        <v>2007</v>
      </c>
      <c r="G1438" t="s">
        <v>2008</v>
      </c>
      <c r="H1438" t="s">
        <v>1990</v>
      </c>
      <c r="I1438" s="162">
        <v>45412.551796562497</v>
      </c>
      <c r="J1438" s="162">
        <v>45412.762511574074</v>
      </c>
      <c r="K1438" t="s">
        <v>1991</v>
      </c>
      <c r="L1438">
        <v>29325953</v>
      </c>
      <c r="M1438" t="s">
        <v>7396</v>
      </c>
      <c r="N1438" t="s">
        <v>7397</v>
      </c>
      <c r="O1438">
        <v>946165733</v>
      </c>
      <c r="P1438" t="s">
        <v>7398</v>
      </c>
      <c r="Q1438" t="s">
        <v>4243</v>
      </c>
      <c r="R1438" t="s">
        <v>2048</v>
      </c>
      <c r="S1438" t="s">
        <v>2049</v>
      </c>
      <c r="T1438" t="e">
        <f>VLOOKUP(Hoja1[[#This Row],[dsc_documento]],Registros[],2,FALSE)</f>
        <v>#N/A</v>
      </c>
    </row>
    <row r="1439" spans="1:20" x14ac:dyDescent="0.25">
      <c r="A1439" t="s">
        <v>201</v>
      </c>
      <c r="B1439">
        <v>2</v>
      </c>
      <c r="C1439">
        <v>2105722</v>
      </c>
      <c r="D1439">
        <v>0</v>
      </c>
      <c r="E1439" t="s">
        <v>7399</v>
      </c>
      <c r="F1439" t="s">
        <v>1988</v>
      </c>
      <c r="G1439" t="s">
        <v>2008</v>
      </c>
      <c r="H1439" t="s">
        <v>1990</v>
      </c>
      <c r="I1439" s="162">
        <v>45412.554209409725</v>
      </c>
      <c r="J1439" s="162">
        <v>45418.454476354163</v>
      </c>
      <c r="K1439" t="s">
        <v>2009</v>
      </c>
      <c r="L1439">
        <v>40769076</v>
      </c>
      <c r="M1439" t="s">
        <v>7400</v>
      </c>
      <c r="N1439" t="s">
        <v>7401</v>
      </c>
      <c r="O1439">
        <v>927991046</v>
      </c>
      <c r="P1439" t="s">
        <v>7402</v>
      </c>
      <c r="Q1439" t="s">
        <v>1993</v>
      </c>
      <c r="R1439" t="s">
        <v>2080</v>
      </c>
      <c r="S1439" t="s">
        <v>2080</v>
      </c>
      <c r="T1439" t="e">
        <f>VLOOKUP(Hoja1[[#This Row],[dsc_documento]],Registros[],2,FALSE)</f>
        <v>#N/A</v>
      </c>
    </row>
    <row r="1440" spans="1:20" x14ac:dyDescent="0.25">
      <c r="A1440" t="s">
        <v>173</v>
      </c>
      <c r="B1440">
        <v>5</v>
      </c>
      <c r="C1440">
        <v>5050628</v>
      </c>
      <c r="D1440">
        <v>0</v>
      </c>
      <c r="E1440" t="s">
        <v>7403</v>
      </c>
      <c r="F1440" t="s">
        <v>2007</v>
      </c>
      <c r="G1440" t="s">
        <v>2008</v>
      </c>
      <c r="H1440" t="s">
        <v>1990</v>
      </c>
      <c r="I1440" s="162">
        <v>45412.561229432868</v>
      </c>
      <c r="J1440" s="162">
        <v>45412.725011655093</v>
      </c>
      <c r="K1440" t="s">
        <v>1991</v>
      </c>
      <c r="L1440">
        <v>80093579</v>
      </c>
      <c r="M1440" t="s">
        <v>7404</v>
      </c>
      <c r="N1440" t="s">
        <v>7405</v>
      </c>
      <c r="O1440">
        <v>966439012</v>
      </c>
      <c r="P1440" t="s">
        <v>7406</v>
      </c>
      <c r="Q1440" t="s">
        <v>3173</v>
      </c>
      <c r="R1440" t="s">
        <v>2307</v>
      </c>
      <c r="S1440" t="s">
        <v>2307</v>
      </c>
      <c r="T1440" t="e">
        <f>VLOOKUP(Hoja1[[#This Row],[dsc_documento]],Registros[],2,FALSE)</f>
        <v>#N/A</v>
      </c>
    </row>
    <row r="1441" spans="1:20" x14ac:dyDescent="0.25">
      <c r="A1441" t="s">
        <v>173</v>
      </c>
      <c r="B1441">
        <v>5</v>
      </c>
      <c r="C1441">
        <v>5050629</v>
      </c>
      <c r="D1441">
        <v>0</v>
      </c>
      <c r="E1441" t="s">
        <v>7407</v>
      </c>
      <c r="F1441" t="s">
        <v>2007</v>
      </c>
      <c r="G1441" t="s">
        <v>2008</v>
      </c>
      <c r="H1441" t="s">
        <v>1990</v>
      </c>
      <c r="I1441" s="162">
        <v>45412.577298263888</v>
      </c>
      <c r="J1441" s="162">
        <v>45412.762511493056</v>
      </c>
      <c r="K1441" t="s">
        <v>1991</v>
      </c>
      <c r="L1441">
        <v>15450138</v>
      </c>
      <c r="M1441" t="s">
        <v>7408</v>
      </c>
      <c r="N1441" t="s">
        <v>7409</v>
      </c>
      <c r="O1441">
        <v>969624171</v>
      </c>
      <c r="P1441" t="s">
        <v>7410</v>
      </c>
      <c r="Q1441" t="s">
        <v>5312</v>
      </c>
      <c r="R1441" t="s">
        <v>2307</v>
      </c>
      <c r="S1441" t="s">
        <v>2307</v>
      </c>
      <c r="T1441" t="e">
        <f>VLOOKUP(Hoja1[[#This Row],[dsc_documento]],Registros[],2,FALSE)</f>
        <v>#N/A</v>
      </c>
    </row>
    <row r="1442" spans="1:20" x14ac:dyDescent="0.25">
      <c r="A1442" t="s">
        <v>173</v>
      </c>
      <c r="B1442">
        <v>5</v>
      </c>
      <c r="C1442">
        <v>5050630</v>
      </c>
      <c r="D1442">
        <v>0</v>
      </c>
      <c r="E1442" t="s">
        <v>7411</v>
      </c>
      <c r="F1442" t="s">
        <v>2007</v>
      </c>
      <c r="G1442" t="s">
        <v>2008</v>
      </c>
      <c r="H1442" t="s">
        <v>1990</v>
      </c>
      <c r="I1442" s="162">
        <v>45412.598162349539</v>
      </c>
      <c r="J1442" s="162">
        <v>45412.825007175925</v>
      </c>
      <c r="K1442" t="s">
        <v>1991</v>
      </c>
      <c r="L1442">
        <v>15354167</v>
      </c>
      <c r="M1442" t="s">
        <v>7412</v>
      </c>
      <c r="N1442" t="s">
        <v>2260</v>
      </c>
      <c r="O1442">
        <v>940605012</v>
      </c>
      <c r="P1442" t="s">
        <v>7413</v>
      </c>
      <c r="Q1442" t="s">
        <v>5312</v>
      </c>
      <c r="R1442" t="s">
        <v>2307</v>
      </c>
      <c r="S1442" t="s">
        <v>2307</v>
      </c>
      <c r="T1442" t="e">
        <f>VLOOKUP(Hoja1[[#This Row],[dsc_documento]],Registros[],2,FALSE)</f>
        <v>#N/A</v>
      </c>
    </row>
    <row r="1443" spans="1:20" x14ac:dyDescent="0.25">
      <c r="A1443" t="s">
        <v>232</v>
      </c>
      <c r="B1443">
        <v>4</v>
      </c>
      <c r="C1443">
        <v>4001991</v>
      </c>
      <c r="D1443">
        <v>0</v>
      </c>
      <c r="E1443" t="s">
        <v>7414</v>
      </c>
      <c r="F1443" t="s">
        <v>1988</v>
      </c>
      <c r="G1443" t="s">
        <v>2008</v>
      </c>
      <c r="H1443" t="s">
        <v>1990</v>
      </c>
      <c r="I1443" s="162">
        <v>45412.598415312503</v>
      </c>
      <c r="J1443" s="162">
        <v>45412.712508067132</v>
      </c>
      <c r="K1443" t="s">
        <v>1991</v>
      </c>
      <c r="L1443">
        <v>23854152</v>
      </c>
      <c r="M1443" t="s">
        <v>7415</v>
      </c>
      <c r="N1443" t="s">
        <v>7416</v>
      </c>
      <c r="O1443">
        <v>950910506</v>
      </c>
      <c r="P1443" t="s">
        <v>7417</v>
      </c>
      <c r="Q1443" t="s">
        <v>2146</v>
      </c>
      <c r="R1443" t="s">
        <v>2080</v>
      </c>
      <c r="S1443" t="s">
        <v>2080</v>
      </c>
      <c r="T1443" t="e">
        <f>VLOOKUP(Hoja1[[#This Row],[dsc_documento]],Registros[],2,FALSE)</f>
        <v>#N/A</v>
      </c>
    </row>
    <row r="1444" spans="1:20" x14ac:dyDescent="0.25">
      <c r="A1444" t="s">
        <v>177</v>
      </c>
      <c r="B1444">
        <v>6</v>
      </c>
      <c r="C1444">
        <v>6002063</v>
      </c>
      <c r="D1444">
        <v>0</v>
      </c>
      <c r="E1444" t="s">
        <v>7418</v>
      </c>
      <c r="F1444" t="s">
        <v>2007</v>
      </c>
      <c r="G1444" t="s">
        <v>2008</v>
      </c>
      <c r="H1444" t="s">
        <v>1990</v>
      </c>
      <c r="I1444" s="162">
        <v>45412.608551423611</v>
      </c>
      <c r="J1444" s="162">
        <v>45412.750005324073</v>
      </c>
      <c r="K1444" t="s">
        <v>1991</v>
      </c>
      <c r="L1444">
        <v>80551039</v>
      </c>
      <c r="M1444" t="s">
        <v>7419</v>
      </c>
      <c r="N1444" t="s">
        <v>7420</v>
      </c>
      <c r="O1444">
        <v>953393619</v>
      </c>
      <c r="P1444" t="s">
        <v>7421</v>
      </c>
      <c r="Q1444" t="s">
        <v>3462</v>
      </c>
      <c r="R1444" t="s">
        <v>2361</v>
      </c>
      <c r="S1444" t="s">
        <v>2362</v>
      </c>
      <c r="T1444" t="e">
        <f>VLOOKUP(Hoja1[[#This Row],[dsc_documento]],Registros[],2,FALSE)</f>
        <v>#N/A</v>
      </c>
    </row>
    <row r="1445" spans="1:20" x14ac:dyDescent="0.25">
      <c r="A1445" t="s">
        <v>232</v>
      </c>
      <c r="B1445">
        <v>4</v>
      </c>
      <c r="C1445">
        <v>4001992</v>
      </c>
      <c r="D1445">
        <v>0</v>
      </c>
      <c r="E1445" t="s">
        <v>7422</v>
      </c>
      <c r="F1445" t="s">
        <v>2007</v>
      </c>
      <c r="G1445" t="s">
        <v>2008</v>
      </c>
      <c r="H1445" t="s">
        <v>1990</v>
      </c>
      <c r="I1445" s="162">
        <v>45412.618563460652</v>
      </c>
      <c r="J1445" s="162">
        <v>45412.787509918984</v>
      </c>
      <c r="K1445" t="s">
        <v>1991</v>
      </c>
      <c r="L1445">
        <v>23812285</v>
      </c>
      <c r="M1445" t="s">
        <v>7423</v>
      </c>
      <c r="N1445" t="s">
        <v>2074</v>
      </c>
      <c r="O1445">
        <v>914557624</v>
      </c>
      <c r="P1445" t="s">
        <v>7424</v>
      </c>
      <c r="Q1445" t="s">
        <v>2278</v>
      </c>
      <c r="R1445" t="s">
        <v>2178</v>
      </c>
      <c r="S1445" t="s">
        <v>2107</v>
      </c>
      <c r="T1445" t="e">
        <f>VLOOKUP(Hoja1[[#This Row],[dsc_documento]],Registros[],2,FALSE)</f>
        <v>#N/A</v>
      </c>
    </row>
    <row r="1446" spans="1:20" x14ac:dyDescent="0.25">
      <c r="A1446" t="s">
        <v>173</v>
      </c>
      <c r="B1446">
        <v>5</v>
      </c>
      <c r="C1446">
        <v>5050631</v>
      </c>
      <c r="D1446">
        <v>0</v>
      </c>
      <c r="E1446" t="s">
        <v>7425</v>
      </c>
      <c r="F1446" t="s">
        <v>2007</v>
      </c>
      <c r="G1446" t="s">
        <v>2008</v>
      </c>
      <c r="H1446" t="s">
        <v>1990</v>
      </c>
      <c r="I1446" s="162">
        <v>45412.624680821762</v>
      </c>
      <c r="J1446" s="162">
        <v>45412.850010648152</v>
      </c>
      <c r="K1446" t="s">
        <v>1991</v>
      </c>
      <c r="L1446">
        <v>47357991</v>
      </c>
      <c r="M1446" t="s">
        <v>7426</v>
      </c>
      <c r="N1446" t="s">
        <v>4701</v>
      </c>
      <c r="O1446">
        <v>917372436</v>
      </c>
      <c r="P1446" t="s">
        <v>7427</v>
      </c>
      <c r="Q1446" t="s">
        <v>3173</v>
      </c>
      <c r="R1446" t="s">
        <v>2307</v>
      </c>
      <c r="S1446" t="s">
        <v>2307</v>
      </c>
      <c r="T1446" t="e">
        <f>VLOOKUP(Hoja1[[#This Row],[dsc_documento]],Registros[],2,FALSE)</f>
        <v>#N/A</v>
      </c>
    </row>
    <row r="1447" spans="1:20" x14ac:dyDescent="0.25">
      <c r="A1447" t="s">
        <v>173</v>
      </c>
      <c r="B1447">
        <v>5</v>
      </c>
      <c r="C1447">
        <v>5050632</v>
      </c>
      <c r="D1447">
        <v>0</v>
      </c>
      <c r="E1447" t="s">
        <v>7428</v>
      </c>
      <c r="F1447" t="s">
        <v>2007</v>
      </c>
      <c r="G1447" t="s">
        <v>2008</v>
      </c>
      <c r="H1447" t="s">
        <v>1990</v>
      </c>
      <c r="I1447" s="162">
        <v>45412.628136956017</v>
      </c>
      <c r="J1447" s="162">
        <v>45412.950009224536</v>
      </c>
      <c r="K1447" t="s">
        <v>1991</v>
      </c>
      <c r="L1447">
        <v>15429974</v>
      </c>
      <c r="M1447" t="s">
        <v>7429</v>
      </c>
      <c r="N1447" t="s">
        <v>7430</v>
      </c>
      <c r="O1447">
        <v>958253910</v>
      </c>
      <c r="P1447" t="s">
        <v>7431</v>
      </c>
      <c r="Q1447" t="s">
        <v>2162</v>
      </c>
      <c r="R1447" t="s">
        <v>2307</v>
      </c>
      <c r="S1447" t="s">
        <v>2307</v>
      </c>
      <c r="T1447" t="e">
        <f>VLOOKUP(Hoja1[[#This Row],[dsc_documento]],Registros[],2,FALSE)</f>
        <v>#N/A</v>
      </c>
    </row>
    <row r="1448" spans="1:20" x14ac:dyDescent="0.25">
      <c r="A1448" t="s">
        <v>201</v>
      </c>
      <c r="B1448">
        <v>2</v>
      </c>
      <c r="C1448">
        <v>2105723</v>
      </c>
      <c r="D1448">
        <v>0</v>
      </c>
      <c r="E1448" t="s">
        <v>7432</v>
      </c>
      <c r="F1448" t="s">
        <v>2007</v>
      </c>
      <c r="G1448" t="s">
        <v>2008</v>
      </c>
      <c r="H1448" t="s">
        <v>1990</v>
      </c>
      <c r="I1448" s="162">
        <v>45412.631945173613</v>
      </c>
      <c r="J1448" s="162">
        <v>45412.737505671299</v>
      </c>
      <c r="K1448" t="s">
        <v>1991</v>
      </c>
      <c r="L1448">
        <v>71543759</v>
      </c>
      <c r="M1448" t="s">
        <v>7371</v>
      </c>
      <c r="N1448" t="s">
        <v>7372</v>
      </c>
      <c r="O1448">
        <v>929160761</v>
      </c>
      <c r="P1448" t="s">
        <v>7373</v>
      </c>
      <c r="Q1448" t="s">
        <v>2222</v>
      </c>
      <c r="R1448" t="s">
        <v>2204</v>
      </c>
      <c r="S1448" t="s">
        <v>4864</v>
      </c>
      <c r="T1448" t="e">
        <f>VLOOKUP(Hoja1[[#This Row],[dsc_documento]],Registros[],2,FALSE)</f>
        <v>#N/A</v>
      </c>
    </row>
    <row r="1449" spans="1:20" x14ac:dyDescent="0.25">
      <c r="A1449" t="s">
        <v>201</v>
      </c>
      <c r="B1449">
        <v>2</v>
      </c>
      <c r="C1449">
        <v>2105724</v>
      </c>
      <c r="D1449">
        <v>0</v>
      </c>
      <c r="E1449" t="s">
        <v>7433</v>
      </c>
      <c r="F1449" t="s">
        <v>2007</v>
      </c>
      <c r="G1449" t="s">
        <v>2008</v>
      </c>
      <c r="H1449" t="s">
        <v>1990</v>
      </c>
      <c r="I1449" s="162">
        <v>45412.636323923609</v>
      </c>
      <c r="J1449" s="162">
        <v>45412.750005173613</v>
      </c>
      <c r="K1449" t="s">
        <v>1991</v>
      </c>
      <c r="L1449">
        <v>20884719</v>
      </c>
      <c r="M1449" t="s">
        <v>7434</v>
      </c>
      <c r="N1449" t="s">
        <v>7435</v>
      </c>
      <c r="O1449">
        <v>914924947</v>
      </c>
      <c r="P1449" t="s">
        <v>7436</v>
      </c>
      <c r="Q1449" t="s">
        <v>2317</v>
      </c>
      <c r="R1449" t="s">
        <v>2022</v>
      </c>
      <c r="S1449" t="s">
        <v>2015</v>
      </c>
      <c r="T1449" t="e">
        <f>VLOOKUP(Hoja1[[#This Row],[dsc_documento]],Registros[],2,FALSE)</f>
        <v>#N/A</v>
      </c>
    </row>
    <row r="1450" spans="1:20" x14ac:dyDescent="0.25">
      <c r="A1450" t="s">
        <v>201</v>
      </c>
      <c r="B1450">
        <v>2</v>
      </c>
      <c r="C1450">
        <v>2105725</v>
      </c>
      <c r="D1450">
        <v>0</v>
      </c>
      <c r="E1450" t="s">
        <v>7437</v>
      </c>
      <c r="F1450" t="s">
        <v>2007</v>
      </c>
      <c r="G1450" t="s">
        <v>2008</v>
      </c>
      <c r="H1450" t="s">
        <v>1990</v>
      </c>
      <c r="I1450" s="162">
        <v>45412.64235613426</v>
      </c>
      <c r="J1450" s="162">
        <v>45412.962509456018</v>
      </c>
      <c r="K1450" t="s">
        <v>1991</v>
      </c>
      <c r="L1450">
        <v>72465741</v>
      </c>
      <c r="M1450" t="s">
        <v>7438</v>
      </c>
      <c r="N1450" t="s">
        <v>7439</v>
      </c>
      <c r="O1450">
        <v>997161215</v>
      </c>
      <c r="P1450" t="s">
        <v>7440</v>
      </c>
      <c r="Q1450" t="s">
        <v>4120</v>
      </c>
      <c r="R1450" t="s">
        <v>2095</v>
      </c>
      <c r="S1450" t="s">
        <v>2015</v>
      </c>
      <c r="T1450" t="e">
        <f>VLOOKUP(Hoja1[[#This Row],[dsc_documento]],Registros[],2,FALSE)</f>
        <v>#N/A</v>
      </c>
    </row>
    <row r="1451" spans="1:20" x14ac:dyDescent="0.25">
      <c r="A1451" t="s">
        <v>201</v>
      </c>
      <c r="B1451">
        <v>2</v>
      </c>
      <c r="C1451">
        <v>2105726</v>
      </c>
      <c r="D1451">
        <v>0</v>
      </c>
      <c r="E1451" t="s">
        <v>7441</v>
      </c>
      <c r="F1451" t="s">
        <v>2007</v>
      </c>
      <c r="G1451" t="s">
        <v>2008</v>
      </c>
      <c r="H1451" t="s">
        <v>1990</v>
      </c>
      <c r="I1451" s="162">
        <v>45412.646145914354</v>
      </c>
      <c r="J1451" s="162">
        <v>45412.887510416665</v>
      </c>
      <c r="K1451" t="s">
        <v>1991</v>
      </c>
      <c r="L1451">
        <v>43266368</v>
      </c>
      <c r="M1451" t="s">
        <v>7442</v>
      </c>
      <c r="N1451" t="s">
        <v>7443</v>
      </c>
      <c r="O1451">
        <v>980895432</v>
      </c>
      <c r="P1451" t="s">
        <v>7444</v>
      </c>
      <c r="Q1451" t="s">
        <v>2560</v>
      </c>
      <c r="R1451" t="s">
        <v>2095</v>
      </c>
      <c r="S1451" t="s">
        <v>2015</v>
      </c>
      <c r="T1451" t="e">
        <f>VLOOKUP(Hoja1[[#This Row],[dsc_documento]],Registros[],2,FALSE)</f>
        <v>#N/A</v>
      </c>
    </row>
    <row r="1452" spans="1:20" x14ac:dyDescent="0.25">
      <c r="A1452" t="s">
        <v>201</v>
      </c>
      <c r="B1452">
        <v>2</v>
      </c>
      <c r="C1452">
        <v>2105727</v>
      </c>
      <c r="D1452">
        <v>0</v>
      </c>
      <c r="E1452" t="s">
        <v>7445</v>
      </c>
      <c r="F1452" t="s">
        <v>2007</v>
      </c>
      <c r="G1452" t="s">
        <v>2008</v>
      </c>
      <c r="H1452" t="s">
        <v>1990</v>
      </c>
      <c r="I1452" s="162">
        <v>45412.651492939818</v>
      </c>
      <c r="J1452" s="162">
        <v>45412.837513043982</v>
      </c>
      <c r="K1452" t="s">
        <v>1991</v>
      </c>
      <c r="L1452">
        <v>80634054</v>
      </c>
      <c r="M1452" t="s">
        <v>7446</v>
      </c>
      <c r="N1452" t="s">
        <v>7447</v>
      </c>
      <c r="O1452">
        <v>999907071</v>
      </c>
      <c r="P1452" t="s">
        <v>7448</v>
      </c>
      <c r="Q1452" t="s">
        <v>2222</v>
      </c>
      <c r="R1452" t="s">
        <v>2204</v>
      </c>
      <c r="S1452" t="s">
        <v>4864</v>
      </c>
      <c r="T1452" t="e">
        <f>VLOOKUP(Hoja1[[#This Row],[dsc_documento]],Registros[],2,FALSE)</f>
        <v>#N/A</v>
      </c>
    </row>
    <row r="1453" spans="1:20" x14ac:dyDescent="0.25">
      <c r="A1453" t="s">
        <v>177</v>
      </c>
      <c r="B1453">
        <v>6</v>
      </c>
      <c r="C1453">
        <v>6002064</v>
      </c>
      <c r="D1453">
        <v>0</v>
      </c>
      <c r="E1453" t="s">
        <v>7449</v>
      </c>
      <c r="F1453" t="s">
        <v>2007</v>
      </c>
      <c r="G1453" t="s">
        <v>2008</v>
      </c>
      <c r="H1453" t="s">
        <v>1990</v>
      </c>
      <c r="I1453" s="162">
        <v>45412.654253472225</v>
      </c>
      <c r="J1453" s="162">
        <v>45412.85001076389</v>
      </c>
      <c r="K1453" t="s">
        <v>1991</v>
      </c>
      <c r="L1453">
        <v>16460668</v>
      </c>
      <c r="M1453" t="s">
        <v>7450</v>
      </c>
      <c r="N1453" t="s">
        <v>2595</v>
      </c>
      <c r="O1453">
        <v>975241332</v>
      </c>
      <c r="P1453" t="s">
        <v>7451</v>
      </c>
      <c r="Q1453" t="s">
        <v>7452</v>
      </c>
      <c r="R1453" t="s">
        <v>2617</v>
      </c>
      <c r="S1453" t="s">
        <v>2362</v>
      </c>
      <c r="T1453" t="e">
        <f>VLOOKUP(Hoja1[[#This Row],[dsc_documento]],Registros[],2,FALSE)</f>
        <v>#N/A</v>
      </c>
    </row>
    <row r="1454" spans="1:20" x14ac:dyDescent="0.25">
      <c r="A1454" t="s">
        <v>231</v>
      </c>
      <c r="B1454">
        <v>11</v>
      </c>
      <c r="C1454">
        <v>11001383</v>
      </c>
      <c r="D1454">
        <v>0</v>
      </c>
      <c r="E1454" t="s">
        <v>7453</v>
      </c>
      <c r="F1454" t="s">
        <v>2007</v>
      </c>
      <c r="G1454" t="s">
        <v>2008</v>
      </c>
      <c r="H1454" t="s">
        <v>1990</v>
      </c>
      <c r="I1454" s="162">
        <v>45412.655660266202</v>
      </c>
      <c r="J1454" s="162">
        <v>45412.775012071761</v>
      </c>
      <c r="K1454" t="s">
        <v>1991</v>
      </c>
      <c r="L1454">
        <v>45010955</v>
      </c>
      <c r="M1454" t="s">
        <v>7454</v>
      </c>
      <c r="N1454" t="s">
        <v>3358</v>
      </c>
      <c r="O1454">
        <v>940199042</v>
      </c>
      <c r="P1454" t="s">
        <v>7455</v>
      </c>
      <c r="Q1454" t="s">
        <v>3198</v>
      </c>
      <c r="R1454" t="s">
        <v>2138</v>
      </c>
      <c r="S1454" t="s">
        <v>2049</v>
      </c>
      <c r="T1454" t="e">
        <f>VLOOKUP(Hoja1[[#This Row],[dsc_documento]],Registros[],2,FALSE)</f>
        <v>#N/A</v>
      </c>
    </row>
    <row r="1455" spans="1:20" x14ac:dyDescent="0.25">
      <c r="A1455" t="s">
        <v>176</v>
      </c>
      <c r="B1455">
        <v>1</v>
      </c>
      <c r="C1455">
        <v>1002514</v>
      </c>
      <c r="D1455">
        <v>0</v>
      </c>
      <c r="E1455" t="s">
        <v>7456</v>
      </c>
      <c r="F1455" t="s">
        <v>2007</v>
      </c>
      <c r="G1455" t="s">
        <v>2008</v>
      </c>
      <c r="H1455" t="s">
        <v>1990</v>
      </c>
      <c r="I1455" s="162">
        <v>45412.657027928239</v>
      </c>
      <c r="J1455" s="162">
        <v>45412.850008136571</v>
      </c>
      <c r="K1455" t="s">
        <v>1991</v>
      </c>
      <c r="L1455">
        <v>20066510</v>
      </c>
      <c r="M1455" t="s">
        <v>7457</v>
      </c>
      <c r="N1455" t="s">
        <v>7458</v>
      </c>
      <c r="O1455">
        <v>988881845</v>
      </c>
      <c r="P1455" t="s">
        <v>7459</v>
      </c>
      <c r="Q1455" t="s">
        <v>2571</v>
      </c>
      <c r="R1455" t="s">
        <v>2014</v>
      </c>
      <c r="S1455" t="s">
        <v>2015</v>
      </c>
      <c r="T1455" t="e">
        <f>VLOOKUP(Hoja1[[#This Row],[dsc_documento]],Registros[],2,FALSE)</f>
        <v>#N/A</v>
      </c>
    </row>
    <row r="1456" spans="1:20" x14ac:dyDescent="0.25">
      <c r="A1456" t="s">
        <v>176</v>
      </c>
      <c r="B1456">
        <v>1</v>
      </c>
      <c r="C1456">
        <v>1002515</v>
      </c>
      <c r="D1456">
        <v>0</v>
      </c>
      <c r="E1456" t="s">
        <v>7460</v>
      </c>
      <c r="F1456" t="s">
        <v>2007</v>
      </c>
      <c r="G1456" t="s">
        <v>2008</v>
      </c>
      <c r="H1456" t="s">
        <v>1990</v>
      </c>
      <c r="I1456" s="162">
        <v>45412.663407025466</v>
      </c>
      <c r="J1456" s="162">
        <v>45412.812501238426</v>
      </c>
      <c r="K1456" t="s">
        <v>1991</v>
      </c>
      <c r="L1456">
        <v>80535331</v>
      </c>
      <c r="M1456" t="s">
        <v>7461</v>
      </c>
      <c r="N1456" t="s">
        <v>7462</v>
      </c>
      <c r="O1456">
        <v>939252329</v>
      </c>
      <c r="P1456" t="s">
        <v>7463</v>
      </c>
      <c r="Q1456" t="s">
        <v>4343</v>
      </c>
      <c r="R1456" t="s">
        <v>2022</v>
      </c>
      <c r="S1456" t="s">
        <v>2015</v>
      </c>
      <c r="T1456" t="e">
        <f>VLOOKUP(Hoja1[[#This Row],[dsc_documento]],Registros[],2,FALSE)</f>
        <v>#N/A</v>
      </c>
    </row>
    <row r="1457" spans="1:20" x14ac:dyDescent="0.25">
      <c r="A1457" t="s">
        <v>177</v>
      </c>
      <c r="B1457">
        <v>6</v>
      </c>
      <c r="C1457">
        <v>6002065</v>
      </c>
      <c r="D1457">
        <v>0</v>
      </c>
      <c r="E1457" t="s">
        <v>7464</v>
      </c>
      <c r="F1457" t="s">
        <v>2007</v>
      </c>
      <c r="G1457" t="s">
        <v>2008</v>
      </c>
      <c r="H1457" t="s">
        <v>1990</v>
      </c>
      <c r="I1457" s="162">
        <v>45412.663803090276</v>
      </c>
      <c r="J1457" s="162">
        <v>45412.862504166667</v>
      </c>
      <c r="K1457" t="s">
        <v>1991</v>
      </c>
      <c r="L1457">
        <v>45846438</v>
      </c>
      <c r="M1457" t="s">
        <v>7465</v>
      </c>
      <c r="N1457" t="s">
        <v>7466</v>
      </c>
      <c r="O1457">
        <v>966687863</v>
      </c>
      <c r="P1457" t="s">
        <v>7467</v>
      </c>
      <c r="Q1457" t="s">
        <v>2898</v>
      </c>
      <c r="R1457" t="s">
        <v>2361</v>
      </c>
      <c r="S1457" t="s">
        <v>2362</v>
      </c>
      <c r="T1457" t="e">
        <f>VLOOKUP(Hoja1[[#This Row],[dsc_documento]],Registros[],2,FALSE)</f>
        <v>#N/A</v>
      </c>
    </row>
    <row r="1458" spans="1:20" x14ac:dyDescent="0.25">
      <c r="A1458" t="s">
        <v>231</v>
      </c>
      <c r="B1458">
        <v>11</v>
      </c>
      <c r="C1458">
        <v>11001384</v>
      </c>
      <c r="D1458">
        <v>0</v>
      </c>
      <c r="E1458" t="s">
        <v>7468</v>
      </c>
      <c r="F1458" t="s">
        <v>2007</v>
      </c>
      <c r="G1458" t="s">
        <v>2008</v>
      </c>
      <c r="H1458" t="s">
        <v>1990</v>
      </c>
      <c r="I1458" s="162">
        <v>45412.668555706019</v>
      </c>
      <c r="J1458" s="162">
        <v>45412.812501655091</v>
      </c>
      <c r="K1458" t="s">
        <v>1991</v>
      </c>
      <c r="L1458">
        <v>47017081</v>
      </c>
      <c r="M1458" t="s">
        <v>7469</v>
      </c>
      <c r="N1458" t="s">
        <v>7470</v>
      </c>
      <c r="O1458">
        <v>982466480</v>
      </c>
      <c r="P1458" t="s">
        <v>7471</v>
      </c>
      <c r="Q1458" t="s">
        <v>2587</v>
      </c>
      <c r="R1458" t="s">
        <v>2138</v>
      </c>
      <c r="S1458" t="s">
        <v>2049</v>
      </c>
      <c r="T1458" t="e">
        <f>VLOOKUP(Hoja1[[#This Row],[dsc_documento]],Registros[],2,FALSE)</f>
        <v>#N/A</v>
      </c>
    </row>
    <row r="1459" spans="1:20" x14ac:dyDescent="0.25">
      <c r="A1459" t="s">
        <v>197</v>
      </c>
      <c r="B1459">
        <v>7</v>
      </c>
      <c r="C1459">
        <v>7001380</v>
      </c>
      <c r="D1459">
        <v>0</v>
      </c>
      <c r="E1459" t="s">
        <v>7472</v>
      </c>
      <c r="F1459" t="s">
        <v>2007</v>
      </c>
      <c r="G1459" t="s">
        <v>2008</v>
      </c>
      <c r="H1459" t="s">
        <v>1990</v>
      </c>
      <c r="I1459" s="162">
        <v>45412.673005590281</v>
      </c>
      <c r="J1459" s="162">
        <v>45412.862503935183</v>
      </c>
      <c r="K1459" t="s">
        <v>1991</v>
      </c>
      <c r="L1459">
        <v>16568456</v>
      </c>
      <c r="M1459" t="s">
        <v>7473</v>
      </c>
      <c r="N1459" t="s">
        <v>7474</v>
      </c>
      <c r="O1459">
        <v>910752199</v>
      </c>
      <c r="P1459" t="s">
        <v>7475</v>
      </c>
      <c r="Q1459" t="s">
        <v>2070</v>
      </c>
      <c r="R1459" t="s">
        <v>2071</v>
      </c>
      <c r="S1459" t="s">
        <v>4298</v>
      </c>
      <c r="T1459" t="e">
        <f>VLOOKUP(Hoja1[[#This Row],[dsc_documento]],Registros[],2,FALSE)</f>
        <v>#N/A</v>
      </c>
    </row>
    <row r="1460" spans="1:20" x14ac:dyDescent="0.25">
      <c r="A1460" t="s">
        <v>231</v>
      </c>
      <c r="B1460">
        <v>11</v>
      </c>
      <c r="C1460">
        <v>11001385</v>
      </c>
      <c r="D1460">
        <v>0</v>
      </c>
      <c r="E1460" t="s">
        <v>7476</v>
      </c>
      <c r="F1460" t="s">
        <v>2007</v>
      </c>
      <c r="G1460" t="s">
        <v>2008</v>
      </c>
      <c r="H1460" t="s">
        <v>1990</v>
      </c>
      <c r="I1460" s="162">
        <v>45412.678138113428</v>
      </c>
      <c r="J1460" s="162">
        <v>45412.850010381946</v>
      </c>
      <c r="K1460" t="s">
        <v>1991</v>
      </c>
      <c r="L1460">
        <v>45838734</v>
      </c>
      <c r="M1460" t="s">
        <v>7477</v>
      </c>
      <c r="N1460" t="s">
        <v>7478</v>
      </c>
      <c r="O1460">
        <v>997720398</v>
      </c>
      <c r="P1460" t="s">
        <v>7479</v>
      </c>
      <c r="Q1460" t="s">
        <v>2587</v>
      </c>
      <c r="R1460" t="s">
        <v>2138</v>
      </c>
      <c r="S1460" t="s">
        <v>2049</v>
      </c>
      <c r="T1460" t="e">
        <f>VLOOKUP(Hoja1[[#This Row],[dsc_documento]],Registros[],2,FALSE)</f>
        <v>#N/A</v>
      </c>
    </row>
    <row r="1461" spans="1:20" x14ac:dyDescent="0.25">
      <c r="A1461" t="s">
        <v>232</v>
      </c>
      <c r="B1461">
        <v>4</v>
      </c>
      <c r="C1461">
        <v>4001993</v>
      </c>
      <c r="D1461">
        <v>0</v>
      </c>
      <c r="E1461" t="s">
        <v>7480</v>
      </c>
      <c r="F1461" t="s">
        <v>2007</v>
      </c>
      <c r="G1461" t="s">
        <v>2008</v>
      </c>
      <c r="H1461" t="s">
        <v>1990</v>
      </c>
      <c r="I1461" s="162">
        <v>45412.684679016202</v>
      </c>
      <c r="J1461" s="162">
        <v>45412.875010682874</v>
      </c>
      <c r="K1461" t="s">
        <v>1991</v>
      </c>
      <c r="L1461">
        <v>44753485</v>
      </c>
      <c r="M1461" t="s">
        <v>7481</v>
      </c>
      <c r="N1461" t="s">
        <v>6480</v>
      </c>
      <c r="O1461">
        <v>974705662</v>
      </c>
      <c r="P1461" t="s">
        <v>7482</v>
      </c>
      <c r="Q1461" t="s">
        <v>4089</v>
      </c>
      <c r="R1461" t="s">
        <v>2421</v>
      </c>
      <c r="S1461" t="s">
        <v>2107</v>
      </c>
      <c r="T1461" t="e">
        <f>VLOOKUP(Hoja1[[#This Row],[dsc_documento]],Registros[],2,FALSE)</f>
        <v>#N/A</v>
      </c>
    </row>
    <row r="1462" spans="1:20" x14ac:dyDescent="0.25">
      <c r="A1462" t="s">
        <v>778</v>
      </c>
      <c r="B1462">
        <v>10</v>
      </c>
      <c r="C1462">
        <v>10030502</v>
      </c>
      <c r="D1462">
        <v>0</v>
      </c>
      <c r="E1462" t="s">
        <v>7483</v>
      </c>
      <c r="F1462" t="s">
        <v>2007</v>
      </c>
      <c r="G1462" t="s">
        <v>2008</v>
      </c>
      <c r="H1462" t="s">
        <v>1990</v>
      </c>
      <c r="I1462" s="162">
        <v>45412.688276736109</v>
      </c>
      <c r="J1462" s="162">
        <v>45412.900011458332</v>
      </c>
      <c r="K1462" t="s">
        <v>1991</v>
      </c>
      <c r="L1462">
        <v>47419119</v>
      </c>
      <c r="M1462" t="s">
        <v>7484</v>
      </c>
      <c r="N1462" t="s">
        <v>7485</v>
      </c>
      <c r="O1462">
        <v>937184815</v>
      </c>
      <c r="P1462" t="s">
        <v>7486</v>
      </c>
      <c r="Q1462" t="s">
        <v>4013</v>
      </c>
      <c r="R1462" t="s">
        <v>2163</v>
      </c>
      <c r="S1462" t="s">
        <v>2307</v>
      </c>
      <c r="T1462" t="e">
        <f>VLOOKUP(Hoja1[[#This Row],[dsc_documento]],Registros[],2,FALSE)</f>
        <v>#N/A</v>
      </c>
    </row>
    <row r="1463" spans="1:20" x14ac:dyDescent="0.25">
      <c r="A1463" t="s">
        <v>231</v>
      </c>
      <c r="B1463">
        <v>11</v>
      </c>
      <c r="C1463">
        <v>11001386</v>
      </c>
      <c r="D1463">
        <v>0</v>
      </c>
      <c r="E1463" t="s">
        <v>7487</v>
      </c>
      <c r="F1463" t="s">
        <v>2007</v>
      </c>
      <c r="G1463" t="s">
        <v>2008</v>
      </c>
      <c r="H1463" t="s">
        <v>1990</v>
      </c>
      <c r="I1463" s="162">
        <v>45412.689831099538</v>
      </c>
      <c r="J1463" s="162">
        <v>45412.850007754627</v>
      </c>
      <c r="K1463" t="s">
        <v>1991</v>
      </c>
      <c r="L1463">
        <v>29451777</v>
      </c>
      <c r="M1463" t="s">
        <v>7488</v>
      </c>
      <c r="N1463" t="s">
        <v>7489</v>
      </c>
      <c r="O1463">
        <v>970618302</v>
      </c>
      <c r="P1463" t="s">
        <v>7490</v>
      </c>
      <c r="Q1463" t="s">
        <v>2137</v>
      </c>
      <c r="R1463" t="s">
        <v>2138</v>
      </c>
      <c r="S1463" t="s">
        <v>2049</v>
      </c>
      <c r="T1463" t="e">
        <f>VLOOKUP(Hoja1[[#This Row],[dsc_documento]],Registros[],2,FALSE)</f>
        <v>#N/A</v>
      </c>
    </row>
    <row r="1464" spans="1:20" x14ac:dyDescent="0.25">
      <c r="A1464" t="s">
        <v>173</v>
      </c>
      <c r="B1464">
        <v>5</v>
      </c>
      <c r="C1464">
        <v>5050633</v>
      </c>
      <c r="D1464">
        <v>0</v>
      </c>
      <c r="E1464" t="s">
        <v>7491</v>
      </c>
      <c r="F1464" t="s">
        <v>2007</v>
      </c>
      <c r="G1464" t="s">
        <v>2008</v>
      </c>
      <c r="H1464" t="s">
        <v>1990</v>
      </c>
      <c r="I1464" s="162">
        <v>45412.699528738427</v>
      </c>
      <c r="J1464" s="162">
        <v>45412.925002743053</v>
      </c>
      <c r="K1464" t="s">
        <v>1991</v>
      </c>
      <c r="L1464">
        <v>45268586</v>
      </c>
      <c r="M1464" t="s">
        <v>7492</v>
      </c>
      <c r="N1464" t="s">
        <v>7493</v>
      </c>
      <c r="O1464">
        <v>967508422</v>
      </c>
      <c r="P1464" t="s">
        <v>7494</v>
      </c>
      <c r="Q1464" t="s">
        <v>2217</v>
      </c>
      <c r="R1464" t="s">
        <v>2307</v>
      </c>
      <c r="S1464" t="s">
        <v>2307</v>
      </c>
      <c r="T1464" t="e">
        <f>VLOOKUP(Hoja1[[#This Row],[dsc_documento]],Registros[],2,FALSE)</f>
        <v>#N/A</v>
      </c>
    </row>
    <row r="1465" spans="1:20" x14ac:dyDescent="0.25">
      <c r="A1465" t="s">
        <v>173</v>
      </c>
      <c r="B1465">
        <v>5</v>
      </c>
      <c r="C1465">
        <v>5050634</v>
      </c>
      <c r="D1465">
        <v>0</v>
      </c>
      <c r="E1465" t="s">
        <v>7495</v>
      </c>
      <c r="F1465" t="s">
        <v>2007</v>
      </c>
      <c r="G1465" t="s">
        <v>2008</v>
      </c>
      <c r="H1465" t="s">
        <v>1990</v>
      </c>
      <c r="I1465" s="162">
        <v>45412.710880902778</v>
      </c>
      <c r="J1465" s="162">
        <v>45412.912510104165</v>
      </c>
      <c r="K1465" t="s">
        <v>1991</v>
      </c>
      <c r="L1465">
        <v>8596366</v>
      </c>
      <c r="M1465" t="s">
        <v>7496</v>
      </c>
      <c r="N1465" t="s">
        <v>2260</v>
      </c>
      <c r="O1465">
        <v>945468874</v>
      </c>
      <c r="P1465" t="s">
        <v>7497</v>
      </c>
      <c r="Q1465" t="s">
        <v>3173</v>
      </c>
      <c r="R1465" t="s">
        <v>2307</v>
      </c>
      <c r="S1465" t="s">
        <v>2307</v>
      </c>
      <c r="T1465" t="e">
        <f>VLOOKUP(Hoja1[[#This Row],[dsc_documento]],Registros[],2,FALSE)</f>
        <v>#N/A</v>
      </c>
    </row>
    <row r="1466" spans="1:20" x14ac:dyDescent="0.25">
      <c r="A1466" t="s">
        <v>778</v>
      </c>
      <c r="B1466">
        <v>10</v>
      </c>
      <c r="C1466">
        <v>10030503</v>
      </c>
      <c r="D1466">
        <v>0</v>
      </c>
      <c r="E1466" t="s">
        <v>7498</v>
      </c>
      <c r="F1466" t="s">
        <v>2007</v>
      </c>
      <c r="G1466" t="s">
        <v>2008</v>
      </c>
      <c r="H1466" t="s">
        <v>1990</v>
      </c>
      <c r="I1466" s="162">
        <v>45412.715712384263</v>
      </c>
      <c r="J1466" s="162">
        <v>45412.887510532404</v>
      </c>
      <c r="K1466" t="s">
        <v>1991</v>
      </c>
      <c r="L1466">
        <v>41873260</v>
      </c>
      <c r="M1466" t="s">
        <v>7499</v>
      </c>
      <c r="N1466" t="s">
        <v>7500</v>
      </c>
      <c r="O1466">
        <v>964233167</v>
      </c>
      <c r="P1466" t="s">
        <v>7501</v>
      </c>
      <c r="Q1466" t="s">
        <v>3893</v>
      </c>
      <c r="R1466" t="s">
        <v>2163</v>
      </c>
      <c r="S1466" t="s">
        <v>2307</v>
      </c>
      <c r="T1466" t="e">
        <f>VLOOKUP(Hoja1[[#This Row],[dsc_documento]],Registros[],2,FALSE)</f>
        <v>#N/A</v>
      </c>
    </row>
    <row r="1467" spans="1:20" x14ac:dyDescent="0.25">
      <c r="A1467" t="s">
        <v>201</v>
      </c>
      <c r="B1467">
        <v>2</v>
      </c>
      <c r="C1467">
        <v>2105728</v>
      </c>
      <c r="D1467">
        <v>0</v>
      </c>
      <c r="E1467" t="s">
        <v>7502</v>
      </c>
      <c r="F1467" t="s">
        <v>2007</v>
      </c>
      <c r="G1467" t="s">
        <v>2008</v>
      </c>
      <c r="H1467" t="s">
        <v>1990</v>
      </c>
      <c r="I1467" s="162">
        <v>45412.71834861111</v>
      </c>
      <c r="J1467" s="162">
        <v>45412.900011342594</v>
      </c>
      <c r="K1467" t="s">
        <v>1991</v>
      </c>
      <c r="L1467">
        <v>40700422</v>
      </c>
      <c r="M1467" t="s">
        <v>7503</v>
      </c>
      <c r="N1467" t="s">
        <v>7504</v>
      </c>
      <c r="O1467">
        <v>968578142</v>
      </c>
      <c r="P1467" t="s">
        <v>7505</v>
      </c>
      <c r="Q1467" t="s">
        <v>4385</v>
      </c>
      <c r="R1467" t="s">
        <v>2060</v>
      </c>
      <c r="S1467" t="s">
        <v>4864</v>
      </c>
      <c r="T1467" t="e">
        <f>VLOOKUP(Hoja1[[#This Row],[dsc_documento]],Registros[],2,FALSE)</f>
        <v>#N/A</v>
      </c>
    </row>
    <row r="1468" spans="1:20" x14ac:dyDescent="0.25">
      <c r="A1468" t="s">
        <v>176</v>
      </c>
      <c r="B1468">
        <v>1</v>
      </c>
      <c r="C1468">
        <v>1002516</v>
      </c>
      <c r="D1468">
        <v>0</v>
      </c>
      <c r="E1468" t="s">
        <v>7506</v>
      </c>
      <c r="F1468" t="s">
        <v>2007</v>
      </c>
      <c r="G1468" t="s">
        <v>2008</v>
      </c>
      <c r="H1468" t="s">
        <v>1990</v>
      </c>
      <c r="I1468" s="162">
        <v>45412.7274034375</v>
      </c>
      <c r="J1468" s="162">
        <v>45412.88751079861</v>
      </c>
      <c r="K1468" t="s">
        <v>1991</v>
      </c>
      <c r="L1468">
        <v>4048864</v>
      </c>
      <c r="M1468" t="s">
        <v>7507</v>
      </c>
      <c r="N1468" t="s">
        <v>7508</v>
      </c>
      <c r="O1468">
        <v>954449893</v>
      </c>
      <c r="P1468" t="s">
        <v>7509</v>
      </c>
      <c r="Q1468" t="s">
        <v>2053</v>
      </c>
      <c r="R1468" t="s">
        <v>2054</v>
      </c>
      <c r="S1468" t="s">
        <v>2015</v>
      </c>
      <c r="T1468" t="e">
        <f>VLOOKUP(Hoja1[[#This Row],[dsc_documento]],Registros[],2,FALSE)</f>
        <v>#N/A</v>
      </c>
    </row>
    <row r="1469" spans="1:20" x14ac:dyDescent="0.25">
      <c r="A1469" t="s">
        <v>231</v>
      </c>
      <c r="B1469">
        <v>11</v>
      </c>
      <c r="C1469">
        <v>11001387</v>
      </c>
      <c r="D1469">
        <v>0</v>
      </c>
      <c r="E1469" t="s">
        <v>7510</v>
      </c>
      <c r="F1469" t="s">
        <v>2007</v>
      </c>
      <c r="G1469" t="s">
        <v>2008</v>
      </c>
      <c r="H1469" t="s">
        <v>1990</v>
      </c>
      <c r="I1469" s="162">
        <v>45412.727559375002</v>
      </c>
      <c r="J1469" s="162">
        <v>45412.887510300927</v>
      </c>
      <c r="K1469" t="s">
        <v>1991</v>
      </c>
      <c r="L1469">
        <v>45633801</v>
      </c>
      <c r="M1469" t="s">
        <v>7511</v>
      </c>
      <c r="N1469" t="s">
        <v>7512</v>
      </c>
      <c r="O1469">
        <v>982548216</v>
      </c>
      <c r="P1469" t="s">
        <v>7513</v>
      </c>
      <c r="Q1469" t="s">
        <v>2587</v>
      </c>
      <c r="R1469" t="s">
        <v>2138</v>
      </c>
      <c r="S1469" t="s">
        <v>2049</v>
      </c>
      <c r="T1469" t="e">
        <f>VLOOKUP(Hoja1[[#This Row],[dsc_documento]],Registros[],2,FALSE)</f>
        <v>#N/A</v>
      </c>
    </row>
    <row r="1470" spans="1:20" x14ac:dyDescent="0.25">
      <c r="A1470" t="s">
        <v>177</v>
      </c>
      <c r="B1470">
        <v>6</v>
      </c>
      <c r="C1470">
        <v>6002066</v>
      </c>
      <c r="D1470">
        <v>0</v>
      </c>
      <c r="E1470" t="s">
        <v>7514</v>
      </c>
      <c r="F1470" t="s">
        <v>2007</v>
      </c>
      <c r="G1470" t="s">
        <v>2008</v>
      </c>
      <c r="H1470" t="s">
        <v>1990</v>
      </c>
      <c r="I1470" s="162">
        <v>45412.727871331015</v>
      </c>
      <c r="J1470" s="162">
        <v>45412.900011423611</v>
      </c>
      <c r="K1470" t="s">
        <v>1991</v>
      </c>
      <c r="L1470">
        <v>40186792</v>
      </c>
      <c r="M1470" t="s">
        <v>7515</v>
      </c>
      <c r="N1470" t="s">
        <v>7516</v>
      </c>
      <c r="O1470">
        <v>951059152</v>
      </c>
      <c r="P1470" t="s">
        <v>7517</v>
      </c>
      <c r="Q1470" t="s">
        <v>2764</v>
      </c>
      <c r="R1470" t="s">
        <v>2617</v>
      </c>
      <c r="S1470" t="s">
        <v>2362</v>
      </c>
      <c r="T1470" t="e">
        <f>VLOOKUP(Hoja1[[#This Row],[dsc_documento]],Registros[],2,FALSE)</f>
        <v>#N/A</v>
      </c>
    </row>
    <row r="1471" spans="1:20" x14ac:dyDescent="0.25">
      <c r="A1471" t="s">
        <v>201</v>
      </c>
      <c r="B1471">
        <v>2</v>
      </c>
      <c r="C1471">
        <v>2105729</v>
      </c>
      <c r="D1471">
        <v>0</v>
      </c>
      <c r="E1471" t="s">
        <v>7518</v>
      </c>
      <c r="F1471" t="s">
        <v>2007</v>
      </c>
      <c r="G1471" t="s">
        <v>2008</v>
      </c>
      <c r="H1471" t="s">
        <v>1990</v>
      </c>
      <c r="I1471" s="162">
        <v>45412.733491354164</v>
      </c>
      <c r="J1471" s="162">
        <v>45412.900011574071</v>
      </c>
      <c r="K1471" t="s">
        <v>1991</v>
      </c>
      <c r="L1471">
        <v>76347621</v>
      </c>
      <c r="M1471" t="s">
        <v>7519</v>
      </c>
      <c r="N1471" t="s">
        <v>7520</v>
      </c>
      <c r="O1471">
        <v>963796443</v>
      </c>
      <c r="P1471" t="s">
        <v>7521</v>
      </c>
      <c r="Q1471" t="s">
        <v>3618</v>
      </c>
      <c r="R1471" t="s">
        <v>2223</v>
      </c>
      <c r="S1471" t="s">
        <v>4864</v>
      </c>
      <c r="T1471" t="e">
        <f>VLOOKUP(Hoja1[[#This Row],[dsc_documento]],Registros[],2,FALSE)</f>
        <v>#N/A</v>
      </c>
    </row>
    <row r="1472" spans="1:20" x14ac:dyDescent="0.25">
      <c r="A1472" t="s">
        <v>231</v>
      </c>
      <c r="B1472">
        <v>11</v>
      </c>
      <c r="C1472">
        <v>11001388</v>
      </c>
      <c r="D1472">
        <v>0</v>
      </c>
      <c r="E1472" t="s">
        <v>7522</v>
      </c>
      <c r="F1472" t="s">
        <v>2007</v>
      </c>
      <c r="G1472" t="s">
        <v>2008</v>
      </c>
      <c r="H1472" t="s">
        <v>1990</v>
      </c>
      <c r="I1472" s="162">
        <v>45412.737279398149</v>
      </c>
      <c r="J1472" s="162">
        <v>45413.500003472225</v>
      </c>
      <c r="K1472" t="s">
        <v>1991</v>
      </c>
      <c r="L1472">
        <v>44729799</v>
      </c>
      <c r="M1472" t="s">
        <v>7523</v>
      </c>
      <c r="N1472" t="s">
        <v>7524</v>
      </c>
      <c r="O1472">
        <v>917337561</v>
      </c>
      <c r="P1472" t="s">
        <v>7525</v>
      </c>
      <c r="Q1472" t="s">
        <v>4585</v>
      </c>
      <c r="R1472" t="s">
        <v>2238</v>
      </c>
      <c r="S1472" t="s">
        <v>2049</v>
      </c>
      <c r="T1472" t="e">
        <f>VLOOKUP(Hoja1[[#This Row],[dsc_documento]],Registros[],2,FALSE)</f>
        <v>#N/A</v>
      </c>
    </row>
    <row r="1473" spans="1:20" x14ac:dyDescent="0.25">
      <c r="A1473" t="s">
        <v>176</v>
      </c>
      <c r="B1473">
        <v>1</v>
      </c>
      <c r="C1473">
        <v>1002517</v>
      </c>
      <c r="D1473">
        <v>0</v>
      </c>
      <c r="E1473" t="s">
        <v>7526</v>
      </c>
      <c r="F1473" t="s">
        <v>2007</v>
      </c>
      <c r="G1473" t="s">
        <v>2008</v>
      </c>
      <c r="H1473" t="s">
        <v>1990</v>
      </c>
      <c r="I1473" s="162">
        <v>45412.739703206018</v>
      </c>
      <c r="J1473" s="162">
        <v>45412.925002430558</v>
      </c>
      <c r="K1473" t="s">
        <v>1991</v>
      </c>
      <c r="L1473">
        <v>43649407</v>
      </c>
      <c r="M1473" t="s">
        <v>1339</v>
      </c>
      <c r="N1473" t="s">
        <v>7527</v>
      </c>
      <c r="O1473">
        <v>964060804</v>
      </c>
      <c r="P1473" t="s">
        <v>1340</v>
      </c>
      <c r="Q1473" t="s">
        <v>4343</v>
      </c>
      <c r="R1473" t="s">
        <v>2022</v>
      </c>
      <c r="S1473" t="s">
        <v>2015</v>
      </c>
      <c r="T1473" t="e">
        <f>VLOOKUP(Hoja1[[#This Row],[dsc_documento]],Registros[],2,FALSE)</f>
        <v>#N/A</v>
      </c>
    </row>
    <row r="1474" spans="1:20" x14ac:dyDescent="0.25">
      <c r="A1474" t="s">
        <v>177</v>
      </c>
      <c r="B1474">
        <v>6</v>
      </c>
      <c r="C1474">
        <v>6002067</v>
      </c>
      <c r="D1474">
        <v>0</v>
      </c>
      <c r="E1474" t="s">
        <v>7528</v>
      </c>
      <c r="F1474" t="s">
        <v>2007</v>
      </c>
      <c r="G1474" t="s">
        <v>2008</v>
      </c>
      <c r="H1474" t="s">
        <v>1990</v>
      </c>
      <c r="I1474" s="162">
        <v>45412.739758414355</v>
      </c>
      <c r="J1474" s="162">
        <v>45412.912510069444</v>
      </c>
      <c r="K1474" t="s">
        <v>1991</v>
      </c>
      <c r="L1474">
        <v>42654007</v>
      </c>
      <c r="M1474" t="s">
        <v>7529</v>
      </c>
      <c r="N1474" t="s">
        <v>5392</v>
      </c>
      <c r="O1474">
        <v>935598264</v>
      </c>
      <c r="P1474" t="s">
        <v>7530</v>
      </c>
      <c r="Q1474" t="s">
        <v>4507</v>
      </c>
      <c r="R1474" t="s">
        <v>2617</v>
      </c>
      <c r="S1474" t="s">
        <v>2362</v>
      </c>
      <c r="T1474" t="e">
        <f>VLOOKUP(Hoja1[[#This Row],[dsc_documento]],Registros[],2,FALSE)</f>
        <v>#N/A</v>
      </c>
    </row>
    <row r="1475" spans="1:20" x14ac:dyDescent="0.25">
      <c r="A1475" t="s">
        <v>176</v>
      </c>
      <c r="B1475">
        <v>1</v>
      </c>
      <c r="C1475">
        <v>1002518</v>
      </c>
      <c r="D1475">
        <v>0</v>
      </c>
      <c r="E1475" t="s">
        <v>7531</v>
      </c>
      <c r="F1475" t="s">
        <v>2007</v>
      </c>
      <c r="G1475" t="s">
        <v>2008</v>
      </c>
      <c r="H1475" t="s">
        <v>1990</v>
      </c>
      <c r="I1475" s="162">
        <v>45412.748650034722</v>
      </c>
      <c r="J1475" s="162">
        <v>45412.950009722219</v>
      </c>
      <c r="K1475" t="s">
        <v>1991</v>
      </c>
      <c r="L1475">
        <v>19817105</v>
      </c>
      <c r="M1475" t="s">
        <v>7532</v>
      </c>
      <c r="N1475" t="s">
        <v>7533</v>
      </c>
      <c r="O1475">
        <v>995777920</v>
      </c>
      <c r="P1475" t="s">
        <v>7534</v>
      </c>
      <c r="Q1475" t="s">
        <v>3530</v>
      </c>
      <c r="R1475" t="s">
        <v>2014</v>
      </c>
      <c r="S1475" t="s">
        <v>2015</v>
      </c>
      <c r="T1475" t="e">
        <f>VLOOKUP(Hoja1[[#This Row],[dsc_documento]],Registros[],2,FALSE)</f>
        <v>#N/A</v>
      </c>
    </row>
    <row r="1476" spans="1:20" x14ac:dyDescent="0.25">
      <c r="A1476" t="s">
        <v>176</v>
      </c>
      <c r="B1476">
        <v>1</v>
      </c>
      <c r="C1476">
        <v>1002519</v>
      </c>
      <c r="D1476">
        <v>0</v>
      </c>
      <c r="E1476" t="s">
        <v>7535</v>
      </c>
      <c r="F1476" t="s">
        <v>2007</v>
      </c>
      <c r="G1476" t="s">
        <v>2008</v>
      </c>
      <c r="H1476" t="s">
        <v>2245</v>
      </c>
      <c r="I1476" s="162">
        <v>45412.754849803241</v>
      </c>
      <c r="J1476" s="162">
        <v>45412.925002280092</v>
      </c>
      <c r="K1476" t="s">
        <v>1991</v>
      </c>
      <c r="L1476">
        <v>47682741</v>
      </c>
      <c r="M1476" t="s">
        <v>7536</v>
      </c>
      <c r="N1476" t="s">
        <v>3554</v>
      </c>
      <c r="O1476">
        <v>573229108655</v>
      </c>
      <c r="P1476" t="s">
        <v>7537</v>
      </c>
      <c r="Q1476" t="s">
        <v>6219</v>
      </c>
      <c r="R1476" t="s">
        <v>2387</v>
      </c>
      <c r="S1476" t="s">
        <v>4864</v>
      </c>
      <c r="T1476" t="e">
        <f>VLOOKUP(Hoja1[[#This Row],[dsc_documento]],Registros[],2,FALSE)</f>
        <v>#N/A</v>
      </c>
    </row>
    <row r="1477" spans="1:20" x14ac:dyDescent="0.25">
      <c r="A1477" t="s">
        <v>232</v>
      </c>
      <c r="B1477">
        <v>4</v>
      </c>
      <c r="C1477">
        <v>4001994</v>
      </c>
      <c r="D1477">
        <v>0</v>
      </c>
      <c r="E1477" t="s">
        <v>7538</v>
      </c>
      <c r="F1477" t="s">
        <v>2007</v>
      </c>
      <c r="G1477" t="s">
        <v>2008</v>
      </c>
      <c r="H1477" t="s">
        <v>1990</v>
      </c>
      <c r="I1477" s="162">
        <v>45412.760176469907</v>
      </c>
      <c r="J1477" s="162">
        <v>45415.412506134257</v>
      </c>
      <c r="K1477" t="s">
        <v>1991</v>
      </c>
      <c r="L1477">
        <v>6435986</v>
      </c>
      <c r="M1477" t="s">
        <v>7539</v>
      </c>
      <c r="N1477" t="s">
        <v>7540</v>
      </c>
      <c r="O1477">
        <v>982905183</v>
      </c>
      <c r="P1477" t="s">
        <v>7541</v>
      </c>
      <c r="Q1477" t="s">
        <v>4089</v>
      </c>
      <c r="R1477" t="s">
        <v>2421</v>
      </c>
      <c r="S1477" t="s">
        <v>2107</v>
      </c>
      <c r="T1477" t="e">
        <f>VLOOKUP(Hoja1[[#This Row],[dsc_documento]],Registros[],2,FALSE)</f>
        <v>#N/A</v>
      </c>
    </row>
    <row r="1478" spans="1:20" x14ac:dyDescent="0.25">
      <c r="A1478" t="s">
        <v>173</v>
      </c>
      <c r="B1478">
        <v>5</v>
      </c>
      <c r="C1478">
        <v>5050635</v>
      </c>
      <c r="D1478">
        <v>0</v>
      </c>
      <c r="E1478" t="s">
        <v>7542</v>
      </c>
      <c r="F1478" t="s">
        <v>2007</v>
      </c>
      <c r="G1478" t="s">
        <v>2008</v>
      </c>
      <c r="H1478" t="s">
        <v>1990</v>
      </c>
      <c r="I1478" s="162">
        <v>45412.767230520833</v>
      </c>
      <c r="J1478" s="162">
        <v>45412.950007754633</v>
      </c>
      <c r="K1478" t="s">
        <v>1991</v>
      </c>
      <c r="L1478">
        <v>45105479</v>
      </c>
      <c r="M1478" t="s">
        <v>7543</v>
      </c>
      <c r="N1478" t="s">
        <v>7544</v>
      </c>
      <c r="O1478">
        <v>948795004</v>
      </c>
      <c r="P1478" t="s">
        <v>7545</v>
      </c>
      <c r="Q1478" t="s">
        <v>4897</v>
      </c>
      <c r="R1478" t="s">
        <v>2307</v>
      </c>
      <c r="S1478" t="s">
        <v>2307</v>
      </c>
      <c r="T1478" t="e">
        <f>VLOOKUP(Hoja1[[#This Row],[dsc_documento]],Registros[],2,FALSE)</f>
        <v>#N/A</v>
      </c>
    </row>
    <row r="1479" spans="1:20" x14ac:dyDescent="0.25">
      <c r="A1479" t="s">
        <v>175</v>
      </c>
      <c r="B1479">
        <v>9</v>
      </c>
      <c r="C1479">
        <v>9001784</v>
      </c>
      <c r="D1479">
        <v>0</v>
      </c>
      <c r="E1479" t="s">
        <v>7546</v>
      </c>
      <c r="F1479" t="s">
        <v>2007</v>
      </c>
      <c r="G1479" t="s">
        <v>2008</v>
      </c>
      <c r="H1479" t="s">
        <v>1990</v>
      </c>
      <c r="I1479" s="162">
        <v>45412.76962353009</v>
      </c>
      <c r="J1479" s="162">
        <v>45412.937504895832</v>
      </c>
      <c r="K1479" t="s">
        <v>1991</v>
      </c>
      <c r="L1479">
        <v>32541273</v>
      </c>
      <c r="M1479" t="s">
        <v>1785</v>
      </c>
      <c r="N1479" t="s">
        <v>7547</v>
      </c>
      <c r="O1479">
        <v>962871035</v>
      </c>
      <c r="P1479" t="s">
        <v>7548</v>
      </c>
      <c r="Q1479" t="s">
        <v>6757</v>
      </c>
      <c r="R1479" t="s">
        <v>4855</v>
      </c>
      <c r="S1479" t="s">
        <v>2156</v>
      </c>
      <c r="T1479" t="e">
        <f>VLOOKUP(Hoja1[[#This Row],[dsc_documento]],Registros[],2,FALSE)</f>
        <v>#N/A</v>
      </c>
    </row>
    <row r="1480" spans="1:20" x14ac:dyDescent="0.25">
      <c r="A1480" t="s">
        <v>231</v>
      </c>
      <c r="B1480">
        <v>11</v>
      </c>
      <c r="C1480">
        <v>11001389</v>
      </c>
      <c r="D1480">
        <v>0</v>
      </c>
      <c r="E1480" t="s">
        <v>7549</v>
      </c>
      <c r="F1480" t="s">
        <v>2007</v>
      </c>
      <c r="G1480" t="s">
        <v>2008</v>
      </c>
      <c r="H1480" t="s">
        <v>1990</v>
      </c>
      <c r="I1480" s="162">
        <v>45412.776371990738</v>
      </c>
      <c r="J1480" s="162">
        <v>45412.950008067128</v>
      </c>
      <c r="K1480" t="s">
        <v>1991</v>
      </c>
      <c r="L1480">
        <v>42595654</v>
      </c>
      <c r="M1480" t="s">
        <v>7550</v>
      </c>
      <c r="N1480" t="s">
        <v>7551</v>
      </c>
      <c r="O1480">
        <v>959417189</v>
      </c>
      <c r="P1480" t="s">
        <v>7552</v>
      </c>
      <c r="Q1480" t="s">
        <v>2113</v>
      </c>
      <c r="R1480" t="s">
        <v>2114</v>
      </c>
      <c r="S1480" t="s">
        <v>1994</v>
      </c>
      <c r="T1480" t="e">
        <f>VLOOKUP(Hoja1[[#This Row],[dsc_documento]],Registros[],2,FALSE)</f>
        <v>#N/A</v>
      </c>
    </row>
    <row r="1481" spans="1:20" x14ac:dyDescent="0.25">
      <c r="A1481" t="s">
        <v>177</v>
      </c>
      <c r="B1481">
        <v>6</v>
      </c>
      <c r="C1481">
        <v>6002068</v>
      </c>
      <c r="D1481">
        <v>0</v>
      </c>
      <c r="E1481" t="s">
        <v>7553</v>
      </c>
      <c r="F1481" t="s">
        <v>2007</v>
      </c>
      <c r="G1481" t="s">
        <v>2008</v>
      </c>
      <c r="H1481" t="s">
        <v>1990</v>
      </c>
      <c r="I1481" s="162">
        <v>45412.781318634261</v>
      </c>
      <c r="J1481" s="162">
        <v>45413.500003321758</v>
      </c>
      <c r="K1481" t="s">
        <v>1991</v>
      </c>
      <c r="L1481">
        <v>16693429</v>
      </c>
      <c r="M1481" t="s">
        <v>7554</v>
      </c>
      <c r="N1481" t="s">
        <v>7555</v>
      </c>
      <c r="O1481">
        <v>961530594</v>
      </c>
      <c r="P1481" t="s">
        <v>7556</v>
      </c>
      <c r="Q1481" t="s">
        <v>4801</v>
      </c>
      <c r="R1481" t="s">
        <v>2617</v>
      </c>
      <c r="S1481" t="s">
        <v>2362</v>
      </c>
      <c r="T1481" t="e">
        <f>VLOOKUP(Hoja1[[#This Row],[dsc_documento]],Registros[],2,FALSE)</f>
        <v>#N/A</v>
      </c>
    </row>
    <row r="1482" spans="1:20" x14ac:dyDescent="0.25">
      <c r="A1482" t="s">
        <v>173</v>
      </c>
      <c r="B1482">
        <v>5</v>
      </c>
      <c r="C1482">
        <v>5050636</v>
      </c>
      <c r="D1482">
        <v>0</v>
      </c>
      <c r="E1482" t="s">
        <v>7557</v>
      </c>
      <c r="F1482" t="s">
        <v>1988</v>
      </c>
      <c r="G1482" t="s">
        <v>2008</v>
      </c>
      <c r="H1482" t="s">
        <v>1990</v>
      </c>
      <c r="I1482" s="162">
        <v>45412.803975694442</v>
      </c>
      <c r="J1482" s="162">
        <v>45414.492709456019</v>
      </c>
      <c r="K1482" t="s">
        <v>1991</v>
      </c>
      <c r="L1482">
        <v>15452091</v>
      </c>
      <c r="M1482" t="s">
        <v>7558</v>
      </c>
      <c r="N1482" t="s">
        <v>2999</v>
      </c>
      <c r="O1482">
        <v>931221918</v>
      </c>
      <c r="P1482" t="s">
        <v>7559</v>
      </c>
      <c r="Q1482" t="s">
        <v>3928</v>
      </c>
      <c r="R1482" t="s">
        <v>2080</v>
      </c>
      <c r="S1482" t="s">
        <v>2080</v>
      </c>
      <c r="T1482" t="e">
        <f>VLOOKUP(Hoja1[[#This Row],[dsc_documento]],Registros[],2,FALSE)</f>
        <v>#N/A</v>
      </c>
    </row>
    <row r="1483" spans="1:20" x14ac:dyDescent="0.25">
      <c r="A1483" t="s">
        <v>175</v>
      </c>
      <c r="B1483">
        <v>9</v>
      </c>
      <c r="C1483">
        <v>9001785</v>
      </c>
      <c r="D1483">
        <v>0</v>
      </c>
      <c r="E1483" t="s">
        <v>7560</v>
      </c>
      <c r="F1483" t="s">
        <v>2007</v>
      </c>
      <c r="G1483" t="s">
        <v>2008</v>
      </c>
      <c r="H1483" t="s">
        <v>1990</v>
      </c>
      <c r="I1483" s="162">
        <v>45412.809419409721</v>
      </c>
      <c r="J1483" s="162">
        <v>45412.950011458335</v>
      </c>
      <c r="K1483" t="s">
        <v>1991</v>
      </c>
      <c r="L1483">
        <v>32835394</v>
      </c>
      <c r="M1483" t="s">
        <v>7561</v>
      </c>
      <c r="N1483" t="s">
        <v>7562</v>
      </c>
      <c r="O1483">
        <v>944938133</v>
      </c>
      <c r="P1483" t="s">
        <v>7563</v>
      </c>
      <c r="Q1483" t="s">
        <v>3087</v>
      </c>
      <c r="R1483" t="s">
        <v>5092</v>
      </c>
      <c r="S1483" t="s">
        <v>2156</v>
      </c>
      <c r="T1483" t="e">
        <f>VLOOKUP(Hoja1[[#This Row],[dsc_documento]],Registros[],2,FALSE)</f>
        <v>#N/A</v>
      </c>
    </row>
    <row r="1484" spans="1:20" x14ac:dyDescent="0.25">
      <c r="A1484" t="s">
        <v>175</v>
      </c>
      <c r="B1484">
        <v>9</v>
      </c>
      <c r="C1484">
        <v>9001786</v>
      </c>
      <c r="D1484">
        <v>0</v>
      </c>
      <c r="E1484" t="s">
        <v>7564</v>
      </c>
      <c r="F1484" t="s">
        <v>2007</v>
      </c>
      <c r="G1484" t="s">
        <v>2008</v>
      </c>
      <c r="H1484" t="s">
        <v>1990</v>
      </c>
      <c r="I1484" s="162">
        <v>45412.838121145833</v>
      </c>
      <c r="J1484" s="162">
        <v>45412.962509375</v>
      </c>
      <c r="K1484" t="s">
        <v>1991</v>
      </c>
      <c r="L1484">
        <v>32733330</v>
      </c>
      <c r="M1484" t="s">
        <v>7565</v>
      </c>
      <c r="N1484" t="s">
        <v>7566</v>
      </c>
      <c r="O1484">
        <v>996972294</v>
      </c>
      <c r="P1484" t="s">
        <v>7567</v>
      </c>
      <c r="Q1484" t="s">
        <v>2312</v>
      </c>
      <c r="R1484" t="s">
        <v>4855</v>
      </c>
      <c r="S1484" t="s">
        <v>2156</v>
      </c>
      <c r="T1484" t="e">
        <f>VLOOKUP(Hoja1[[#This Row],[dsc_documento]],Registros[],2,FALSE)</f>
        <v>#N/A</v>
      </c>
    </row>
    <row r="1485" spans="1:20" x14ac:dyDescent="0.25">
      <c r="A1485" t="s">
        <v>173</v>
      </c>
      <c r="B1485">
        <v>5</v>
      </c>
      <c r="C1485">
        <v>5050637</v>
      </c>
      <c r="D1485">
        <v>0</v>
      </c>
      <c r="E1485" t="s">
        <v>7568</v>
      </c>
      <c r="F1485" t="s">
        <v>2007</v>
      </c>
      <c r="G1485" t="s">
        <v>2008</v>
      </c>
      <c r="H1485" t="s">
        <v>1990</v>
      </c>
      <c r="I1485" s="162">
        <v>45412.904756747688</v>
      </c>
      <c r="J1485" s="162">
        <v>45412.987507060185</v>
      </c>
      <c r="K1485" t="s">
        <v>1991</v>
      </c>
      <c r="L1485">
        <v>15355864</v>
      </c>
      <c r="M1485" t="s">
        <v>7569</v>
      </c>
      <c r="N1485" t="s">
        <v>7570</v>
      </c>
      <c r="O1485">
        <v>955043162</v>
      </c>
      <c r="P1485" t="s">
        <v>7571</v>
      </c>
      <c r="Q1485" t="s">
        <v>4897</v>
      </c>
      <c r="R1485" t="s">
        <v>2307</v>
      </c>
      <c r="S1485" t="s">
        <v>2307</v>
      </c>
      <c r="T1485" t="e">
        <f>VLOOKUP(Hoja1[[#This Row],[dsc_documento]],Registros[],2,FALSE)</f>
        <v>#N/A</v>
      </c>
    </row>
    <row r="1486" spans="1:20" x14ac:dyDescent="0.25">
      <c r="A1486" t="s">
        <v>173</v>
      </c>
      <c r="B1486">
        <v>5</v>
      </c>
      <c r="C1486">
        <v>5050638</v>
      </c>
      <c r="D1486">
        <v>0</v>
      </c>
      <c r="E1486" t="s">
        <v>7572</v>
      </c>
      <c r="F1486" t="s">
        <v>1988</v>
      </c>
      <c r="G1486" t="s">
        <v>2008</v>
      </c>
      <c r="H1486" t="s">
        <v>1990</v>
      </c>
      <c r="I1486" s="162">
        <v>45413.69010540509</v>
      </c>
      <c r="J1486" s="162">
        <v>45418.503499803242</v>
      </c>
      <c r="K1486" t="s">
        <v>1991</v>
      </c>
      <c r="L1486">
        <v>15422499</v>
      </c>
      <c r="M1486" t="s">
        <v>7573</v>
      </c>
      <c r="N1486" t="s">
        <v>7574</v>
      </c>
      <c r="O1486">
        <v>954454344</v>
      </c>
      <c r="P1486" t="s">
        <v>7575</v>
      </c>
      <c r="Q1486" t="s">
        <v>2113</v>
      </c>
      <c r="R1486" t="s">
        <v>2114</v>
      </c>
      <c r="S1486" t="s">
        <v>1994</v>
      </c>
      <c r="T1486" t="e">
        <f>VLOOKUP(Hoja1[[#This Row],[dsc_documento]],Registros[],2,FALSE)</f>
        <v>#N/A</v>
      </c>
    </row>
    <row r="1487" spans="1:20" x14ac:dyDescent="0.25">
      <c r="A1487" t="s">
        <v>176</v>
      </c>
      <c r="B1487">
        <v>1</v>
      </c>
      <c r="C1487">
        <v>1002521</v>
      </c>
      <c r="D1487">
        <v>0</v>
      </c>
      <c r="E1487" t="s">
        <v>7576</v>
      </c>
      <c r="F1487" t="s">
        <v>2007</v>
      </c>
      <c r="G1487" t="s">
        <v>2008</v>
      </c>
      <c r="H1487" t="s">
        <v>1990</v>
      </c>
      <c r="I1487" s="162">
        <v>45413.714998148149</v>
      </c>
      <c r="J1487" s="162">
        <v>45415.31251246528</v>
      </c>
      <c r="K1487" t="s">
        <v>2009</v>
      </c>
      <c r="L1487">
        <v>9638089</v>
      </c>
      <c r="M1487" t="s">
        <v>7577</v>
      </c>
      <c r="N1487" t="s">
        <v>7578</v>
      </c>
      <c r="O1487">
        <v>981262102</v>
      </c>
      <c r="P1487" t="s">
        <v>7579</v>
      </c>
      <c r="Q1487" t="s">
        <v>3623</v>
      </c>
      <c r="R1487" t="s">
        <v>2022</v>
      </c>
      <c r="S1487" t="s">
        <v>2015</v>
      </c>
      <c r="T1487" t="e">
        <f>VLOOKUP(Hoja1[[#This Row],[dsc_documento]],Registros[],2,FALSE)</f>
        <v>#N/A</v>
      </c>
    </row>
    <row r="1488" spans="1:20" x14ac:dyDescent="0.25">
      <c r="A1488" t="s">
        <v>231</v>
      </c>
      <c r="B1488">
        <v>11</v>
      </c>
      <c r="C1488">
        <v>11001390</v>
      </c>
      <c r="D1488">
        <v>0</v>
      </c>
      <c r="E1488" t="s">
        <v>7580</v>
      </c>
      <c r="F1488" t="s">
        <v>2007</v>
      </c>
      <c r="G1488" t="s">
        <v>2008</v>
      </c>
      <c r="H1488" t="s">
        <v>1990</v>
      </c>
      <c r="I1488" s="162">
        <v>45414.523550428239</v>
      </c>
      <c r="J1488" s="162">
        <v>45418.550006365738</v>
      </c>
      <c r="K1488" t="s">
        <v>1991</v>
      </c>
      <c r="L1488">
        <v>29341643</v>
      </c>
      <c r="M1488" t="s">
        <v>7581</v>
      </c>
      <c r="N1488" t="s">
        <v>7582</v>
      </c>
      <c r="O1488">
        <v>932023661</v>
      </c>
      <c r="P1488" t="s">
        <v>7583</v>
      </c>
      <c r="Q1488" t="s">
        <v>4585</v>
      </c>
      <c r="R1488" t="s">
        <v>2238</v>
      </c>
      <c r="S1488" t="s">
        <v>2049</v>
      </c>
      <c r="T1488" t="e">
        <f>VLOOKUP(Hoja1[[#This Row],[dsc_documento]],Registros[],2,FALSE)</f>
        <v>#N/A</v>
      </c>
    </row>
    <row r="1489" spans="1:20" x14ac:dyDescent="0.25">
      <c r="A1489" t="s">
        <v>201</v>
      </c>
      <c r="B1489">
        <v>2</v>
      </c>
      <c r="C1489">
        <v>2105732</v>
      </c>
      <c r="D1489">
        <v>0</v>
      </c>
      <c r="E1489" t="s">
        <v>7584</v>
      </c>
      <c r="F1489" t="s">
        <v>2007</v>
      </c>
      <c r="G1489" t="s">
        <v>2008</v>
      </c>
      <c r="H1489" t="s">
        <v>1990</v>
      </c>
      <c r="I1489" s="162">
        <v>45414.604567210648</v>
      </c>
      <c r="J1489" s="162">
        <v>45414.725010497685</v>
      </c>
      <c r="K1489" t="s">
        <v>1991</v>
      </c>
      <c r="L1489">
        <v>23443535</v>
      </c>
      <c r="M1489" t="s">
        <v>7585</v>
      </c>
      <c r="N1489" t="s">
        <v>3503</v>
      </c>
      <c r="O1489">
        <v>961653923</v>
      </c>
      <c r="P1489" t="s">
        <v>7586</v>
      </c>
      <c r="Q1489" t="s">
        <v>2203</v>
      </c>
      <c r="R1489" t="s">
        <v>2022</v>
      </c>
      <c r="S1489" t="s">
        <v>2015</v>
      </c>
      <c r="T1489" t="e">
        <f>VLOOKUP(Hoja1[[#This Row],[dsc_documento]],Registros[],2,FALSE)</f>
        <v>#N/A</v>
      </c>
    </row>
    <row r="1490" spans="1:20" x14ac:dyDescent="0.25">
      <c r="A1490" t="s">
        <v>232</v>
      </c>
      <c r="B1490">
        <v>4</v>
      </c>
      <c r="C1490">
        <v>4001995</v>
      </c>
      <c r="D1490">
        <v>0</v>
      </c>
      <c r="E1490" t="s">
        <v>7587</v>
      </c>
      <c r="F1490" t="s">
        <v>2007</v>
      </c>
      <c r="G1490" t="s">
        <v>2008</v>
      </c>
      <c r="H1490" t="s">
        <v>1990</v>
      </c>
      <c r="I1490" s="162">
        <v>45414.702719942128</v>
      </c>
      <c r="J1490" s="162">
        <v>45414.825012384259</v>
      </c>
      <c r="K1490" t="s">
        <v>1991</v>
      </c>
      <c r="L1490">
        <v>40825674</v>
      </c>
      <c r="M1490" t="s">
        <v>7588</v>
      </c>
      <c r="N1490" t="s">
        <v>5392</v>
      </c>
      <c r="O1490">
        <v>974301814</v>
      </c>
      <c r="P1490" t="s">
        <v>7589</v>
      </c>
      <c r="Q1490" t="s">
        <v>2278</v>
      </c>
      <c r="R1490" t="s">
        <v>2178</v>
      </c>
      <c r="S1490" t="s">
        <v>2107</v>
      </c>
      <c r="T1490" t="e">
        <f>VLOOKUP(Hoja1[[#This Row],[dsc_documento]],Registros[],2,FALSE)</f>
        <v>#N/A</v>
      </c>
    </row>
    <row r="1491" spans="1:20" x14ac:dyDescent="0.25">
      <c r="A1491" t="s">
        <v>231</v>
      </c>
      <c r="B1491">
        <v>11</v>
      </c>
      <c r="C1491">
        <v>11001391</v>
      </c>
      <c r="D1491">
        <v>0</v>
      </c>
      <c r="E1491" t="s">
        <v>7590</v>
      </c>
      <c r="F1491" t="s">
        <v>2007</v>
      </c>
      <c r="G1491" t="s">
        <v>2008</v>
      </c>
      <c r="H1491" t="s">
        <v>1990</v>
      </c>
      <c r="I1491" s="162">
        <v>45415.423483796294</v>
      </c>
      <c r="J1491" s="162">
        <v>45420.962507060183</v>
      </c>
      <c r="K1491" t="s">
        <v>1991</v>
      </c>
      <c r="L1491">
        <v>29505821</v>
      </c>
      <c r="M1491" t="s">
        <v>7591</v>
      </c>
      <c r="N1491" t="s">
        <v>7592</v>
      </c>
      <c r="O1491">
        <v>959970097</v>
      </c>
      <c r="P1491" t="s">
        <v>7593</v>
      </c>
      <c r="Q1491" t="s">
        <v>2113</v>
      </c>
      <c r="R1491" t="s">
        <v>2114</v>
      </c>
      <c r="S1491" t="s">
        <v>1994</v>
      </c>
      <c r="T1491" t="e">
        <f>VLOOKUP(Hoja1[[#This Row],[dsc_documento]],Registros[],2,FALSE)</f>
        <v>#N/A</v>
      </c>
    </row>
    <row r="1492" spans="1:20" x14ac:dyDescent="0.25">
      <c r="A1492" t="s">
        <v>179</v>
      </c>
      <c r="B1492">
        <v>3</v>
      </c>
      <c r="C1492">
        <v>3001530</v>
      </c>
      <c r="D1492">
        <v>0</v>
      </c>
      <c r="E1492" t="s">
        <v>7594</v>
      </c>
      <c r="F1492" t="s">
        <v>2007</v>
      </c>
      <c r="G1492" t="s">
        <v>2008</v>
      </c>
      <c r="H1492" t="s">
        <v>1990</v>
      </c>
      <c r="I1492" s="162">
        <v>45415.447215358799</v>
      </c>
      <c r="J1492" s="162">
        <v>45415.725005636574</v>
      </c>
      <c r="K1492" t="s">
        <v>1991</v>
      </c>
      <c r="L1492">
        <v>76388129</v>
      </c>
      <c r="M1492" t="s">
        <v>7595</v>
      </c>
      <c r="N1492" t="s">
        <v>7596</v>
      </c>
      <c r="O1492">
        <v>933600971</v>
      </c>
      <c r="P1492" t="s">
        <v>7597</v>
      </c>
      <c r="Q1492" t="s">
        <v>3834</v>
      </c>
      <c r="R1492" t="s">
        <v>2106</v>
      </c>
      <c r="S1492" t="s">
        <v>2107</v>
      </c>
      <c r="T1492" t="e">
        <f>VLOOKUP(Hoja1[[#This Row],[dsc_documento]],Registros[],2,FALSE)</f>
        <v>#N/A</v>
      </c>
    </row>
    <row r="1493" spans="1:20" x14ac:dyDescent="0.25">
      <c r="A1493" t="s">
        <v>231</v>
      </c>
      <c r="B1493">
        <v>11</v>
      </c>
      <c r="C1493">
        <v>11001392</v>
      </c>
      <c r="D1493">
        <v>0</v>
      </c>
      <c r="E1493" t="s">
        <v>7598</v>
      </c>
      <c r="F1493" t="s">
        <v>2007</v>
      </c>
      <c r="G1493" t="s">
        <v>2008</v>
      </c>
      <c r="H1493" t="s">
        <v>1990</v>
      </c>
      <c r="I1493" s="162">
        <v>45415.470213923611</v>
      </c>
      <c r="J1493" s="162">
        <v>45415.850011342591</v>
      </c>
      <c r="K1493" t="s">
        <v>1991</v>
      </c>
      <c r="L1493">
        <v>29728475</v>
      </c>
      <c r="M1493" t="s">
        <v>7599</v>
      </c>
      <c r="N1493" t="s">
        <v>7600</v>
      </c>
      <c r="O1493">
        <v>933073707</v>
      </c>
      <c r="P1493" t="s">
        <v>7601</v>
      </c>
      <c r="Q1493" t="s">
        <v>2621</v>
      </c>
      <c r="R1493" t="s">
        <v>2138</v>
      </c>
      <c r="S1493" t="s">
        <v>2049</v>
      </c>
      <c r="T1493" t="e">
        <f>VLOOKUP(Hoja1[[#This Row],[dsc_documento]],Registros[],2,FALSE)</f>
        <v>#N/A</v>
      </c>
    </row>
    <row r="1494" spans="1:20" x14ac:dyDescent="0.25">
      <c r="A1494" t="s">
        <v>175</v>
      </c>
      <c r="B1494">
        <v>9</v>
      </c>
      <c r="C1494">
        <v>9001787</v>
      </c>
      <c r="D1494">
        <v>0</v>
      </c>
      <c r="E1494" t="s">
        <v>7602</v>
      </c>
      <c r="F1494" t="s">
        <v>1988</v>
      </c>
      <c r="G1494" t="s">
        <v>2008</v>
      </c>
      <c r="H1494" t="s">
        <v>1990</v>
      </c>
      <c r="I1494" s="162">
        <v>45415.486413159721</v>
      </c>
      <c r="J1494" s="162">
        <v>45421.895031365741</v>
      </c>
      <c r="K1494" t="s">
        <v>1991</v>
      </c>
      <c r="L1494">
        <v>76739012</v>
      </c>
      <c r="M1494" t="s">
        <v>7603</v>
      </c>
      <c r="N1494" t="s">
        <v>7604</v>
      </c>
      <c r="O1494">
        <v>920519364</v>
      </c>
      <c r="P1494" t="s">
        <v>7605</v>
      </c>
      <c r="Q1494" t="s">
        <v>2123</v>
      </c>
      <c r="R1494" t="s">
        <v>2080</v>
      </c>
      <c r="S1494" t="s">
        <v>2080</v>
      </c>
      <c r="T1494" t="e">
        <f>VLOOKUP(Hoja1[[#This Row],[dsc_documento]],Registros[],2,FALSE)</f>
        <v>#N/A</v>
      </c>
    </row>
    <row r="1495" spans="1:20" x14ac:dyDescent="0.25">
      <c r="A1495" t="s">
        <v>176</v>
      </c>
      <c r="B1495">
        <v>1</v>
      </c>
      <c r="C1495">
        <v>10892</v>
      </c>
      <c r="D1495">
        <v>6</v>
      </c>
      <c r="E1495" t="s">
        <v>7606</v>
      </c>
      <c r="F1495" t="s">
        <v>2007</v>
      </c>
      <c r="G1495" t="s">
        <v>2008</v>
      </c>
      <c r="H1495" t="s">
        <v>1990</v>
      </c>
      <c r="I1495" s="162">
        <v>45415.506936956015</v>
      </c>
      <c r="J1495" s="162">
        <v>45415.612509027778</v>
      </c>
      <c r="K1495" t="s">
        <v>1991</v>
      </c>
      <c r="L1495">
        <v>19896009</v>
      </c>
      <c r="M1495" t="s">
        <v>7607</v>
      </c>
      <c r="N1495" t="s">
        <v>7608</v>
      </c>
      <c r="O1495">
        <v>971145104</v>
      </c>
      <c r="P1495" t="s">
        <v>7609</v>
      </c>
      <c r="Q1495" t="s">
        <v>1999</v>
      </c>
      <c r="R1495" t="s">
        <v>2000</v>
      </c>
      <c r="S1495" t="s">
        <v>2000</v>
      </c>
      <c r="T1495" t="e">
        <f>VLOOKUP(Hoja1[[#This Row],[dsc_documento]],Registros[],2,FALSE)</f>
        <v>#N/A</v>
      </c>
    </row>
    <row r="1496" spans="1:20" x14ac:dyDescent="0.25">
      <c r="A1496" t="s">
        <v>201</v>
      </c>
      <c r="B1496">
        <v>2</v>
      </c>
      <c r="C1496">
        <v>2105734</v>
      </c>
      <c r="D1496">
        <v>0</v>
      </c>
      <c r="E1496" t="s">
        <v>7610</v>
      </c>
      <c r="F1496" t="s">
        <v>2007</v>
      </c>
      <c r="G1496" t="s">
        <v>2008</v>
      </c>
      <c r="H1496" t="s">
        <v>1990</v>
      </c>
      <c r="I1496" s="162">
        <v>45415.531026076387</v>
      </c>
      <c r="J1496" s="162">
        <v>45421.825011805558</v>
      </c>
      <c r="K1496" t="s">
        <v>1991</v>
      </c>
      <c r="L1496">
        <v>45493691</v>
      </c>
      <c r="M1496" t="s">
        <v>7611</v>
      </c>
      <c r="N1496" t="s">
        <v>7612</v>
      </c>
      <c r="O1496">
        <v>955288526</v>
      </c>
      <c r="P1496" t="s">
        <v>7613</v>
      </c>
      <c r="Q1496" t="s">
        <v>3682</v>
      </c>
      <c r="R1496" t="s">
        <v>2223</v>
      </c>
      <c r="S1496" t="s">
        <v>4864</v>
      </c>
      <c r="T1496" t="e">
        <f>VLOOKUP(Hoja1[[#This Row],[dsc_documento]],Registros[],2,FALSE)</f>
        <v>#N/A</v>
      </c>
    </row>
    <row r="1497" spans="1:20" x14ac:dyDescent="0.25">
      <c r="A1497" t="s">
        <v>177</v>
      </c>
      <c r="B1497">
        <v>6</v>
      </c>
      <c r="C1497">
        <v>6002069</v>
      </c>
      <c r="D1497">
        <v>0</v>
      </c>
      <c r="E1497" t="s">
        <v>7614</v>
      </c>
      <c r="F1497" t="s">
        <v>2007</v>
      </c>
      <c r="G1497" t="s">
        <v>2008</v>
      </c>
      <c r="H1497" t="s">
        <v>1990</v>
      </c>
      <c r="I1497" s="162">
        <v>45415.599636030092</v>
      </c>
      <c r="J1497" s="162">
        <v>45415.650011261576</v>
      </c>
      <c r="K1497" t="s">
        <v>1991</v>
      </c>
      <c r="L1497">
        <v>16673010</v>
      </c>
      <c r="M1497" t="s">
        <v>7615</v>
      </c>
      <c r="N1497" t="s">
        <v>7616</v>
      </c>
      <c r="O1497">
        <v>994777831</v>
      </c>
      <c r="P1497" t="s">
        <v>7617</v>
      </c>
      <c r="Q1497" t="s">
        <v>5415</v>
      </c>
      <c r="R1497" t="s">
        <v>2361</v>
      </c>
      <c r="S1497" t="s">
        <v>2362</v>
      </c>
      <c r="T1497" t="e">
        <f>VLOOKUP(Hoja1[[#This Row],[dsc_documento]],Registros[],2,FALSE)</f>
        <v>#N/A</v>
      </c>
    </row>
    <row r="1498" spans="1:20" x14ac:dyDescent="0.25">
      <c r="A1498" t="s">
        <v>231</v>
      </c>
      <c r="B1498">
        <v>11</v>
      </c>
      <c r="C1498">
        <v>11001394</v>
      </c>
      <c r="D1498">
        <v>0</v>
      </c>
      <c r="E1498" t="s">
        <v>7618</v>
      </c>
      <c r="F1498" t="s">
        <v>2007</v>
      </c>
      <c r="G1498" t="s">
        <v>2008</v>
      </c>
      <c r="H1498" t="s">
        <v>1990</v>
      </c>
      <c r="I1498" s="162">
        <v>45416.372783217594</v>
      </c>
      <c r="J1498" s="162">
        <v>45421.662503587962</v>
      </c>
      <c r="K1498" t="s">
        <v>1991</v>
      </c>
      <c r="L1498">
        <v>45771019</v>
      </c>
      <c r="M1498" t="s">
        <v>7619</v>
      </c>
      <c r="N1498" t="s">
        <v>7620</v>
      </c>
      <c r="O1498">
        <v>979805950</v>
      </c>
      <c r="P1498" t="s">
        <v>7621</v>
      </c>
      <c r="Q1498" t="s">
        <v>5267</v>
      </c>
      <c r="R1498" t="s">
        <v>2114</v>
      </c>
      <c r="S1498" t="s">
        <v>1994</v>
      </c>
      <c r="T1498" t="e">
        <f>VLOOKUP(Hoja1[[#This Row],[dsc_documento]],Registros[],2,FALSE)</f>
        <v>#N/A</v>
      </c>
    </row>
    <row r="1499" spans="1:20" x14ac:dyDescent="0.25">
      <c r="A1499" t="s">
        <v>177</v>
      </c>
      <c r="B1499">
        <v>6</v>
      </c>
      <c r="C1499">
        <v>6002070</v>
      </c>
      <c r="D1499">
        <v>0</v>
      </c>
      <c r="E1499" t="s">
        <v>7622</v>
      </c>
      <c r="F1499" t="s">
        <v>1988</v>
      </c>
      <c r="G1499" t="s">
        <v>2008</v>
      </c>
      <c r="H1499" t="s">
        <v>1990</v>
      </c>
      <c r="I1499" s="162">
        <v>45416.493034293984</v>
      </c>
      <c r="J1499" s="162">
        <v>45421.380851701389</v>
      </c>
      <c r="K1499" t="s">
        <v>1991</v>
      </c>
      <c r="L1499">
        <v>16688473</v>
      </c>
      <c r="M1499" t="s">
        <v>7623</v>
      </c>
      <c r="N1499" t="s">
        <v>7624</v>
      </c>
      <c r="O1499">
        <v>945143917</v>
      </c>
      <c r="P1499" t="s">
        <v>7625</v>
      </c>
      <c r="Q1499" t="s">
        <v>6261</v>
      </c>
      <c r="R1499" t="s">
        <v>2000</v>
      </c>
      <c r="S1499" t="s">
        <v>2000</v>
      </c>
      <c r="T1499" t="e">
        <f>VLOOKUP(Hoja1[[#This Row],[dsc_documento]],Registros[],2,FALSE)</f>
        <v>#N/A</v>
      </c>
    </row>
    <row r="1500" spans="1:20" x14ac:dyDescent="0.25">
      <c r="A1500" t="s">
        <v>177</v>
      </c>
      <c r="B1500">
        <v>6</v>
      </c>
      <c r="C1500">
        <v>6002071</v>
      </c>
      <c r="D1500">
        <v>0</v>
      </c>
      <c r="E1500" t="s">
        <v>7626</v>
      </c>
      <c r="F1500" t="s">
        <v>1988</v>
      </c>
      <c r="G1500" t="s">
        <v>2008</v>
      </c>
      <c r="H1500" t="s">
        <v>1990</v>
      </c>
      <c r="I1500" s="162">
        <v>45416.626036458336</v>
      </c>
      <c r="J1500" s="162">
        <v>45421.38178880787</v>
      </c>
      <c r="K1500" t="s">
        <v>1991</v>
      </c>
      <c r="L1500">
        <v>7356228</v>
      </c>
      <c r="M1500" t="s">
        <v>7627</v>
      </c>
      <c r="N1500" t="s">
        <v>7628</v>
      </c>
      <c r="O1500">
        <v>990699961</v>
      </c>
      <c r="P1500" t="s">
        <v>7629</v>
      </c>
      <c r="Q1500" t="s">
        <v>6261</v>
      </c>
      <c r="R1500" t="s">
        <v>2000</v>
      </c>
      <c r="S1500" t="s">
        <v>2000</v>
      </c>
      <c r="T1500" t="e">
        <f>VLOOKUP(Hoja1[[#This Row],[dsc_documento]],Registros[],2,FALSE)</f>
        <v>#N/A</v>
      </c>
    </row>
    <row r="1501" spans="1:20" x14ac:dyDescent="0.25">
      <c r="A1501" t="s">
        <v>778</v>
      </c>
      <c r="B1501">
        <v>10</v>
      </c>
      <c r="C1501">
        <v>10030504</v>
      </c>
      <c r="D1501">
        <v>0</v>
      </c>
      <c r="E1501" t="s">
        <v>7630</v>
      </c>
      <c r="F1501" t="s">
        <v>2007</v>
      </c>
      <c r="G1501" t="s">
        <v>2008</v>
      </c>
      <c r="H1501" t="s">
        <v>1990</v>
      </c>
      <c r="I1501" s="162">
        <v>45416.725225034723</v>
      </c>
      <c r="J1501" s="162">
        <v>45419.40000390046</v>
      </c>
      <c r="K1501" t="s">
        <v>1991</v>
      </c>
      <c r="L1501">
        <v>47419932</v>
      </c>
      <c r="M1501" t="s">
        <v>7631</v>
      </c>
      <c r="N1501" t="s">
        <v>7632</v>
      </c>
      <c r="O1501">
        <v>951691856</v>
      </c>
      <c r="P1501" t="s">
        <v>7633</v>
      </c>
      <c r="Q1501" t="s">
        <v>3893</v>
      </c>
      <c r="R1501" t="s">
        <v>2163</v>
      </c>
      <c r="S1501" t="s">
        <v>2307</v>
      </c>
      <c r="T1501" t="e">
        <f>VLOOKUP(Hoja1[[#This Row],[dsc_documento]],Registros[],2,FALSE)</f>
        <v>#N/A</v>
      </c>
    </row>
    <row r="1502" spans="1:20" x14ac:dyDescent="0.25">
      <c r="A1502" t="s">
        <v>176</v>
      </c>
      <c r="B1502">
        <v>1</v>
      </c>
      <c r="C1502">
        <v>1002523</v>
      </c>
      <c r="D1502">
        <v>0</v>
      </c>
      <c r="E1502" t="s">
        <v>7634</v>
      </c>
      <c r="F1502" t="s">
        <v>1988</v>
      </c>
      <c r="G1502" t="s">
        <v>2008</v>
      </c>
      <c r="H1502" t="s">
        <v>1990</v>
      </c>
      <c r="I1502" s="162">
        <v>45417.388408483799</v>
      </c>
      <c r="J1502" s="162">
        <v>45422.411150381944</v>
      </c>
      <c r="K1502" t="s">
        <v>1991</v>
      </c>
      <c r="L1502">
        <v>45293075</v>
      </c>
      <c r="M1502" t="s">
        <v>7635</v>
      </c>
      <c r="N1502" t="s">
        <v>7636</v>
      </c>
      <c r="O1502">
        <v>964330225</v>
      </c>
      <c r="P1502" t="s">
        <v>7637</v>
      </c>
      <c r="Q1502" t="s">
        <v>1993</v>
      </c>
      <c r="R1502" t="s">
        <v>2080</v>
      </c>
      <c r="S1502" t="s">
        <v>2080</v>
      </c>
      <c r="T1502" t="e">
        <f>VLOOKUP(Hoja1[[#This Row],[dsc_documento]],Registros[],2,FALSE)</f>
        <v>#N/A</v>
      </c>
    </row>
    <row r="1503" spans="1:20" x14ac:dyDescent="0.25">
      <c r="A1503" t="s">
        <v>177</v>
      </c>
      <c r="B1503">
        <v>6</v>
      </c>
      <c r="C1503">
        <v>6002072</v>
      </c>
      <c r="D1503">
        <v>0</v>
      </c>
      <c r="E1503" t="s">
        <v>7638</v>
      </c>
      <c r="F1503" t="s">
        <v>1988</v>
      </c>
      <c r="G1503" t="s">
        <v>2008</v>
      </c>
      <c r="H1503" t="s">
        <v>1990</v>
      </c>
      <c r="I1503" s="162">
        <v>45417.445858761574</v>
      </c>
      <c r="J1503" s="162">
        <v>45421.658340972223</v>
      </c>
      <c r="K1503" t="s">
        <v>1991</v>
      </c>
      <c r="L1503">
        <v>16711147</v>
      </c>
      <c r="M1503" t="s">
        <v>7639</v>
      </c>
      <c r="N1503" t="s">
        <v>7640</v>
      </c>
      <c r="O1503">
        <v>979995612</v>
      </c>
      <c r="P1503" t="s">
        <v>7641</v>
      </c>
      <c r="Q1503" t="s">
        <v>2042</v>
      </c>
      <c r="R1503" t="s">
        <v>2080</v>
      </c>
      <c r="S1503" t="s">
        <v>2080</v>
      </c>
      <c r="T1503" t="e">
        <f>VLOOKUP(Hoja1[[#This Row],[dsc_documento]],Registros[],2,FALSE)</f>
        <v>#N/A</v>
      </c>
    </row>
    <row r="1504" spans="1:20" x14ac:dyDescent="0.25">
      <c r="A1504" t="s">
        <v>201</v>
      </c>
      <c r="B1504">
        <v>2</v>
      </c>
      <c r="C1504">
        <v>2105736</v>
      </c>
      <c r="D1504">
        <v>0</v>
      </c>
      <c r="E1504" t="s">
        <v>7642</v>
      </c>
      <c r="F1504" t="s">
        <v>2007</v>
      </c>
      <c r="G1504" t="s">
        <v>2008</v>
      </c>
      <c r="H1504" t="s">
        <v>1990</v>
      </c>
      <c r="I1504" s="162">
        <v>45418.519105821761</v>
      </c>
      <c r="J1504" s="162">
        <v>45419.537504594904</v>
      </c>
      <c r="K1504" t="s">
        <v>1991</v>
      </c>
      <c r="L1504">
        <v>41911933</v>
      </c>
      <c r="M1504" t="s">
        <v>7643</v>
      </c>
      <c r="N1504" t="s">
        <v>2354</v>
      </c>
      <c r="O1504">
        <v>974391232</v>
      </c>
      <c r="P1504" t="s">
        <v>7644</v>
      </c>
      <c r="Q1504" t="s">
        <v>2372</v>
      </c>
      <c r="R1504" t="s">
        <v>2223</v>
      </c>
      <c r="S1504" t="s">
        <v>4864</v>
      </c>
      <c r="T1504" t="e">
        <f>VLOOKUP(Hoja1[[#This Row],[dsc_documento]],Registros[],2,FALSE)</f>
        <v>#N/A</v>
      </c>
    </row>
    <row r="1505" spans="1:20" x14ac:dyDescent="0.25">
      <c r="A1505" t="s">
        <v>173</v>
      </c>
      <c r="B1505">
        <v>5</v>
      </c>
      <c r="C1505">
        <v>5050639</v>
      </c>
      <c r="D1505">
        <v>0</v>
      </c>
      <c r="E1505" t="s">
        <v>7645</v>
      </c>
      <c r="F1505" t="s">
        <v>2007</v>
      </c>
      <c r="G1505" t="s">
        <v>2008</v>
      </c>
      <c r="H1505" t="s">
        <v>1990</v>
      </c>
      <c r="I1505" s="162">
        <v>45418.523825462966</v>
      </c>
      <c r="J1505" s="162">
        <v>45418.600004085645</v>
      </c>
      <c r="K1505" t="s">
        <v>1991</v>
      </c>
      <c r="L1505">
        <v>40325533</v>
      </c>
      <c r="M1505" t="s">
        <v>7646</v>
      </c>
      <c r="N1505" t="s">
        <v>7647</v>
      </c>
      <c r="O1505">
        <v>961771707</v>
      </c>
      <c r="P1505" t="s">
        <v>7648</v>
      </c>
      <c r="Q1505" t="s">
        <v>4897</v>
      </c>
      <c r="R1505" t="s">
        <v>2307</v>
      </c>
      <c r="S1505" t="s">
        <v>2307</v>
      </c>
      <c r="T1505" t="e">
        <f>VLOOKUP(Hoja1[[#This Row],[dsc_documento]],Registros[],2,FALSE)</f>
        <v>#N/A</v>
      </c>
    </row>
    <row r="1506" spans="1:20" x14ac:dyDescent="0.25">
      <c r="A1506" t="s">
        <v>231</v>
      </c>
      <c r="B1506">
        <v>11</v>
      </c>
      <c r="C1506">
        <v>11001395</v>
      </c>
      <c r="D1506">
        <v>0</v>
      </c>
      <c r="E1506" t="s">
        <v>7649</v>
      </c>
      <c r="F1506" t="s">
        <v>2007</v>
      </c>
      <c r="G1506" t="s">
        <v>2008</v>
      </c>
      <c r="H1506" t="s">
        <v>1990</v>
      </c>
      <c r="I1506" s="162">
        <v>45418.536720023149</v>
      </c>
      <c r="J1506" s="162">
        <v>45419.575006099534</v>
      </c>
      <c r="K1506" t="s">
        <v>1991</v>
      </c>
      <c r="L1506">
        <v>72913131</v>
      </c>
      <c r="M1506" t="s">
        <v>7650</v>
      </c>
      <c r="N1506" t="s">
        <v>7651</v>
      </c>
      <c r="O1506">
        <v>954133154</v>
      </c>
      <c r="P1506" t="s">
        <v>7652</v>
      </c>
      <c r="Q1506" t="s">
        <v>5645</v>
      </c>
      <c r="R1506" t="s">
        <v>2238</v>
      </c>
      <c r="S1506" t="s">
        <v>2049</v>
      </c>
      <c r="T1506" t="e">
        <f>VLOOKUP(Hoja1[[#This Row],[dsc_documento]],Registros[],2,FALSE)</f>
        <v>#N/A</v>
      </c>
    </row>
    <row r="1507" spans="1:20" x14ac:dyDescent="0.25">
      <c r="A1507" t="s">
        <v>232</v>
      </c>
      <c r="B1507">
        <v>4</v>
      </c>
      <c r="C1507">
        <v>1441</v>
      </c>
      <c r="D1507">
        <v>2</v>
      </c>
      <c r="E1507" t="s">
        <v>7653</v>
      </c>
      <c r="F1507" t="s">
        <v>1988</v>
      </c>
      <c r="G1507" t="s">
        <v>2008</v>
      </c>
      <c r="H1507" t="s">
        <v>1990</v>
      </c>
      <c r="I1507" s="162">
        <v>45418.757060960648</v>
      </c>
      <c r="J1507" s="162">
        <v>45419.525009837962</v>
      </c>
      <c r="K1507" t="s">
        <v>2009</v>
      </c>
      <c r="L1507">
        <v>23859974</v>
      </c>
      <c r="M1507" t="s">
        <v>1948</v>
      </c>
      <c r="N1507" t="s">
        <v>7654</v>
      </c>
      <c r="O1507">
        <v>966032163</v>
      </c>
      <c r="P1507" t="s">
        <v>7655</v>
      </c>
      <c r="Q1507" t="s">
        <v>5179</v>
      </c>
      <c r="R1507" t="s">
        <v>5180</v>
      </c>
      <c r="S1507" t="s">
        <v>5180</v>
      </c>
      <c r="T1507" t="e">
        <f>VLOOKUP(Hoja1[[#This Row],[dsc_documento]],Registros[],2,FALSE)</f>
        <v>#N/A</v>
      </c>
    </row>
    <row r="1508" spans="1:20" x14ac:dyDescent="0.25">
      <c r="A1508" t="s">
        <v>231</v>
      </c>
      <c r="B1508">
        <v>11</v>
      </c>
      <c r="C1508">
        <v>11001398</v>
      </c>
      <c r="D1508">
        <v>0</v>
      </c>
      <c r="E1508" t="s">
        <v>7656</v>
      </c>
      <c r="F1508" t="s">
        <v>2007</v>
      </c>
      <c r="G1508" t="s">
        <v>2008</v>
      </c>
      <c r="H1508" t="s">
        <v>1990</v>
      </c>
      <c r="I1508" s="162">
        <v>45419.410694212966</v>
      </c>
      <c r="J1508" s="162">
        <v>45420.837509456018</v>
      </c>
      <c r="K1508" t="s">
        <v>1991</v>
      </c>
      <c r="L1508">
        <v>29700395</v>
      </c>
      <c r="M1508" t="s">
        <v>7657</v>
      </c>
      <c r="N1508" t="s">
        <v>7658</v>
      </c>
      <c r="O1508">
        <v>958646516</v>
      </c>
      <c r="P1508" t="s">
        <v>7659</v>
      </c>
      <c r="Q1508" t="s">
        <v>5645</v>
      </c>
      <c r="R1508" t="s">
        <v>2238</v>
      </c>
      <c r="S1508" t="s">
        <v>2049</v>
      </c>
      <c r="T1508" t="e">
        <f>VLOOKUP(Hoja1[[#This Row],[dsc_documento]],Registros[],2,FALSE)</f>
        <v>#N/A</v>
      </c>
    </row>
    <row r="1509" spans="1:20" x14ac:dyDescent="0.25">
      <c r="A1509" t="s">
        <v>231</v>
      </c>
      <c r="B1509">
        <v>11</v>
      </c>
      <c r="C1509">
        <v>11001400</v>
      </c>
      <c r="D1509">
        <v>0</v>
      </c>
      <c r="E1509" t="s">
        <v>7660</v>
      </c>
      <c r="F1509" t="s">
        <v>2007</v>
      </c>
      <c r="G1509" t="s">
        <v>2008</v>
      </c>
      <c r="H1509" t="s">
        <v>1990</v>
      </c>
      <c r="I1509" s="162">
        <v>45419.430459374998</v>
      </c>
      <c r="J1509" s="162">
        <v>45419.537504861109</v>
      </c>
      <c r="K1509" t="s">
        <v>1991</v>
      </c>
      <c r="L1509">
        <v>43581602</v>
      </c>
      <c r="M1509" t="s">
        <v>7661</v>
      </c>
      <c r="N1509" t="s">
        <v>7662</v>
      </c>
      <c r="O1509">
        <v>971392907</v>
      </c>
      <c r="P1509" t="s">
        <v>7663</v>
      </c>
      <c r="Q1509" t="s">
        <v>2621</v>
      </c>
      <c r="R1509" t="s">
        <v>2138</v>
      </c>
      <c r="S1509" t="s">
        <v>2049</v>
      </c>
      <c r="T1509" t="e">
        <f>VLOOKUP(Hoja1[[#This Row],[dsc_documento]],Registros[],2,FALSE)</f>
        <v>#N/A</v>
      </c>
    </row>
    <row r="1510" spans="1:20" x14ac:dyDescent="0.25">
      <c r="A1510" t="s">
        <v>231</v>
      </c>
      <c r="B1510">
        <v>11</v>
      </c>
      <c r="C1510">
        <v>11001401</v>
      </c>
      <c r="D1510">
        <v>0</v>
      </c>
      <c r="E1510" t="s">
        <v>7664</v>
      </c>
      <c r="F1510" t="s">
        <v>2007</v>
      </c>
      <c r="G1510" t="s">
        <v>2008</v>
      </c>
      <c r="H1510" t="s">
        <v>1990</v>
      </c>
      <c r="I1510" s="162">
        <v>45419.450726192132</v>
      </c>
      <c r="J1510" s="162">
        <v>45419.53750489583</v>
      </c>
      <c r="K1510" t="s">
        <v>1991</v>
      </c>
      <c r="L1510">
        <v>43581602</v>
      </c>
      <c r="M1510" t="s">
        <v>7661</v>
      </c>
      <c r="N1510" t="s">
        <v>7662</v>
      </c>
      <c r="O1510">
        <v>971392907</v>
      </c>
      <c r="P1510" t="s">
        <v>7663</v>
      </c>
      <c r="Q1510" t="s">
        <v>2621</v>
      </c>
      <c r="R1510" t="s">
        <v>2138</v>
      </c>
      <c r="S1510" t="s">
        <v>2049</v>
      </c>
      <c r="T1510" t="e">
        <f>VLOOKUP(Hoja1[[#This Row],[dsc_documento]],Registros[],2,FALSE)</f>
        <v>#N/A</v>
      </c>
    </row>
    <row r="1511" spans="1:20" x14ac:dyDescent="0.25">
      <c r="A1511" t="s">
        <v>197</v>
      </c>
      <c r="B1511">
        <v>7</v>
      </c>
      <c r="C1511">
        <v>7001381</v>
      </c>
      <c r="D1511">
        <v>0</v>
      </c>
      <c r="E1511" t="s">
        <v>7665</v>
      </c>
      <c r="F1511" t="s">
        <v>2007</v>
      </c>
      <c r="G1511" t="s">
        <v>2008</v>
      </c>
      <c r="H1511" t="s">
        <v>1990</v>
      </c>
      <c r="I1511" s="162">
        <v>45419.507786724535</v>
      </c>
      <c r="J1511" s="162">
        <v>45421.437503703703</v>
      </c>
      <c r="K1511" t="s">
        <v>1991</v>
      </c>
      <c r="L1511">
        <v>17615216</v>
      </c>
      <c r="M1511" t="s">
        <v>7666</v>
      </c>
      <c r="N1511" t="s">
        <v>7667</v>
      </c>
      <c r="O1511">
        <v>933513134</v>
      </c>
      <c r="P1511" t="s">
        <v>7668</v>
      </c>
      <c r="Q1511" t="s">
        <v>2243</v>
      </c>
      <c r="R1511" t="s">
        <v>2071</v>
      </c>
      <c r="S1511" t="s">
        <v>4298</v>
      </c>
      <c r="T1511" t="e">
        <f>VLOOKUP(Hoja1[[#This Row],[dsc_documento]],Registros[],2,FALSE)</f>
        <v>#N/A</v>
      </c>
    </row>
    <row r="1512" spans="1:20" x14ac:dyDescent="0.25">
      <c r="A1512" t="s">
        <v>232</v>
      </c>
      <c r="B1512">
        <v>4</v>
      </c>
      <c r="C1512">
        <v>4001996</v>
      </c>
      <c r="D1512">
        <v>0</v>
      </c>
      <c r="E1512" t="s">
        <v>7669</v>
      </c>
      <c r="F1512" t="s">
        <v>2007</v>
      </c>
      <c r="G1512" t="s">
        <v>2008</v>
      </c>
      <c r="H1512" t="s">
        <v>1990</v>
      </c>
      <c r="I1512" s="162">
        <v>45419.527151851849</v>
      </c>
      <c r="J1512" s="162">
        <v>45421.612509641207</v>
      </c>
      <c r="K1512" t="s">
        <v>1991</v>
      </c>
      <c r="L1512">
        <v>61401410</v>
      </c>
      <c r="M1512" t="s">
        <v>7670</v>
      </c>
      <c r="N1512" t="s">
        <v>7671</v>
      </c>
      <c r="O1512">
        <v>986154357</v>
      </c>
      <c r="P1512" t="s">
        <v>7672</v>
      </c>
      <c r="Q1512" t="s">
        <v>7673</v>
      </c>
      <c r="R1512" t="s">
        <v>2421</v>
      </c>
      <c r="S1512" t="s">
        <v>2107</v>
      </c>
      <c r="T1512" t="e">
        <f>VLOOKUP(Hoja1[[#This Row],[dsc_documento]],Registros[],2,FALSE)</f>
        <v>#N/A</v>
      </c>
    </row>
    <row r="1513" spans="1:20" x14ac:dyDescent="0.25">
      <c r="A1513" t="s">
        <v>232</v>
      </c>
      <c r="B1513">
        <v>4</v>
      </c>
      <c r="C1513">
        <v>4001997</v>
      </c>
      <c r="D1513">
        <v>0</v>
      </c>
      <c r="E1513" t="s">
        <v>7674</v>
      </c>
      <c r="F1513" t="s">
        <v>1988</v>
      </c>
      <c r="G1513" t="s">
        <v>2008</v>
      </c>
      <c r="H1513" t="s">
        <v>1990</v>
      </c>
      <c r="I1513" s="162">
        <v>45419.69808765046</v>
      </c>
      <c r="J1513" s="162">
        <v>45419.850004016203</v>
      </c>
      <c r="K1513" t="s">
        <v>1991</v>
      </c>
      <c r="L1513">
        <v>44748094</v>
      </c>
      <c r="M1513" t="s">
        <v>7675</v>
      </c>
      <c r="N1513" t="s">
        <v>7676</v>
      </c>
      <c r="O1513">
        <v>974784540</v>
      </c>
      <c r="P1513" t="s">
        <v>7677</v>
      </c>
      <c r="Q1513" t="s">
        <v>2146</v>
      </c>
      <c r="R1513" t="s">
        <v>2080</v>
      </c>
      <c r="S1513" t="s">
        <v>2080</v>
      </c>
      <c r="T1513" t="e">
        <f>VLOOKUP(Hoja1[[#This Row],[dsc_documento]],Registros[],2,FALSE)</f>
        <v>#N/A</v>
      </c>
    </row>
    <row r="1514" spans="1:20" x14ac:dyDescent="0.25">
      <c r="A1514" t="s">
        <v>176</v>
      </c>
      <c r="B1514">
        <v>1</v>
      </c>
      <c r="C1514">
        <v>5109</v>
      </c>
      <c r="D1514">
        <v>10</v>
      </c>
      <c r="E1514" t="s">
        <v>7678</v>
      </c>
      <c r="F1514" t="s">
        <v>1988</v>
      </c>
      <c r="G1514" t="s">
        <v>2008</v>
      </c>
      <c r="H1514" t="s">
        <v>1990</v>
      </c>
      <c r="I1514" s="162">
        <v>45419.705251388892</v>
      </c>
      <c r="J1514" s="162">
        <v>45419.962507523145</v>
      </c>
      <c r="K1514" t="s">
        <v>2009</v>
      </c>
      <c r="L1514">
        <v>19855876</v>
      </c>
      <c r="M1514" t="s">
        <v>7679</v>
      </c>
      <c r="N1514" t="s">
        <v>7680</v>
      </c>
      <c r="O1514">
        <v>993480940</v>
      </c>
      <c r="P1514" t="s">
        <v>7681</v>
      </c>
      <c r="Q1514" t="s">
        <v>2005</v>
      </c>
      <c r="R1514" t="s">
        <v>2080</v>
      </c>
      <c r="S1514" t="s">
        <v>2080</v>
      </c>
      <c r="T1514" t="e">
        <f>VLOOKUP(Hoja1[[#This Row],[dsc_documento]],Registros[],2,FALSE)</f>
        <v>#N/A</v>
      </c>
    </row>
    <row r="1515" spans="1:20" x14ac:dyDescent="0.25">
      <c r="A1515" t="s">
        <v>232</v>
      </c>
      <c r="B1515">
        <v>4</v>
      </c>
      <c r="C1515">
        <v>4001998</v>
      </c>
      <c r="D1515">
        <v>0</v>
      </c>
      <c r="E1515" t="s">
        <v>7682</v>
      </c>
      <c r="F1515" t="s">
        <v>1988</v>
      </c>
      <c r="G1515" t="s">
        <v>2008</v>
      </c>
      <c r="H1515" t="s">
        <v>1990</v>
      </c>
      <c r="I1515" s="162">
        <v>45419.713876770831</v>
      </c>
      <c r="J1515" s="162">
        <v>45420.475010381946</v>
      </c>
      <c r="K1515" t="s">
        <v>1991</v>
      </c>
      <c r="L1515">
        <v>80155012</v>
      </c>
      <c r="M1515" t="s">
        <v>7683</v>
      </c>
      <c r="N1515" t="s">
        <v>7684</v>
      </c>
      <c r="O1515">
        <v>984440577</v>
      </c>
      <c r="P1515" t="s">
        <v>7685</v>
      </c>
      <c r="Q1515" t="s">
        <v>2146</v>
      </c>
      <c r="R1515" t="s">
        <v>2080</v>
      </c>
      <c r="S1515" t="s">
        <v>2080</v>
      </c>
      <c r="T1515" t="e">
        <f>VLOOKUP(Hoja1[[#This Row],[dsc_documento]],Registros[],2,FALSE)</f>
        <v>#N/A</v>
      </c>
    </row>
    <row r="1516" spans="1:20" x14ac:dyDescent="0.25">
      <c r="A1516" t="s">
        <v>177</v>
      </c>
      <c r="B1516">
        <v>6</v>
      </c>
      <c r="C1516">
        <v>6002073</v>
      </c>
      <c r="D1516">
        <v>0</v>
      </c>
      <c r="E1516" t="s">
        <v>7686</v>
      </c>
      <c r="F1516" t="s">
        <v>1988</v>
      </c>
      <c r="G1516" t="s">
        <v>2008</v>
      </c>
      <c r="H1516" t="s">
        <v>1990</v>
      </c>
      <c r="I1516" s="162">
        <v>45419.746726307872</v>
      </c>
      <c r="J1516" s="162">
        <v>45420.512504745369</v>
      </c>
      <c r="K1516" t="s">
        <v>1991</v>
      </c>
      <c r="L1516">
        <v>71919771</v>
      </c>
      <c r="M1516" t="s">
        <v>7687</v>
      </c>
      <c r="N1516" t="s">
        <v>7688</v>
      </c>
      <c r="O1516">
        <v>936118658</v>
      </c>
      <c r="P1516" t="s">
        <v>7689</v>
      </c>
      <c r="Q1516" t="s">
        <v>5267</v>
      </c>
      <c r="R1516" t="s">
        <v>2114</v>
      </c>
      <c r="S1516" t="s">
        <v>1994</v>
      </c>
      <c r="T1516" t="e">
        <f>VLOOKUP(Hoja1[[#This Row],[dsc_documento]],Registros[],2,FALSE)</f>
        <v>#N/A</v>
      </c>
    </row>
    <row r="1517" spans="1:20" x14ac:dyDescent="0.25">
      <c r="A1517" t="s">
        <v>231</v>
      </c>
      <c r="B1517">
        <v>11</v>
      </c>
      <c r="C1517">
        <v>11001402</v>
      </c>
      <c r="D1517">
        <v>0</v>
      </c>
      <c r="E1517" t="s">
        <v>7690</v>
      </c>
      <c r="F1517" t="s">
        <v>2007</v>
      </c>
      <c r="G1517" t="s">
        <v>2008</v>
      </c>
      <c r="H1517" t="s">
        <v>1990</v>
      </c>
      <c r="I1517" s="162">
        <v>45420.401836076388</v>
      </c>
      <c r="J1517" s="162">
        <v>45421.362509027778</v>
      </c>
      <c r="K1517" t="s">
        <v>1991</v>
      </c>
      <c r="L1517">
        <v>45276970</v>
      </c>
      <c r="M1517" t="s">
        <v>7691</v>
      </c>
      <c r="N1517" t="s">
        <v>7692</v>
      </c>
      <c r="O1517">
        <v>963580912</v>
      </c>
      <c r="P1517" t="s">
        <v>7693</v>
      </c>
      <c r="Q1517" t="s">
        <v>2621</v>
      </c>
      <c r="R1517" t="s">
        <v>2138</v>
      </c>
      <c r="S1517" t="s">
        <v>2049</v>
      </c>
      <c r="T1517" t="e">
        <f>VLOOKUP(Hoja1[[#This Row],[dsc_documento]],Registros[],2,FALSE)</f>
        <v>#N/A</v>
      </c>
    </row>
    <row r="1518" spans="1:20" x14ac:dyDescent="0.25">
      <c r="A1518" t="s">
        <v>231</v>
      </c>
      <c r="B1518">
        <v>11</v>
      </c>
      <c r="C1518">
        <v>11001403</v>
      </c>
      <c r="D1518">
        <v>0</v>
      </c>
      <c r="E1518" t="s">
        <v>7694</v>
      </c>
      <c r="F1518" t="s">
        <v>2007</v>
      </c>
      <c r="G1518" t="s">
        <v>2008</v>
      </c>
      <c r="H1518" t="s">
        <v>1990</v>
      </c>
      <c r="I1518" s="162">
        <v>45420.409179166665</v>
      </c>
      <c r="J1518" s="162">
        <v>45421.362509062499</v>
      </c>
      <c r="K1518" t="s">
        <v>1991</v>
      </c>
      <c r="L1518">
        <v>45276970</v>
      </c>
      <c r="M1518" t="s">
        <v>7691</v>
      </c>
      <c r="N1518" t="s">
        <v>7692</v>
      </c>
      <c r="O1518">
        <v>963580912</v>
      </c>
      <c r="P1518" t="s">
        <v>7693</v>
      </c>
      <c r="Q1518" t="s">
        <v>2621</v>
      </c>
      <c r="R1518" t="s">
        <v>2138</v>
      </c>
      <c r="S1518" t="s">
        <v>2049</v>
      </c>
      <c r="T1518" t="e">
        <f>VLOOKUP(Hoja1[[#This Row],[dsc_documento]],Registros[],2,FALSE)</f>
        <v>#N/A</v>
      </c>
    </row>
    <row r="1519" spans="1:20" x14ac:dyDescent="0.25">
      <c r="A1519" t="s">
        <v>201</v>
      </c>
      <c r="B1519">
        <v>2</v>
      </c>
      <c r="C1519">
        <v>2105739</v>
      </c>
      <c r="D1519">
        <v>0</v>
      </c>
      <c r="E1519" t="s">
        <v>7695</v>
      </c>
      <c r="F1519" t="s">
        <v>2007</v>
      </c>
      <c r="G1519" t="s">
        <v>2008</v>
      </c>
      <c r="H1519" t="s">
        <v>1990</v>
      </c>
      <c r="I1519" s="162">
        <v>45420.431537152777</v>
      </c>
      <c r="J1519" s="162">
        <v>45420.587501967595</v>
      </c>
      <c r="K1519" t="s">
        <v>1991</v>
      </c>
      <c r="L1519">
        <v>19929455</v>
      </c>
      <c r="M1519" t="s">
        <v>7696</v>
      </c>
      <c r="N1519" t="s">
        <v>7697</v>
      </c>
      <c r="O1519">
        <v>923583858</v>
      </c>
      <c r="P1519" t="s">
        <v>7698</v>
      </c>
      <c r="Q1519" t="s">
        <v>2691</v>
      </c>
      <c r="R1519" t="s">
        <v>2054</v>
      </c>
      <c r="S1519" t="s">
        <v>2015</v>
      </c>
      <c r="T1519" t="e">
        <f>VLOOKUP(Hoja1[[#This Row],[dsc_documento]],Registros[],2,FALSE)</f>
        <v>#N/A</v>
      </c>
    </row>
    <row r="1520" spans="1:20" x14ac:dyDescent="0.25">
      <c r="A1520" t="s">
        <v>177</v>
      </c>
      <c r="B1520">
        <v>6</v>
      </c>
      <c r="C1520">
        <v>6002074</v>
      </c>
      <c r="D1520">
        <v>0</v>
      </c>
      <c r="E1520" t="s">
        <v>7699</v>
      </c>
      <c r="F1520" t="s">
        <v>2007</v>
      </c>
      <c r="G1520" t="s">
        <v>2008</v>
      </c>
      <c r="H1520" t="s">
        <v>1990</v>
      </c>
      <c r="I1520" s="162">
        <v>45420.503698148146</v>
      </c>
      <c r="J1520" s="162">
        <v>45420.700009456021</v>
      </c>
      <c r="K1520" t="s">
        <v>1991</v>
      </c>
      <c r="L1520">
        <v>9568706</v>
      </c>
      <c r="M1520" t="s">
        <v>7700</v>
      </c>
      <c r="N1520" t="s">
        <v>2299</v>
      </c>
      <c r="O1520">
        <v>942433872</v>
      </c>
      <c r="P1520" t="s">
        <v>7701</v>
      </c>
      <c r="Q1520" t="s">
        <v>5755</v>
      </c>
      <c r="R1520" t="s">
        <v>2436</v>
      </c>
      <c r="S1520" t="s">
        <v>2362</v>
      </c>
      <c r="T1520" t="e">
        <f>VLOOKUP(Hoja1[[#This Row],[dsc_documento]],Registros[],2,FALSE)</f>
        <v>#N/A</v>
      </c>
    </row>
    <row r="1521" spans="1:20" x14ac:dyDescent="0.25">
      <c r="A1521" t="s">
        <v>176</v>
      </c>
      <c r="B1521">
        <v>1</v>
      </c>
      <c r="C1521">
        <v>1002525</v>
      </c>
      <c r="D1521">
        <v>0</v>
      </c>
      <c r="E1521" t="s">
        <v>7702</v>
      </c>
      <c r="F1521" t="s">
        <v>2007</v>
      </c>
      <c r="G1521" t="s">
        <v>2008</v>
      </c>
      <c r="H1521" t="s">
        <v>1990</v>
      </c>
      <c r="I1521" s="162">
        <v>45420.61067908565</v>
      </c>
      <c r="J1521" s="162">
        <v>45420.687510381948</v>
      </c>
      <c r="K1521" t="s">
        <v>1991</v>
      </c>
      <c r="L1521">
        <v>21241281</v>
      </c>
      <c r="M1521" t="s">
        <v>1839</v>
      </c>
      <c r="N1521" t="s">
        <v>7703</v>
      </c>
      <c r="O1521">
        <v>946792289</v>
      </c>
      <c r="P1521" t="s">
        <v>1840</v>
      </c>
      <c r="Q1521" t="s">
        <v>3038</v>
      </c>
      <c r="R1521" t="s">
        <v>2054</v>
      </c>
      <c r="S1521" t="s">
        <v>2015</v>
      </c>
      <c r="T1521" t="e">
        <f>VLOOKUP(Hoja1[[#This Row],[dsc_documento]],Registros[],2,FALSE)</f>
        <v>#N/A</v>
      </c>
    </row>
    <row r="1522" spans="1:20" x14ac:dyDescent="0.25">
      <c r="A1522" t="s">
        <v>177</v>
      </c>
      <c r="B1522">
        <v>6</v>
      </c>
      <c r="C1522">
        <v>6002075</v>
      </c>
      <c r="D1522">
        <v>0</v>
      </c>
      <c r="E1522" t="s">
        <v>7704</v>
      </c>
      <c r="F1522" t="s">
        <v>1988</v>
      </c>
      <c r="G1522" t="s">
        <v>2008</v>
      </c>
      <c r="H1522" t="s">
        <v>1990</v>
      </c>
      <c r="I1522" s="162">
        <v>45420.664066053243</v>
      </c>
      <c r="J1522" s="162">
        <v>45420.732072256942</v>
      </c>
      <c r="K1522" t="s">
        <v>1991</v>
      </c>
      <c r="L1522">
        <v>77142737</v>
      </c>
      <c r="M1522" t="s">
        <v>7705</v>
      </c>
      <c r="N1522" t="s">
        <v>7706</v>
      </c>
      <c r="O1522">
        <v>975642808</v>
      </c>
      <c r="P1522" t="s">
        <v>7707</v>
      </c>
      <c r="Q1522" t="s">
        <v>2335</v>
      </c>
      <c r="R1522" t="s">
        <v>2080</v>
      </c>
      <c r="S1522" t="s">
        <v>2080</v>
      </c>
      <c r="T1522" t="e">
        <f>VLOOKUP(Hoja1[[#This Row],[dsc_documento]],Registros[],2,FALSE)</f>
        <v>#N/A</v>
      </c>
    </row>
    <row r="1523" spans="1:20" x14ac:dyDescent="0.25">
      <c r="A1523" t="s">
        <v>201</v>
      </c>
      <c r="B1523">
        <v>2</v>
      </c>
      <c r="C1523">
        <v>2105742</v>
      </c>
      <c r="D1523">
        <v>0</v>
      </c>
      <c r="E1523" t="s">
        <v>7708</v>
      </c>
      <c r="F1523" t="s">
        <v>2007</v>
      </c>
      <c r="G1523" t="s">
        <v>2008</v>
      </c>
      <c r="H1523" t="s">
        <v>1990</v>
      </c>
      <c r="I1523" s="162">
        <v>45421.429435150465</v>
      </c>
      <c r="J1523" s="162">
        <v>45421.637511377317</v>
      </c>
      <c r="K1523" t="s">
        <v>1991</v>
      </c>
      <c r="L1523">
        <v>72851639</v>
      </c>
      <c r="M1523" t="s">
        <v>7709</v>
      </c>
      <c r="N1523" t="s">
        <v>7710</v>
      </c>
      <c r="O1523">
        <v>946699063</v>
      </c>
      <c r="P1523" t="s">
        <v>7711</v>
      </c>
      <c r="Q1523" t="s">
        <v>7712</v>
      </c>
      <c r="R1523" t="s">
        <v>2054</v>
      </c>
      <c r="S1523" t="s">
        <v>2015</v>
      </c>
      <c r="T1523" t="e">
        <f>VLOOKUP(Hoja1[[#This Row],[dsc_documento]],Registros[],2,FALSE)</f>
        <v>#N/A</v>
      </c>
    </row>
    <row r="1524" spans="1:20" x14ac:dyDescent="0.25">
      <c r="A1524" t="s">
        <v>201</v>
      </c>
      <c r="B1524">
        <v>2</v>
      </c>
      <c r="C1524">
        <v>2105743</v>
      </c>
      <c r="D1524">
        <v>0</v>
      </c>
      <c r="E1524" t="s">
        <v>7713</v>
      </c>
      <c r="F1524" t="s">
        <v>2007</v>
      </c>
      <c r="G1524" t="s">
        <v>2008</v>
      </c>
      <c r="H1524" t="s">
        <v>1990</v>
      </c>
      <c r="I1524" s="162">
        <v>45421.523399965277</v>
      </c>
      <c r="J1524" s="162">
        <v>45422.425011956017</v>
      </c>
      <c r="K1524" t="s">
        <v>1991</v>
      </c>
      <c r="L1524">
        <v>43307541</v>
      </c>
      <c r="M1524" t="s">
        <v>7714</v>
      </c>
      <c r="N1524" t="s">
        <v>7715</v>
      </c>
      <c r="O1524">
        <v>937649884</v>
      </c>
      <c r="P1524" t="s">
        <v>7716</v>
      </c>
      <c r="Q1524" t="s">
        <v>3183</v>
      </c>
      <c r="R1524" t="s">
        <v>2060</v>
      </c>
      <c r="S1524" t="s">
        <v>4864</v>
      </c>
      <c r="T1524" t="e">
        <f>VLOOKUP(Hoja1[[#This Row],[dsc_documento]],Registros[],2,FALSE)</f>
        <v>#N/A</v>
      </c>
    </row>
    <row r="1525" spans="1:20" x14ac:dyDescent="0.25">
      <c r="A1525" t="s">
        <v>176</v>
      </c>
      <c r="B1525">
        <v>1</v>
      </c>
      <c r="C1525">
        <v>1002527</v>
      </c>
      <c r="D1525">
        <v>0</v>
      </c>
      <c r="E1525" t="s">
        <v>7717</v>
      </c>
      <c r="F1525" t="s">
        <v>2007</v>
      </c>
      <c r="G1525" t="s">
        <v>2008</v>
      </c>
      <c r="H1525" t="s">
        <v>2245</v>
      </c>
      <c r="I1525" s="162">
        <v>45421.53802349537</v>
      </c>
      <c r="J1525" s="162">
        <v>45421.750012500001</v>
      </c>
      <c r="K1525" t="s">
        <v>1991</v>
      </c>
      <c r="L1525">
        <v>19896662</v>
      </c>
      <c r="M1525" t="s">
        <v>7718</v>
      </c>
      <c r="N1525" t="s">
        <v>7719</v>
      </c>
      <c r="O1525">
        <v>964625899</v>
      </c>
      <c r="P1525" t="s">
        <v>7720</v>
      </c>
      <c r="Q1525" t="s">
        <v>3183</v>
      </c>
      <c r="R1525" t="s">
        <v>2060</v>
      </c>
      <c r="S1525" t="s">
        <v>4864</v>
      </c>
      <c r="T1525" t="e">
        <f>VLOOKUP(Hoja1[[#This Row],[dsc_documento]],Registros[],2,FALSE)</f>
        <v>#N/A</v>
      </c>
    </row>
    <row r="1526" spans="1:20" x14ac:dyDescent="0.25">
      <c r="A1526" t="s">
        <v>179</v>
      </c>
      <c r="B1526">
        <v>3</v>
      </c>
      <c r="C1526">
        <v>3001532</v>
      </c>
      <c r="D1526">
        <v>0</v>
      </c>
      <c r="E1526" t="s">
        <v>7721</v>
      </c>
      <c r="F1526" t="s">
        <v>1988</v>
      </c>
      <c r="G1526" t="s">
        <v>2008</v>
      </c>
      <c r="H1526" t="s">
        <v>1990</v>
      </c>
      <c r="I1526" s="162">
        <v>45421.749725694448</v>
      </c>
      <c r="J1526" s="162">
        <v>45422.462511956015</v>
      </c>
      <c r="K1526" t="s">
        <v>1991</v>
      </c>
      <c r="L1526">
        <v>47545858</v>
      </c>
      <c r="M1526" t="s">
        <v>7722</v>
      </c>
      <c r="N1526" t="s">
        <v>7723</v>
      </c>
      <c r="O1526">
        <v>984858540</v>
      </c>
      <c r="P1526" t="s">
        <v>7724</v>
      </c>
      <c r="Q1526" t="s">
        <v>2257</v>
      </c>
      <c r="R1526" t="s">
        <v>2080</v>
      </c>
      <c r="S1526" t="s">
        <v>2080</v>
      </c>
      <c r="T1526" t="e">
        <f>VLOOKUP(Hoja1[[#This Row],[dsc_documento]],Registros[],2,FALSE)</f>
        <v>#N/A</v>
      </c>
    </row>
    <row r="1527" spans="1:20" x14ac:dyDescent="0.25">
      <c r="A1527" t="s">
        <v>201</v>
      </c>
      <c r="B1527">
        <v>2</v>
      </c>
      <c r="C1527">
        <v>2105744</v>
      </c>
      <c r="D1527">
        <v>0</v>
      </c>
      <c r="E1527" t="s">
        <v>7725</v>
      </c>
      <c r="F1527" t="s">
        <v>1988</v>
      </c>
      <c r="G1527" t="s">
        <v>2008</v>
      </c>
      <c r="H1527" t="s">
        <v>1990</v>
      </c>
      <c r="I1527" s="162">
        <v>45422.369624386571</v>
      </c>
      <c r="J1527" s="162">
        <v>45422.437512847224</v>
      </c>
      <c r="K1527" t="s">
        <v>2009</v>
      </c>
      <c r="L1527">
        <v>9852840</v>
      </c>
      <c r="M1527" t="s">
        <v>7726</v>
      </c>
      <c r="N1527" t="s">
        <v>7727</v>
      </c>
      <c r="O1527">
        <v>993783362</v>
      </c>
      <c r="P1527" t="s">
        <v>7728</v>
      </c>
      <c r="Q1527" t="s">
        <v>1993</v>
      </c>
      <c r="R1527" t="s">
        <v>2080</v>
      </c>
      <c r="S1527" t="s">
        <v>2080</v>
      </c>
      <c r="T1527" t="e">
        <f>VLOOKUP(Hoja1[[#This Row],[dsc_documento]],Registros[],2,FALSE)</f>
        <v>#N/A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 D a t a I n c i d e n c i a s 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 D a t a I n c i d e n c i a s 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  d e   R e g i s t r o < / K e y > < / D i a g r a m O b j e c t K e y > < D i a g r a m O b j e c t K e y > < K e y > C o l u m n s \ C l i e n t e < / K e y > < / D i a g r a m O b j e c t K e y > < D i a g r a m O b j e c t K e y > < K e y > C o l u m n s \ U s u a r i o < / K e y > < / D i a g r a m O b j e c t K e y > < D i a g r a m O b j e c t K e y > < K e y > C o l u m n s \ C o r r e o < / K e y > < / D i a g r a m O b j e c t K e y > < D i a g r a m O b j e c t K e y > < K e y > C o l u m n s \ C e l u l a r < / K e y > < / D i a g r a m O b j e c t K e y > < D i a g r a m O b j e c t K e y > < K e y > C o l u m n s \ I n c i d e n t e < / K e y > < / D i a g r a m O b j e c t K e y > < D i a g r a m O b j e c t K e y > < K e y > C o l u m n s \ F e c h a < / K e y > < / D i a g r a m O b j e c t K e y > < D i a g r a m O b j e c t K e y > < K e y > C o l u m n s \ H o r a < / K e y > < / D i a g r a m O b j e c t K e y > < D i a g r a m O b j e c t K e y > < K e y > C o l u m n s \ O b s e r v a c i o n e s < / K e y > < / D i a g r a m O b j e c t K e y > < D i a g r a m O b j e c t K e y > < K e y > C o l u m n s \ S e d e 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  d e   R e g i s t r o 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 C o l u m n s \ C o r r e o 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 C o l u m n s \ C e l u l a r 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 C o l u m n s \ I n c i d e n t e 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 D a t a T r � m i t e s 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 D a t a T r � m i t e s 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 M e a s u r e s \ R e c u e n t o   d e   T r � m i t e < / K e y > < / D i a g r a m O b j e c t K e y > < D i a g r a m O b j e c t K e y > < K e y > M e a s u r e s \ R e c u e n t o   d e   T r � m i t e \ T a g I n f o \ F � r m u l a < / K e y > < / D i a g r a m O b j e c t K e y > < D i a g r a m O b j e c t K e y > < K e y > M e a s u r e s \ R e c u e n t o   d e   T r � m i t e \ T a g I n f o \ V a l o r < / K e y > < / D i a g r a m O b j e c t K e y > < D i a g r a m O b j e c t K e y > < K e y > M e a s u r e s \ R e c u e n t o   d e   U s u a r i o   2 < / K e y > < / D i a g r a m O b j e c t K e y > < D i a g r a m O b j e c t K e y > < K e y > M e a s u r e s \ R e c u e n t o   d e   U s u a r i o   2 \ T a g I n f o \ F � r m u l a < / K e y > < / D i a g r a m O b j e c t K e y > < D i a g r a m O b j e c t K e y > < K e y > M e a s u r e s \ R e c u e n t o   d e   U s u a r i o   2 \ T a g I n f o \ V a l o r < / K e y > < / D i a g r a m O b j e c t K e y > < D i a g r a m O b j e c t K e y > < K e y > M e a s u r e s \ R e c u e n t o   d e   H o r a   ( h o r a ) < / K e y > < / D i a g r a m O b j e c t K e y > < D i a g r a m O b j e c t K e y > < K e y > M e a s u r e s \ R e c u e n t o   d e   H o r a   ( h o r a ) \ T a g I n f o \ F � r m u l a < / K e y > < / D i a g r a m O b j e c t K e y > < D i a g r a m O b j e c t K e y > < K e y > M e a s u r e s \ R e c u e n t o   d e   H o r a   ( h o r a ) \ T a g I n f o \ V a l o r < / K e y > < / D i a g r a m O b j e c t K e y > < D i a g r a m O b j e c t K e y > < K e y > C o l u m n s \ C l i e n t e < / K e y > < / D i a g r a m O b j e c t K e y > < D i a g r a m O b j e c t K e y > < K e y > C o l u m n s \ U s u a r i o < / K e y > < / D i a g r a m O b j e c t K e y > < D i a g r a m O b j e c t K e y > < K e y > C o l u m n s \ T i p o < / K e y > < / D i a g r a m O b j e c t K e y > < D i a g r a m O b j e c t K e y > < K e y > C o l u m n s \ T r � m i t e < / K e y > < / D i a g r a m O b j e c t K e y > < D i a g r a m O b j e c t K e y > < K e y > C o l u m n s \ F e c h a < / K e y > < / D i a g r a m O b j e c t K e y > < D i a g r a m O b j e c t K e y > < K e y > C o l u m n s \ H o r a 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 C o l u m n s \ H o r a   ( h o r a ) < / K e y > < / D i a g r a m O b j e c t K e y > < D i a g r a m O b j e c t K e y > < K e y > C o l u m n s \ H o r a   ( m i n u t o ) < / K e y > < / D i a g r a m O b j e c t K e y > < D i a g r a m O b j e c t K e y > < K e y > C o l u m n s \ H o r a   ( s e g u n d o ) < / K e y > < / D i a g r a m O b j e c t K e y > < D i a g r a m O b j e c t K e y > < K e y > L i n k s \ & l t ; C o l u m n s \ R e c u e n t o   d e   T r � m i t e & g t ; - & l t ; M e a s u r e s \ T r � m i t e & g t ; < / K e y > < / D i a g r a m O b j e c t K e y > < D i a g r a m O b j e c t K e y > < K e y > L i n k s \ & l t ; C o l u m n s \ R e c u e n t o   d e   T r � m i t e & g t ; - & l t ; M e a s u r e s \ T r � m i t e & g t ; \ C O L U M N < / K e y > < / D i a g r a m O b j e c t K e y > < D i a g r a m O b j e c t K e y > < K e y > L i n k s \ & l t ; C o l u m n s \ R e c u e n t o   d e   T r � m i t e & g t ; - & l t ; M e a s u r e s \ T r � m i t e & g t ; \ M E A S U R E < / K e y > < / D i a g r a m O b j e c t K e y > < D i a g r a m O b j e c t K e y > < K e y > L i n k s \ & l t ; C o l u m n s \ R e c u e n t o   d e   U s u a r i o   2 & g t ; - & l t ; M e a s u r e s \ U s u a r i o & g t ; < / K e y > < / D i a g r a m O b j e c t K e y > < D i a g r a m O b j e c t K e y > < K e y > L i n k s \ & l t ; C o l u m n s \ R e c u e n t o   d e   U s u a r i o   2 & g t ; - & l t ; M e a s u r e s \ U s u a r i o & g t ; \ C O L U M N < / K e y > < / D i a g r a m O b j e c t K e y > < D i a g r a m O b j e c t K e y > < K e y > L i n k s \ & l t ; C o l u m n s \ R e c u e n t o   d e   U s u a r i o   2 & g t ; - & l t ; M e a s u r e s \ U s u a r i o & g t ; \ M E A S U R E < / K e y > < / D i a g r a m O b j e c t K e y > < D i a g r a m O b j e c t K e y > < K e y > L i n k s \ & l t ; C o l u m n s \ R e c u e n t o   d e   H o r a   ( h o r a ) & g t ; - & l t ; M e a s u r e s \ H o r a   ( h o r a ) & g t ; < / K e y > < / D i a g r a m O b j e c t K e y > < D i a g r a m O b j e c t K e y > < K e y > L i n k s \ & l t ; C o l u m n s \ R e c u e n t o   d e   H o r a   ( h o r a ) & g t ; - & l t ; M e a s u r e s \ H o r a   ( h o r a ) & g t ; \ C O L U M N < / K e y > < / D i a g r a m O b j e c t K e y > < D i a g r a m O b j e c t K e y > < K e y > L i n k s \ & l t ; C o l u m n s \ R e c u e n t o   d e   H o r a   ( h o r a ) & g t ; - & l t ; M e a s u r e s \ H o r a   ( h o r a ) & g t ; \ M E A S U R E 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 M e a s u r e s \ R e c u e n t o   d e   T r � m i t e 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 T r � m i t e \ T a g I n f o \ F � r m u l a 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 T r � m i t e \ T a g I n f o \ V a l o r 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 U s u a r i o 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 U s u a r i o 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 U s u a r i o 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 H o r a   ( h o r a ) 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 H o r a   ( h o r a ) \ T a g I n f o \ F � r m u l a 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 H o r a   ( h o r a ) \ T a g I n f o \ V a l o r 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 C o l u m n s \ T r � m i t e 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 ( h o r a ) 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 ( m i n u t o ) 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 ( s e g u n d o ) 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 L i n k s \ & l t ; C o l u m n s \ R e c u e n t o   d e   T r � m i t e & g t ; - & l t ; M e a s u r e s \ T r � m i t e & g t ; 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 T r � m i t e & g t ; - & l t ; M e a s u r e s \ T r � m i t e & g t ; \ C O L U M N 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 T r � m i t e & g t ; - & l t ; M e a s u r e s \ T r � m i t e & g t ; \ M E A S U R E 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 U s u a r i o   2 & g t ; - & l t ; M e a s u r e s \ U s u a r i o & g t ; 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 U s u a r i o   2 & g t ; - & l t ; M e a s u r e s \ U s u a r i o & g t ; \ C O L U M N 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 U s u a r i o   2 & g t ; - & l t ; M e a s u r e s \ U s u a r i o & g t ; \ M E A S U R E 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 H o r a   ( h o r a ) & g t ; - & l t ; M e a s u r e s \ H o r a   ( h o r a ) & g t ; 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 H o r a   ( h o r a ) & g t ; - & l t ; M e a s u r e s \ H o r a   ( h o r a ) & g t ; \ C O L U M N 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 H o r a   ( h o r a ) & g t ; - & l t ; M e a s u r e s \ H o r a   ( h o r a ) & g t ; \ M E A S U R E 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 P a s a r e l a   p a g o 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 P a s a r e l a   p a g o 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 M o n t o < / K e y > < / D i a g r a m O b j e c t K e y > < D i a g r a m O b j e c t K e y > < K e y > M e a s u r e s \ S u m a   d e   M o n t o \ T a g I n f o \ F � r m u l a < / K e y > < / D i a g r a m O b j e c t K e y > < D i a g r a m O b j e c t K e y > < K e y > M e a s u r e s \ S u m a   d e   M o n t o \ T a g I n f o \ V a l o r < / K e y > < / D i a g r a m O b j e c t K e y > < D i a g r a m O b j e c t K e y > < K e y > M e a s u r e s \ R e c u e n t o   d e   M o n t o < / K e y > < / D i a g r a m O b j e c t K e y > < D i a g r a m O b j e c t K e y > < K e y > M e a s u r e s \ R e c u e n t o   d e   M o n t o \ T a g I n f o \ F � r m u l a < / K e y > < / D i a g r a m O b j e c t K e y > < D i a g r a m O b j e c t K e y > < K e y > M e a s u r e s \ R e c u e n t o   d e   M o n t o \ T a g I n f o \ V a l o r < / K e y > < / D i a g r a m O b j e c t K e y > < D i a g r a m O b j e c t K e y > < K e y > M e a s u r e s \ S u m a   d e   C o m i s i � n < / K e y > < / D i a g r a m O b j e c t K e y > < D i a g r a m O b j e c t K e y > < K e y > M e a s u r e s \ S u m a   d e   C o m i s i � n \ T a g I n f o \ F � r m u l a < / K e y > < / D i a g r a m O b j e c t K e y > < D i a g r a m O b j e c t K e y > < K e y > M e a s u r e s \ S u m a   d e   C o m i s i � n \ T a g I n f o \ V a l o r < / K e y > < / D i a g r a m O b j e c t K e y > < D i a g r a m O b j e c t K e y > < K e y > C o l u m n s \ F e c h a < / K e y > < / D i a g r a m O b j e c t K e y > < D i a g r a m O b j e c t K e y > < K e y > C o l u m n s \ M o n t o < / K e y > < / D i a g r a m O b j e c t K e y > < D i a g r a m O b j e c t K e y > < K e y > C o l u m n s \ T i p o 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D i a g r a m O b j e c t K e y > < K e y > C o l u m n s \ C o m i s i � n < / K e y > < / D i a g r a m O b j e c t K e y > < D i a g r a m O b j e c t K e y > < K e y > L i n k s \ & l t ; C o l u m n s \ S u m a   d e   M o n t o & g t ; - & l t ; M e a s u r e s \ M o n t o & g t ; < / K e y > < / D i a g r a m O b j e c t K e y > < D i a g r a m O b j e c t K e y > < K e y > L i n k s \ & l t ; C o l u m n s \ S u m a   d e   M o n t o & g t ; - & l t ; M e a s u r e s \ M o n t o & g t ; \ C O L U M N < / K e y > < / D i a g r a m O b j e c t K e y > < D i a g r a m O b j e c t K e y > < K e y > L i n k s \ & l t ; C o l u m n s \ S u m a   d e   M o n t o & g t ; - & l t ; M e a s u r e s \ M o n t o & g t ; \ M E A S U R E < / K e y > < / D i a g r a m O b j e c t K e y > < D i a g r a m O b j e c t K e y > < K e y > L i n k s \ & l t ; C o l u m n s \ R e c u e n t o   d e   M o n t o & g t ; - & l t ; M e a s u r e s \ M o n t o & g t ; < / K e y > < / D i a g r a m O b j e c t K e y > < D i a g r a m O b j e c t K e y > < K e y > L i n k s \ & l t ; C o l u m n s \ R e c u e n t o   d e   M o n t o & g t ; - & l t ; M e a s u r e s \ M o n t o & g t ; \ C O L U M N < / K e y > < / D i a g r a m O b j e c t K e y > < D i a g r a m O b j e c t K e y > < K e y > L i n k s \ & l t ; C o l u m n s \ R e c u e n t o   d e   M o n t o & g t ; - & l t ; M e a s u r e s \ M o n t o & g t ; \ M E A S U R E < / K e y > < / D i a g r a m O b j e c t K e y > < D i a g r a m O b j e c t K e y > < K e y > L i n k s \ & l t ; C o l u m n s \ S u m a   d e   C o m i s i � n & g t ; - & l t ; M e a s u r e s \ C o m i s i � n & g t ; < / K e y > < / D i a g r a m O b j e c t K e y > < D i a g r a m O b j e c t K e y > < K e y > L i n k s \ & l t ; C o l u m n s \ S u m a   d e   C o m i s i � n & g t ; - & l t ; M e a s u r e s \ C o m i s i � n & g t ; \ C O L U M N < / K e y > < / D i a g r a m O b j e c t K e y > < D i a g r a m O b j e c t K e y > < K e y > L i n k s \ & l t ; C o l u m n s \ S u m a   d e   C o m i s i � n & g t ; - & l t ; M e a s u r e s \ C o m i s i � n & g t ; \ M E A S U R E 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 M o n t o 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 M o n t o \ T a g I n f o \ F � r m u l a 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 M o n t o \ T a g I n f o \ V a l o r 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 M o n t o 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 M o n t o \ T a g I n f o \ F � r m u l a 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 M o n t o \ T a g I n f o \ V a l o r 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 C o m i s i � n 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 C o m i s i � n \ T a g I n f o \ F � r m u l a 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 C o m i s i � n \ T a g I n f o \ V a l o r 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 C o l u m n s \ C o m i s i � n 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 M o n t o & g t ; - & l t ; M e a s u r e s \ M o n t o & g t ; 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 M o n t o & g t ; - & l t ; M e a s u r e s \ M o n t o & g t ; \ C O L U M N 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 M o n t o & g t ; - & l t ; M e a s u r e s \ M o n t o & g t ; \ M E A S U R E 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 M o n t o & g t ; - & l t ; M e a s u r e s \ M o n t o & g t ; 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 M o n t o & g t ; - & l t ; M e a s u r e s \ M o n t o & g t ; \ C O L U M N 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 M o n t o & g t ; - & l t ; M e a s u r e s \ M o n t o & g t ; \ M E A S U R E 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 C o m i s i � n & g t ; - & l t ; M e a s u r e s \ C o m i s i � n & g t ; 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 C o m i s i � n & g t ; - & l t ; M e a s u r e s \ C o m i s i � n & g t ; \ C O L U M N 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 C o m i s i � n & g t ; - & l t ; M e a s u r e s \ C o m i s i � n & g t ; \ M E A S U R E 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 R e g i s t r o s 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 R e g i s t r o s 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 M e a s u r e s \ R e c u e n t o   d e   D N I < / K e y > < / D i a g r a m O b j e c t K e y > < D i a g r a m O b j e c t K e y > < K e y > M e a s u r e s \ R e c u e n t o   d e   D N I \ T a g I n f o \ F � r m u l a < / K e y > < / D i a g r a m O b j e c t K e y > < D i a g r a m O b j e c t K e y > < K e y > M e a s u r e s \ R e c u e n t o   d e   D N I \ T a g I n f o \ V a l o r < / K e y > < / D i a g r a m O b j e c t K e y > < D i a g r a m O b j e c t K e y > < K e y > C o l u m n s \ C l i e n t e < / K e y > < / D i a g r a m O b j e c t K e y > < D i a g r a m O b j e c t K e y > < K e y > C o l u m n s \ D N I < / K e y > < / D i a g r a m O b j e c t K e y > < D i a g r a m O b j e c t K e y > < K e y > C o l u m n s \ C o r r e o < / K e y > < / D i a g r a m O b j e c t K e y > < D i a g r a m O b j e c t K e y > < K e y > C o l u m n s \ F e c h a < / K e y > < / D i a g r a m O b j e c t K e y > < D i a g r a m O b j e c t K e y > < K e y > C o l u m n s \ H o r a 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D i a g r a m O b j e c t K e y > < K e y > C o l u m n s \ S e d e < / K e y > < / D i a g r a m O b j e c t K e y > < D i a g r a m O b j e c t K e y > < K e y > C o l u m n s \ F e c h a   d e   a c t i v a c i � n < / K e y > < / D i a g r a m O b j e c t K e y > < D i a g r a m O b j e c t K e y > < K e y > L i n k s \ & l t ; C o l u m n s \ R e c u e n t o   d e   D N I & g t ; - & l t ; M e a s u r e s \ D N I & g t ; < / K e y > < / D i a g r a m O b j e c t K e y > < D i a g r a m O b j e c t K e y > < K e y > L i n k s \ & l t ; C o l u m n s \ R e c u e n t o   d e   D N I & g t ; - & l t ; M e a s u r e s \ D N I & g t ; \ C O L U M N < / K e y > < / D i a g r a m O b j e c t K e y > < D i a g r a m O b j e c t K e y > < K e y > L i n k s \ & l t ; C o l u m n s \ R e c u e n t o   d e   D N I & g t ; - & l t ; M e a s u r e s \ D N I & g t ; \ M E A S U R E 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 M e a s u r e s \ R e c u e n t o   d e   D N I 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 D N I \ T a g I n f o \ F � r m u l a 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 D N I \ T a g I n f o \ V a l o r 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 C o l u m n s \ C o r r e o 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 a c t i v a c i � n 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 L i n k s \ & l t ; C o l u m n s \ R e c u e n t o   d e   D N I & g t ; - & l t ; M e a s u r e s \ D N I & g t ; 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 D N I & g t ; - & l t ; M e a s u r e s \ D N I & g t ; \ C O L U M N 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 D N I & g t ; - & l t ; M e a s u r e s \ D N I & g t ; \ M E A S U R E 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 N u e v o s   c l i e n t e s   2 4 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 N u e v o s   c l i e n t e s   2 4 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 C o l u m n s \ d s c _ l o c a l i d a d < / K e y > < / D i a g r a m O b j e c t K e y > < D i a g r a m O b j e c t K e y > < K e y > C o l u m n s \ c o d _ l o c a l i d a d < / K e y > < / D i a g r a m O b j e c t K e y > < D i a g r a m O b j e c t K e y > < K e y > C o l u m n s \ c o d _ c o n t r a t o < / K e y > < / D i a g r a m O b j e c t K e y > < D i a g r a m O b j e c t K e y > < K e y > C o l u m n s \ n u m _ s e r v < / K e y > < / D i a g r a m O b j e c t K e y > < D i a g r a m O b j e c t K e y > < K e y > C o l u m n s \ I D < / K e y > < / D i a g r a m O b j e c t K e y > < D i a g r a m O b j e c t K e y > < K e y > C o l u m n s \ T N < / K e y > < / D i a g r a m O b j e c t K e y > < D i a g r a m O b j e c t K e y > < K e y > C o l u m n s \ f l g _ c t t _ d i g i t a l < / K e y > < / D i a g r a m O b j e c t K e y > < D i a g r a m O b j e c t K e y > < K e y > C o l u m n s \ d s c _ t i p o _ s e r v i c i o < / K e y > < / D i a g r a m O b j e c t K e y > < D i a g r a m O b j e c t K e y > < K e y > C o l u m n s \ f c h _ e m i s i o n < / K e y > < / D i a g r a m O b j e c t K e y > < D i a g r a m O b j e c t K e y > < K e y > C o l u m n s \ f c h _ a c t i v a c i o n < / K e y > < / D i a g r a m O b j e c t K e y > < D i a g r a m O b j e c t K e y > < K e y > C o l u m n s \ t i p o _ p a g o < / K e y > < / D i a g r a m O b j e c t K e y > < D i a g r a m O b j e c t K e y > < K e y > C o l u m n s \ d s c _ d o c u m e n t o < / K e y > < / D i a g r a m O b j e c t K e y > < D i a g r a m O b j e c t K e y > < K e y > C o l u m n s \ d s c _ c l i e n t e < / K e y > < / D i a g r a m O b j e c t K e y > < D i a g r a m O b j e c t K e y > < K e y > C o l u m n s \ d s c _ n o m b r e < / K e y > < / D i a g r a m O b j e c t K e y > < D i a g r a m O b j e c t K e y > < K e y > C o l u m n s \ d s c _ t e l e f o n o < / K e y > < / D i a g r a m O b j e c t K e y > < D i a g r a m O b j e c t K e y > < K e y > C o l u m n s \ d s c _ c o r r e o < / K e y > < / D i a g r a m O b j e c t K e y > < D i a g r a m O b j e c t K e y > < K e y > C o l u m n s \ d s c _ v e n d e d o r < / K e y > < / D i a g r a m O b j e c t K e y > < D i a g r a m O b j e c t K e y > < K e y > C o l u m n s \ d s c _ s u p e r v i s o r < / K e y > < / D i a g r a m O b j e c t K e y > < D i a g r a m O b j e c t K e y > < K e y > C o l u m n s \ d s c _ j e f e v e n t a s < / K e y > < / D i a g r a m O b j e c t K e y > < D i a g r a m O b j e c t K e y > < K e y > C o l u m n s \ R e g i s t r a d o s 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 C o l u m n s \ d s c _ l o c a l i d a d 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 C o l u m n s \ c o d _ l o c a l i d a d 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 C o l u m n s \ c o d _ c o n t r a t o 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 C o l u m n s \ n u m _ s e r v 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 C o l u m n s \ f l g _ c t t _ d i g i t a l 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 C o l u m n s \ d s c _ t i p o _ s e r v i c i o 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 C o l u m n s \ f c h _ e m i s i o n 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 C o l u m n s \ f c h _ a c t i v a c i o n 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 C o l u m n s \ t i p o _ p a g o 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 C o l u m n s \ d s c _ d o c u m e n t o 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 C o l u m n s \ d s c _ c l i e n t e 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 C o l u m n s \ d s c _ n o m b r e 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 C o l u m n s \ d s c _ t e l e f o n o 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 C o l u m n s \ d s c _ c o r r e o 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 C o l u m n s \ d s c _ v e n d e d o r 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 C o l u m n s \ d s c _ s u p e r v i s o r 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 C o l u m n s \ d s c _ j e f e v e n t a s 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 C o l u m n s \ R e g i s t r a d o s 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 T a g s \ T a b l e s \ & l t ; T a b l e s \ R e g i s t r o s & g t ; < / K e y > < / D i a g r a m O b j e c t K e y > < D i a g r a m O b j e c t K e y > < K e y > D y n a m i c   T a g s \ T a b l e s \ & l t ; T a b l e s \ D a t a I n c i d e n c i a s & g t ; < / K e y > < / D i a g r a m O b j e c t K e y > < D i a g r a m O b j e c t K e y > < K e y > D y n a m i c   T a g s \ T a b l e s \ & l t ; T a b l e s \ D a t a T r � m i t e s & g t ; < / K e y > < / D i a g r a m O b j e c t K e y > < D i a g r a m O b j e c t K e y > < K e y > D y n a m i c   T a g s \ T a b l e s \ & l t ; T a b l e s \ P a s a r e l a   p a g o & g t ; < / K e y > < / D i a g r a m O b j e c t K e y > < D i a g r a m O b j e c t K e y > < K e y > D y n a m i c   T a g s \ T a b l e s \ & l t ; T a b l e s \ N u e v o s   c l i e n t e s   2 4 & g t ; < / K e y > < / D i a g r a m O b j e c t K e y > < D i a g r a m O b j e c t K e y > < K e y > T a b l e s \ R e g i s t r o s < / K e y > < / D i a g r a m O b j e c t K e y > < D i a g r a m O b j e c t K e y > < K e y > T a b l e s \ R e g i s t r o s \ C o l u m n s \ C l i e n t e < / K e y > < / D i a g r a m O b j e c t K e y > < D i a g r a m O b j e c t K e y > < K e y > T a b l e s \ R e g i s t r o s \ C o l u m n s \ D N I < / K e y > < / D i a g r a m O b j e c t K e y > < D i a g r a m O b j e c t K e y > < K e y > T a b l e s \ R e g i s t r o s \ C o l u m n s \ C o r r e o < / K e y > < / D i a g r a m O b j e c t K e y > < D i a g r a m O b j e c t K e y > < K e y > T a b l e s \ R e g i s t r o s \ C o l u m n s \ F e c h a < / K e y > < / D i a g r a m O b j e c t K e y > < D i a g r a m O b j e c t K e y > < K e y > T a b l e s \ R e g i s t r o s \ C o l u m n s \ H o r a < / K e y > < / D i a g r a m O b j e c t K e y > < D i a g r a m O b j e c t K e y > < K e y > T a b l e s \ R e g i s t r o s \ C o l u m n s \ F e c h a   ( � n d i c e   d e   m e s e s ) < / K e y > < / D i a g r a m O b j e c t K e y > < D i a g r a m O b j e c t K e y > < K e y > T a b l e s \ R e g i s t r o s \ C o l u m n s \ F e c h a   ( m e s ) < / K e y > < / D i a g r a m O b j e c t K e y > < D i a g r a m O b j e c t K e y > < K e y > T a b l e s \ R e g i s t r o s \ C o l u m n s \ S e d e < / K e y > < / D i a g r a m O b j e c t K e y > < D i a g r a m O b j e c t K e y > < K e y > T a b l e s \ R e g i s t r o s \ C o l u m n s \ F e c h a   d e   a c t i v a c i � n < / K e y > < / D i a g r a m O b j e c t K e y > < D i a g r a m O b j e c t K e y > < K e y > T a b l e s \ R e g i s t r o s \ M e a s u r e s \ R e c u e n t o   d e   D N I < / K e y > < / D i a g r a m O b j e c t K e y > < D i a g r a m O b j e c t K e y > < K e y > T a b l e s \ R e g i s t r o s \ R e c u e n t o   d e   D N I \ A d d i t i o n a l   I n f o \ M e d i d a   i m p l � c i t a < / K e y > < / D i a g r a m O b j e c t K e y > < D i a g r a m O b j e c t K e y > < K e y > T a b l e s \ D a t a I n c i d e n c i a s < / K e y > < / D i a g r a m O b j e c t K e y > < D i a g r a m O b j e c t K e y > < K e y > T a b l e s \ D a t a I n c i d e n c i a s \ C o l u m n s \ U s u a r i o < / K e y > < / D i a g r a m O b j e c t K e y > < D i a g r a m O b j e c t K e y > < K e y > T a b l e s \ D a t a I n c i d e n c i a s \ C o l u m n s \ F e c h a < / K e y > < / D i a g r a m O b j e c t K e y > < D i a g r a m O b j e c t K e y > < K e y > T a b l e s \ D a t a I n c i d e n c i a s \ C o l u m n s \ H o r a < / K e y > < / D i a g r a m O b j e c t K e y > < D i a g r a m O b j e c t K e y > < K e y > T a b l e s \ D a t a I n c i d e n c i a s \ C o l u m n s \ C l i e n t e < / K e y > < / D i a g r a m O b j e c t K e y > < D i a g r a m O b j e c t K e y > < K e y > T a b l e s \ D a t a I n c i d e n c i a s \ C o l u m n s \ C o r r e o < / K e y > < / D i a g r a m O b j e c t K e y > < D i a g r a m O b j e c t K e y > < K e y > T a b l e s \ D a t a I n c i d e n c i a s \ C o l u m n s \ C e l u l a r < / K e y > < / D i a g r a m O b j e c t K e y > < D i a g r a m O b j e c t K e y > < K e y > T a b l e s \ D a t a I n c i d e n c i a s \ C o l u m n s \ I n c i d e n t e < / K e y > < / D i a g r a m O b j e c t K e y > < D i a g r a m O b j e c t K e y > < K e y > T a b l e s \ D a t a I n c i d e n c i a s \ C o l u m n s \ F e c h a   R e s p u e s t a < / K e y > < / D i a g r a m O b j e c t K e y > < D i a g r a m O b j e c t K e y > < K e y > T a b l e s \ D a t a I n c i d e n c i a s \ C o l u m n s \ H o r a   R e s p u e s t a < / K e y > < / D i a g r a m O b j e c t K e y > < D i a g r a m O b j e c t K e y > < K e y > T a b l e s \ D a t a I n c i d e n c i a s \ C o l u m n s \ O b s e r v a c i o n e s < / K e y > < / D i a g r a m O b j e c t K e y > < D i a g r a m O b j e c t K e y > < K e y > T a b l e s \ D a t a I n c i d e n c i a s \ C o l u m n s \ S e d e < / K e y > < / D i a g r a m O b j e c t K e y > < D i a g r a m O b j e c t K e y > < K e y > T a b l e s \ D a t a I n c i d e n c i a s \ C o l u m n s \ O r i g e n < / K e y > < / D i a g r a m O b j e c t K e y > < D i a g r a m O b j e c t K e y > < K e y > T a b l e s \ D a t a I n c i d e n c i a s \ C o l u m n s \ S o l u c i � n < / K e y > < / D i a g r a m O b j e c t K e y > < D i a g r a m O b j e c t K e y > < K e y > T a b l e s \ D a t a I n c i d e n c i a s \ C o l u m n s \ T i p o < / K e y > < / D i a g r a m O b j e c t K e y > < D i a g r a m O b j e c t K e y > < K e y > T a b l e s \ D a t a I n c i d e n c i a s \ M e a s u r e s \ R e c u e n t o   d e   U s u a r i o < / K e y > < / D i a g r a m O b j e c t K e y > < D i a g r a m O b j e c t K e y > < K e y > T a b l e s \ D a t a I n c i d e n c i a s \ R e c u e n t o   d e   U s u a r i o \ A d d i t i o n a l   I n f o \ M e d i d a   i m p l � c i t a < / K e y > < / D i a g r a m O b j e c t K e y > < D i a g r a m O b j e c t K e y > < K e y > T a b l e s \ D a t a I n c i d e n c i a s \ M e a s u r e s \ R e c u e n t o   d e   I n c i d e n t e < / K e y > < / D i a g r a m O b j e c t K e y > < D i a g r a m O b j e c t K e y > < K e y > T a b l e s \ D a t a I n c i d e n c i a s \ R e c u e n t o   d e   I n c i d e n t e \ A d d i t i o n a l   I n f o \ M e d i d a   i m p l � c i t a < / K e y > < / D i a g r a m O b j e c t K e y > < D i a g r a m O b j e c t K e y > < K e y > T a b l e s \ D a t a T r � m i t e s < / K e y > < / D i a g r a m O b j e c t K e y > < D i a g r a m O b j e c t K e y > < K e y > T a b l e s \ D a t a T r � m i t e s \ C o l u m n s \ C l i e n t e < / K e y > < / D i a g r a m O b j e c t K e y > < D i a g r a m O b j e c t K e y > < K e y > T a b l e s \ D a t a T r � m i t e s \ C o l u m n s \ U s u a r i o < / K e y > < / D i a g r a m O b j e c t K e y > < D i a g r a m O b j e c t K e y > < K e y > T a b l e s \ D a t a T r � m i t e s \ C o l u m n s \ T i p o < / K e y > < / D i a g r a m O b j e c t K e y > < D i a g r a m O b j e c t K e y > < K e y > T a b l e s \ D a t a T r � m i t e s \ C o l u m n s \ C � d i g o < / K e y > < / D i a g r a m O b j e c t K e y > < D i a g r a m O b j e c t K e y > < K e y > T a b l e s \ D a t a T r � m i t e s \ C o l u m n s \ T r � m i t e < / K e y > < / D i a g r a m O b j e c t K e y > < D i a g r a m O b j e c t K e y > < K e y > T a b l e s \ D a t a T r � m i t e s \ C o l u m n s \ F e c h a < / K e y > < / D i a g r a m O b j e c t K e y > < D i a g r a m O b j e c t K e y > < K e y > T a b l e s \ D a t a T r � m i t e s \ C o l u m n s \ H o r a < / K e y > < / D i a g r a m O b j e c t K e y > < D i a g r a m O b j e c t K e y > < K e y > T a b l e s \ D a t a T r � m i t e s \ C o l u m n s \ F e c h a   ( � n d i c e   d e   m e s e s ) < / K e y > < / D i a g r a m O b j e c t K e y > < D i a g r a m O b j e c t K e y > < K e y > T a b l e s \ D a t a T r � m i t e s \ C o l u m n s \ F e c h a   ( m e s ) < / K e y > < / D i a g r a m O b j e c t K e y > < D i a g r a m O b j e c t K e y > < K e y > T a b l e s \ D a t a T r � m i t e s \ C o l u m n s \ F e c h a   ( a � o ) < / K e y > < / D i a g r a m O b j e c t K e y > < D i a g r a m O b j e c t K e y > < K e y > T a b l e s \ D a t a T r � m i t e s \ C o l u m n s \ F e c h a   ( t r i m e s t r e ) < / K e y > < / D i a g r a m O b j e c t K e y > < D i a g r a m O b j e c t K e y > < K e y > T a b l e s \ D a t a T r � m i t e s \ C o l u m n s \ H o r a   ( h o r a ) < / K e y > < / D i a g r a m O b j e c t K e y > < D i a g r a m O b j e c t K e y > < K e y > T a b l e s \ D a t a T r � m i t e s \ C o l u m n s \ H o r a   ( m i n u t o ) < / K e y > < / D i a g r a m O b j e c t K e y > < D i a g r a m O b j e c t K e y > < K e y > T a b l e s \ D a t a T r � m i t e s \ C o l u m n s \ H o r a   ( s e g u n d o ) < / K e y > < / D i a g r a m O b j e c t K e y > < D i a g r a m O b j e c t K e y > < K e y > T a b l e s \ D a t a T r � m i t e s \ C o l u m n s \ V a l o r   u i c o < / K e y > < / D i a g r a m O b j e c t K e y > < D i a g r a m O b j e c t K e y > < K e y > T a b l e s \ D a t a T r � m i t e s \ M e a s u r e s \ R e c u e n t o   d e   T r � m i t e < / K e y > < / D i a g r a m O b j e c t K e y > < D i a g r a m O b j e c t K e y > < K e y > T a b l e s \ D a t a T r � m i t e s \ R e c u e n t o   d e   T r � m i t e \ A d d i t i o n a l   I n f o \ M e d i d a   i m p l � c i t a < / K e y > < / D i a g r a m O b j e c t K e y > < D i a g r a m O b j e c t K e y > < K e y > T a b l e s \ D a t a T r � m i t e s \ M e a s u r e s \ R e c u e n t o   d e   U s u a r i o   2 < / K e y > < / D i a g r a m O b j e c t K e y > < D i a g r a m O b j e c t K e y > < K e y > T a b l e s \ D a t a T r � m i t e s \ R e c u e n t o   d e   U s u a r i o   2 \ A d d i t i o n a l   I n f o \ M e d i d a   i m p l � c i t a < / K e y > < / D i a g r a m O b j e c t K e y > < D i a g r a m O b j e c t K e y > < K e y > T a b l e s \ D a t a T r � m i t e s \ M e a s u r e s \ R e c u e n t o   d e   H o r a   ( h o r a ) < / K e y > < / D i a g r a m O b j e c t K e y > < D i a g r a m O b j e c t K e y > < K e y > T a b l e s \ D a t a T r � m i t e s \ R e c u e n t o   d e   H o r a   ( h o r a ) \ A d d i t i o n a l   I n f o \ M e d i d a   i m p l � c i t a < / K e y > < / D i a g r a m O b j e c t K e y > < D i a g r a m O b j e c t K e y > < K e y > T a b l e s \ P a s a r e l a   p a g o < / K e y > < / D i a g r a m O b j e c t K e y > < D i a g r a m O b j e c t K e y > < K e y > T a b l e s \ P a s a r e l a   p a g o \ C o l u m n s \ F e c h a < / K e y > < / D i a g r a m O b j e c t K e y > < D i a g r a m O b j e c t K e y > < K e y > T a b l e s \ P a s a r e l a   p a g o \ C o l u m n s \ M o n t o < / K e y > < / D i a g r a m O b j e c t K e y > < D i a g r a m O b j e c t K e y > < K e y > T a b l e s \ P a s a r e l a   p a g o \ C o l u m n s \ T i p o < / K e y > < / D i a g r a m O b j e c t K e y > < D i a g r a m O b j e c t K e y > < K e y > T a b l e s \ P a s a r e l a   p a g o \ C o l u m n s \ F e c h a   ( � n d i c e   d e   m e s e s ) < / K e y > < / D i a g r a m O b j e c t K e y > < D i a g r a m O b j e c t K e y > < K e y > T a b l e s \ P a s a r e l a   p a g o \ C o l u m n s \ F e c h a   ( m e s ) < / K e y > < / D i a g r a m O b j e c t K e y > < D i a g r a m O b j e c t K e y > < K e y > T a b l e s \ P a s a r e l a   p a g o \ C o l u m n s \ C o m i s i � n < / K e y > < / D i a g r a m O b j e c t K e y > < D i a g r a m O b j e c t K e y > < K e y > T a b l e s \ P a s a r e l a   p a g o \ M e a s u r e s \ S u m a   d e   M o n t o < / K e y > < / D i a g r a m O b j e c t K e y > < D i a g r a m O b j e c t K e y > < K e y > T a b l e s \ P a s a r e l a   p a g o \ S u m a   d e   M o n t o \ A d d i t i o n a l   I n f o \ M e d i d a   i m p l � c i t a < / K e y > < / D i a g r a m O b j e c t K e y > < D i a g r a m O b j e c t K e y > < K e y > T a b l e s \ P a s a r e l a   p a g o \ M e a s u r e s \ R e c u e n t o   d e   M o n t o < / K e y > < / D i a g r a m O b j e c t K e y > < D i a g r a m O b j e c t K e y > < K e y > T a b l e s \ P a s a r e l a   p a g o \ R e c u e n t o   d e   M o n t o \ A d d i t i o n a l   I n f o \ M e d i d a   i m p l � c i t a < / K e y > < / D i a g r a m O b j e c t K e y > < D i a g r a m O b j e c t K e y > < K e y > T a b l e s \ P a s a r e l a   p a g o \ M e a s u r e s \ S u m a   d e   C o m i s i � n < / K e y > < / D i a g r a m O b j e c t K e y > < D i a g r a m O b j e c t K e y > < K e y > T a b l e s \ P a s a r e l a   p a g o \ S u m a   d e   C o m i s i � n \ A d d i t i o n a l   I n f o \ M e d i d a   i m p l � c i t a < / K e y > < / D i a g r a m O b j e c t K e y > < D i a g r a m O b j e c t K e y > < K e y > T a b l e s \ N u e v o s   c l i e n t e s   2 4 < / K e y > < / D i a g r a m O b j e c t K e y > < D i a g r a m O b j e c t K e y > < K e y > T a b l e s \ N u e v o s   c l i e n t e s   2 4 \ C o l u m n s \ d s c _ l o c a l i d a d < / K e y > < / D i a g r a m O b j e c t K e y > < D i a g r a m O b j e c t K e y > < K e y > T a b l e s \ N u e v o s   c l i e n t e s   2 4 \ C o l u m n s \ c o d _ l o c a l i d a d < / K e y > < / D i a g r a m O b j e c t K e y > < D i a g r a m O b j e c t K e y > < K e y > T a b l e s \ N u e v o s   c l i e n t e s   2 4 \ C o l u m n s \ c o d _ c o n t r a t o < / K e y > < / D i a g r a m O b j e c t K e y > < D i a g r a m O b j e c t K e y > < K e y > T a b l e s \ N u e v o s   c l i e n t e s   2 4 \ C o l u m n s \ n u m _ s e r v < / K e y > < / D i a g r a m O b j e c t K e y > < D i a g r a m O b j e c t K e y > < K e y > T a b l e s \ N u e v o s   c l i e n t e s   2 4 \ C o l u m n s \ I D < / K e y > < / D i a g r a m O b j e c t K e y > < D i a g r a m O b j e c t K e y > < K e y > T a b l e s \ N u e v o s   c l i e n t e s   2 4 \ C o l u m n s \ T N < / K e y > < / D i a g r a m O b j e c t K e y > < D i a g r a m O b j e c t K e y > < K e y > T a b l e s \ N u e v o s   c l i e n t e s   2 4 \ C o l u m n s \ f l g _ c t t _ d i g i t a l < / K e y > < / D i a g r a m O b j e c t K e y > < D i a g r a m O b j e c t K e y > < K e y > T a b l e s \ N u e v o s   c l i e n t e s   2 4 \ C o l u m n s \ d s c _ t i p o _ s e r v i c i o < / K e y > < / D i a g r a m O b j e c t K e y > < D i a g r a m O b j e c t K e y > < K e y > T a b l e s \ N u e v o s   c l i e n t e s   2 4 \ C o l u m n s \ f c h _ e m i s i o n < / K e y > < / D i a g r a m O b j e c t K e y > < D i a g r a m O b j e c t K e y > < K e y > T a b l e s \ N u e v o s   c l i e n t e s   2 4 \ C o l u m n s \ f c h _ a c t i v a c i o n < / K e y > < / D i a g r a m O b j e c t K e y > < D i a g r a m O b j e c t K e y > < K e y > T a b l e s \ N u e v o s   c l i e n t e s   2 4 \ C o l u m n s \ t i p o _ p a g o < / K e y > < / D i a g r a m O b j e c t K e y > < D i a g r a m O b j e c t K e y > < K e y > T a b l e s \ N u e v o s   c l i e n t e s   2 4 \ C o l u m n s \ d s c _ d o c u m e n t o < / K e y > < / D i a g r a m O b j e c t K e y > < D i a g r a m O b j e c t K e y > < K e y > T a b l e s \ N u e v o s   c l i e n t e s   2 4 \ C o l u m n s \ d s c _ c l i e n t e < / K e y > < / D i a g r a m O b j e c t K e y > < D i a g r a m O b j e c t K e y > < K e y > T a b l e s \ N u e v o s   c l i e n t e s   2 4 \ C o l u m n s \ d s c _ n o m b r e < / K e y > < / D i a g r a m O b j e c t K e y > < D i a g r a m O b j e c t K e y > < K e y > T a b l e s \ N u e v o s   c l i e n t e s   2 4 \ C o l u m n s \ d s c _ t e l e f o n o < / K e y > < / D i a g r a m O b j e c t K e y > < D i a g r a m O b j e c t K e y > < K e y > T a b l e s \ N u e v o s   c l i e n t e s   2 4 \ C o l u m n s \ d s c _ c o r r e o < / K e y > < / D i a g r a m O b j e c t K e y > < D i a g r a m O b j e c t K e y > < K e y > T a b l e s \ N u e v o s   c l i e n t e s   2 4 \ C o l u m n s \ d s c _ v e n d e d o r < / K e y > < / D i a g r a m O b j e c t K e y > < D i a g r a m O b j e c t K e y > < K e y > T a b l e s \ N u e v o s   c l i e n t e s   2 4 \ C o l u m n s \ d s c _ s u p e r v i s o r < / K e y > < / D i a g r a m O b j e c t K e y > < D i a g r a m O b j e c t K e y > < K e y > T a b l e s \ N u e v o s   c l i e n t e s   2 4 \ C o l u m n s \ d s c _ j e f e v e n t a s < / K e y > < / D i a g r a m O b j e c t K e y > < D i a g r a m O b j e c t K e y > < K e y > T a b l e s \ N u e v o s   c l i e n t e s   2 4 \ C o l u m n s \ R e g i s t r a d o s < / K e y > < / D i a g r a m O b j e c t K e y > < D i a g r a m O b j e c t K e y > < K e y > R e l a t i o n s h i p s \ & l t ; T a b l e s \ D a t a I n c i d e n c i a s \ C o l u m n s \ C l i e n t e & g t ; - & l t ; T a b l e s \ R e g i s t r o s \ C o l u m n s \ D N I & g t ; < / K e y > < / D i a g r a m O b j e c t K e y > < D i a g r a m O b j e c t K e y > < K e y > R e l a t i o n s h i p s \ & l t ; T a b l e s \ D a t a I n c i d e n c i a s \ C o l u m n s \ C l i e n t e & g t ; - & l t ; T a b l e s \ R e g i s t r o s \ C o l u m n s \ D N I & g t ; \ F K < / K e y > < / D i a g r a m O b j e c t K e y > < D i a g r a m O b j e c t K e y > < K e y > R e l a t i o n s h i p s \ & l t ; T a b l e s \ D a t a I n c i d e n c i a s \ C o l u m n s \ C l i e n t e & g t ; - & l t ; T a b l e s \ R e g i s t r o s \ C o l u m n s \ D N I & g t ; \ P K < / K e y > < / D i a g r a m O b j e c t K e y > < D i a g r a m O b j e c t K e y > < K e y > R e l a t i o n s h i p s \ & l t ; T a b l e s \ D a t a I n c i d e n c i a s \ C o l u m n s \ C l i e n t e & g t ; - & l t ; T a b l e s \ R e g i s t r o s \ C o l u m n s \ D N I & g t ; \ C r o s s F i l t e r < / K e y > < / D i a g r a m O b j e c t K e y > < D i a g r a m O b j e c t K e y > < K e y > R e l a t i o n s h i p s \ & l t ; T a b l e s \ D a t a T r � m i t e s \ C o l u m n s \ U s u a r i o & g t ; - & l t ; T a b l e s \ R e g i s t r o s \ C o l u m n s \ D N I & g t ; < / K e y > < / D i a g r a m O b j e c t K e y > < D i a g r a m O b j e c t K e y > < K e y > R e l a t i o n s h i p s \ & l t ; T a b l e s \ D a t a T r � m i t e s \ C o l u m n s \ U s u a r i o & g t ; - & l t ; T a b l e s \ R e g i s t r o s \ C o l u m n s \ D N I & g t ; \ F K < / K e y > < / D i a g r a m O b j e c t K e y > < D i a g r a m O b j e c t K e y > < K e y > R e l a t i o n s h i p s \ & l t ; T a b l e s \ D a t a T r � m i t e s \ C o l u m n s \ U s u a r i o & g t ; - & l t ; T a b l e s \ R e g i s t r o s \ C o l u m n s \ D N I & g t ; \ P K < / K e y > < / D i a g r a m O b j e c t K e y > < D i a g r a m O b j e c t K e y > < K e y > R e l a t i o n s h i p s \ & l t ; T a b l e s \ D a t a T r � m i t e s \ C o l u m n s \ U s u a r i o & g t ; - & l t ; T a b l e s \ R e g i s t r o s \ C o l u m n s \ D N I & g t ; \ C r o s s F i l t e r < / K e y > < / D i a g r a m O b j e c t K e y > < D i a g r a m O b j e c t K e y > < K e y > R e l a t i o n s h i p s \ & l t ; T a b l e s \ P a s a r e l a   p a g o \ C o l u m n s \ F e c h a & g t ; - & l t ; T a b l e s \ R e g i s t r o s \ C o l u m n s \ D N I & g t ; < / K e y > < / D i a g r a m O b j e c t K e y > < D i a g r a m O b j e c t K e y > < K e y > R e l a t i o n s h i p s \ & l t ; T a b l e s \ P a s a r e l a   p a g o \ C o l u m n s \ F e c h a & g t ; - & l t ; T a b l e s \ R e g i s t r o s \ C o l u m n s \ D N I & g t ; \ F K < / K e y > < / D i a g r a m O b j e c t K e y > < D i a g r a m O b j e c t K e y > < K e y > R e l a t i o n s h i p s \ & l t ; T a b l e s \ P a s a r e l a   p a g o \ C o l u m n s \ F e c h a & g t ; - & l t ; T a b l e s \ R e g i s t r o s \ C o l u m n s \ D N I & g t ; \ P K < / K e y > < / D i a g r a m O b j e c t K e y > < D i a g r a m O b j e c t K e y > < K e y > R e l a t i o n s h i p s \ & l t ; T a b l e s \ P a s a r e l a   p a g o \ C o l u m n s \ F e c h a & g t ; - & l t ; T a b l e s \ R e g i s t r o s \ C o l u m n s \ D N I & g t ; \ C r o s s F i l t e r < / K e y > < / D i a g r a m O b j e c t K e y > < D i a g r a m O b j e c t K e y > < K e y > R e l a t i o n s h i p s \ & l t ; T a b l e s \ R e g i s t r o s \ C o l u m n s \ D N I & g t ; - & l t ; T a b l e s \ N u e v o s   c l i e n t e s   2 4 \ C o l u m n s \ c o d _ c o n t r a t o & g t ; < / K e y > < / D i a g r a m O b j e c t K e y > < D i a g r a m O b j e c t K e y > < K e y > R e l a t i o n s h i p s \ & l t ; T a b l e s \ R e g i s t r o s \ C o l u m n s \ D N I & g t ; - & l t ; T a b l e s \ N u e v o s   c l i e n t e s   2 4 \ C o l u m n s \ c o d _ c o n t r a t o & g t ; \ F K < / K e y > < / D i a g r a m O b j e c t K e y > < D i a g r a m O b j e c t K e y > < K e y > R e l a t i o n s h i p s \ & l t ; T a b l e s \ R e g i s t r o s \ C o l u m n s \ D N I & g t ; - & l t ; T a b l e s \ N u e v o s   c l i e n t e s   2 4 \ C o l u m n s \ c o d _ c o n t r a t o & g t ; \ P K < / K e y > < / D i a g r a m O b j e c t K e y > < D i a g r a m O b j e c t K e y > < K e y > R e l a t i o n s h i p s \ & l t ; T a b l e s \ R e g i s t r o s \ C o l u m n s \ D N I & g t ; - & l t ; T a b l e s \ N u e v o s   c l i e n t e s   2 4 \ C o l u m n s \ c o d _ c o n t r a t o & g t ; \ C r o s s F i l t e r < / K e y > < / D i a g r a m O b j e c t K e y > < / A l l K e y s > < S e l e c t e d K e y s > < D i a g r a m O b j e c t K e y > < K e y > T a b l e s \ R e g i s t r o s \ C o l u m n s \ D N I 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 2 2 5 . 5 0 3 8 1 0 5 6 7 6 6 5 7 1 < / S c r o l l H o r i z o n t a l O f f s e t > < Z o o m P e r c e n t > 8 0 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 T a g s \ T a b l e s \ & l t ; T a b l e s \ R e g i s t r o s & g t ; 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 T a g s \ T a b l e s \ & l t ; T a b l e s \ D a t a I n c i d e n c i a s & g t ; 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 T a g s \ T a b l e s \ & l t ; T a b l e s \ D a t a T r � m i t e s & g t ; 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 T a g s \ T a b l e s \ & l t ; T a b l e s \ P a s a r e l a   p a g o & g t ; 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 T a g s \ T a b l e s \ & l t ; T a b l e s \ N u e v o s   c l i e n t e s   2 4 & g t ; 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 T a b l e s \ R e g i s t r o s < / K e y > < / a : K e y > < a : V a l u e   i : t y p e = " D i a g r a m D i s p l a y N o d e V i e w S t a t e " > < H e i g h t > 1 5 0 . 8 0 0 0 0 0 0 0 0 0 0 0 1 8 < / H e i g h t > < I s E x p a n d e d > t r u e < / I s E x p a n d e d > < L a y e d O u t > t r u e < / L a y e d O u t > < L e f t > 4 2 6 . 4 9 6 1 8 9 4 3 2 3 3 4 1 8 < / L e f t > < T a b I n d e x > 3 < / T a b I n d e x > < T o p > 2 4 0 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 T a b l e s \ R e g i s t r o s \ C o l u m n s \ D N I 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 T a b l e s \ R e g i s t r o s \ C o l u m n s \ C o r r e o 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 T a b l e s \ R e g i s t r o s \ C o l u m n s \ H o r a 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 T a b l e s \ R e g i s t r o s \ C o l u m n s \ S e d e 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 T a b l e s \ R e g i s t r o s \ C o l u m n s \ F e c h a   d e   a c t i v a c i � n 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 T a b l e s \ R e g i s t r o s \ M e a s u r e s \ R e c u e n t o   d e   D N I 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 T a b l e s \ R e g i s t r o s \ R e c u e n t o   d e   D N I \ A d d i t i o n a l 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 T a b l e s \ D a t a I n c i d e n c i a s 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 3 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 T a b l e s \ D a t a I n c i d e n c i a s \ C o l u m n s \ U s u a r i o 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 T a b l e s \ D a t a I n c i d e n c i a s \ C o l u m n s \ H o r a 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 T a b l e s \ D a t a I n c i d e n c i a s \ C o l u m n s \ C o r r e o 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 T a b l e s \ D a t a I n c i d e n c i a s \ C o l u m n s \ C e l u l a r 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 T a b l e s \ D a t a I n c i d e n c i a s \ C o l u m n s \ I n c i d e n t e 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 T a b l e s \ D a t a I n c i d e n c i a s \ C o l u m n s \ F e c h a   R e s p u e s t a 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 T a b l e s \ D a t a I n c i d e n c i a s \ C o l u m n s \ H o r a   R e s p u e s t a 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 T a b l e s \ D a t a I n c i d e n c i a s \ C o l u m n s \ O b s e r v a c i o n e s 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 T a b l e s \ D a t a I n c i d e n c i a s \ C o l u m n s \ S e d e 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 T a b l e s \ D a t a I n c i d e n c i a s \ C o l u m n s \ O r i g e n 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 T a b l e s \ D a t a I n c i d e n c i a s \ C o l u m n s \ S o l u c i � n 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 T a b l e s \ D a t a I n c i d e n c i a s \ C o l u m n s \ T i p o 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 T a b l e s \ D a t a I n c i d e n c i a s \ M e a s u r e s \ R e c u e n t o   d e   U s u a r i o 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 T a b l e s \ D a t a I n c i d e n c i a s \ R e c u e n t o   d e   U s u a r i o \ A d d i t i o n a l 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 T a b l e s \ D a t a I n c i d e n c i a s \ M e a s u r e s \ R e c u e n t o   d e   I n c i d e n t e 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 T a b l e s \ D a t a I n c i d e n c i a s \ R e c u e n t o   d e   I n c i d e n t e \ A d d i t i o n a l 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 T a b l e s \ D a t a T r � m i t e s < / K e y > < / a : K e y > < a : V a l u e   i : t y p e = " D i a g r a m D i s p l a y N o d e V i e w S t a t e " > < H e i g h t > 1 4 7 . 5 9 9 9 9 9 9 9 9 9 9 9 9 7 < / H e i g h t > < I s E x p a n d e d > t r u e < / I s E x p a n d e d > < L a y e d O u t > t r u e < / L a y e d O u t > < L e f t > 4 2 9 . 9 0 3 8 1 0 5 6 7 6 6 5 8 < / L e f t > < S c r o l l V e r t i c a l O f f s e t > 2 1 2 . 0 4 6 6 6 6 6 6 6 6 6 6 7 1 < / S c r o l l V e r t i c a l O f f s e t > < T a b I n d e x > 1 < / T a b I n d e x > < T o p > 3 . 1 9 9 9 9 9 9 9 9 9 9 9 9 8 8 6 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 T a b l e s \ D a t a T r � m i t e s \ C o l u m n s \ U s u a r i o 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 T a b l e s \ D a t a T r � m i t e s \ C o l u m n s \ T i p o 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 T a b l e s \ D a t a T r � m i t e s \ C o l u m n s \ C � d i g o 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 T a b l e s \ D a t a T r � m i t e s \ C o l u m n s \ T r � m i t e 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 T a b l e s \ D a t a T r � m i t e s \ C o l u m n s \ H o r a 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 T a b l e s \ D a t a T r � m i t e s \ C o l u m n s \ H o r a   ( h o r a ) 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 T a b l e s \ D a t a T r � m i t e s \ C o l u m n s \ H o r a   ( m i n u t o ) 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 T a b l e s \ D a t a T r � m i t e s \ C o l u m n s \ H o r a   ( s e g u n d o ) 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 T a b l e s \ D a t a T r � m i t e s \ C o l u m n s \ V a l o r   u i c o 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 T a b l e s \ D a t a T r � m i t e s \ M e a s u r e s \ R e c u e n t o   d e   T r � m i t e 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 T a b l e s \ D a t a T r � m i t e s \ R e c u e n t o   d e   T r � m i t e \ A d d i t i o n a l 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 T a b l e s \ D a t a T r � m i t e s \ M e a s u r e s \ R e c u e n t o   d e   U s u a r i o 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 T a b l e s \ D a t a T r � m i t e s \ R e c u e n t o   d e   U s u a r i o 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 T a b l e s \ D a t a T r � m i t e s \ M e a s u r e s \ R e c u e n t o   d e   H o r a   ( h o r a ) 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 T a b l e s \ D a t a T r � m i t e s \ R e c u e n t o   d e   H o r a   ( h o r a ) \ A d d i t i o n a l 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 T a b l e s \ P a s a r e l a   p a g o 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 7 2 9 . 5 0 3 8 1 0 5 6 7 6 6 5 8 2 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 p a g o \ C o l u m n s \ M o n t o 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 p a g o \ C o l u m n s \ T i p o 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 p a g o \ C o l u m n s \ C o m i s i � n 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 p a g o \ M e a s u r e s \ S u m a   d e   M o n t o 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 p a g o \ S u m a   d e   M o n t o \ A d d i t i o n a l 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 T a b l e s \ P a s a r e l a   p a g o \ M e a s u r e s \ R e c u e n t o   d e   M o n t o 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 p a g o \ R e c u e n t o   d e   M o n t o \ A d d i t i o n a l 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 T a b l e s \ P a s a r e l a   p a g o \ M e a s u r e s \ S u m a   d e   C o m i s i � n 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 T a b l e s \ P a s a r e l a   p a g o \ S u m a   d e   C o m i s i � n \ A d d i t i o n a l 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 T a b l e s \ N u e v o s   c l i e n t e s   2 4 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 7 2 1 . 9 0 3 8 1 0 5 6 7 6 6 5 6 9 < / L e f t > < S c r o l l V e r t i c a l O f f s e t > 1 6 < / S c r o l l V e r t i c a l O f f s e t > < T a b I n d e x > 4 < / T a b I n d e x > < T o p > 2 9 2 . 8 0 0 0 0 0 0 0 0 0 0 0 0 7 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 2 4 \ C o l u m n s \ d s c _ l o c a l i d a d 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 2 4 \ C o l u m n s \ c o d _ l o c a l i d a d 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 2 4 \ C o l u m n s \ c o d _ c o n t r a t o 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 2 4 \ C o l u m n s \ n u m _ s e r v 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 2 4 \ C o l u m n s \ T N 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 2 4 \ C o l u m n s \ f l g _ c t t _ d i g i t a l 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 2 4 \ C o l u m n s \ d s c _ t i p o _ s e r v i c i o 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 2 4 \ C o l u m n s \ f c h _ e m i s i o n 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 2 4 \ C o l u m n s \ f c h _ a c t i v a c i o n 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 2 4 \ C o l u m n s \ t i p o _ p a g o 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 2 4 \ C o l u m n s \ d s c _ d o c u m e n t o 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 2 4 \ C o l u m n s \ d s c _ c o r r e o 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 2 4 \ C o l u m n s \ d s c _ v e n d e d o r 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 2 4 \ C o l u m n s \ d s c _ s u p e r v i s o r 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 2 4 \ C o l u m n s \ d s c _ j e f e v e n t a s 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 T a b l e s \ N u e v o s   c l i e n t e s   2 4 \ C o l u m n s \ R e g i s t r a d o s 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 R e l a t i o n s h i p s \ & l t ; T a b l e s \ D a t a I n c i d e n c i a s \ C o l u m n s \ C l i e n t e & g t ; - & l t ; T a b l e s \ R e g i s t r o s \ C o l u m n s \ D N I & g t ; < / K e y > < / a : K e y > < a : V a l u e   i : t y p e = " D i a g r a m D i s p l a y L i n k V i e w S t a t e " > < A u t o m a t i o n P r o p e r t y H e l p e r T e x t > E x t r e m o   1 :   ( 2 1 6 , 7 5 ) .   E x t r e m o   2 :   ( 4 1 0 . 4 9 6 1 8 9 4 3 2 3 3 4 , 3 1 5 . 4 ) 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 3 1 1 . 2 4 8 0 9 4 5 < / b : _ x > < b : _ y > 7 5 < / b : _ y > < / b : P o i n t > < b : P o i n t > < b : _ x > 3 1 3 . 2 4 8 0 9 4 5 < / b : _ x > < b : _ y > 7 7 < / b : _ y > < / b : P o i n t > < b : P o i n t > < b : _ x > 3 1 3 . 2 4 8 0 9 4 5 < / b : _ x > < b : _ y > 3 1 3 . 4 < / b : _ y > < / b : P o i n t > < b : P o i n t > < b : _ x > 3 1 5 . 2 4 8 0 9 4 5 < / b : _ x > < b : _ y > 3 1 5 . 4 < / b : _ y > < / b : P o i n t > < b : P o i n t > < b : _ x > 4 1 0 . 4 9 6 1 8 9 4 3 2 3 3 4 1 8 < / b : _ x > < b : _ y > 3 1 5 . 4 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 R e l a t i o n s h i p s \ & l t ; T a b l e s \ D a t a I n c i d e n c i a s \ C o l u m n s \ C l i e n t e & g t ; - & l t ; T a b l e s \ R e g i s t r o s \ C o l u m n s \ D N I & g t ; \ F K 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 R e l a t i o n s h i p s \ & l t ; T a b l e s \ D a t a I n c i d e n c i a s \ C o l u m n s \ C l i e n t e & g t ; - & l t ; T a b l e s \ R e g i s t r o s \ C o l u m n s \ D N I & g t ; \ P K 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 4 1 0 . 4 9 6 1 8 9 4 3 2 3 3 4 1 8 < / b : _ x > < b : _ y > 3 0 7 . 4 < / b : _ y > < / L a b e l L o c a t i o n > < L o c a t i o n   x m l n s : b = " h t t p : / / s c h e m a s . d a t a c o n t r a c t . o r g / 2 0 0 4 / 0 7 / S y s t e m . W i n d o w s " > < b : _ x > 4 2 6 . 4 9 6 1 8 9 4 3 2 3 3 4 1 2 < / b : _ x > < b : _ y > 3 1 5 . 4 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 R e l a t i o n s h i p s \ & l t ; T a b l e s \ D a t a I n c i d e n c i a s \ C o l u m n s \ C l i e n t e & g t ; - & l t ; T a b l e s \ R e g i s t r o s \ C o l u m n s \ D N I & g t ; \ C r o s s F i l t e r 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 3 1 1 . 2 4 8 0 9 4 5 < / b : _ x > < b : _ y > 7 5 < / b : _ y > < / b : P o i n t > < b : P o i n t > < b : _ x > 3 1 3 . 2 4 8 0 9 4 5 < / b : _ x > < b : _ y > 7 7 < / b : _ y > < / b : P o i n t > < b : P o i n t > < b : _ x > 3 1 3 . 2 4 8 0 9 4 5 < / b : _ x > < b : _ y > 3 1 3 . 4 < / b : _ y > < / b : P o i n t > < b : P o i n t > < b : _ x > 3 1 5 . 2 4 8 0 9 4 5 < / b : _ x > < b : _ y > 3 1 5 . 4 < / b : _ y > < / b : P o i n t > < b : P o i n t > < b : _ x > 4 1 0 . 4 9 6 1 8 9 4 3 2 3 3 4 1 8 < / b : _ x > < b : _ y > 3 1 5 . 4 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 R e l a t i o n s h i p s \ & l t ; T a b l e s \ D a t a T r � m i t e s \ C o l u m n s \ U s u a r i o & g t ; - & l t ; T a b l e s \ R e g i s t r o s \ C o l u m n s \ D N I & g t ; < / K e y > < / a : K e y > < a : V a l u e   i : t y p e = " D i a g r a m D i s p l a y L i n k V i e w S t a t e " > < A u t o m a t i o n P r o p e r t y H e l p e r T e x t > E x t r e m o   1 :   ( 5 2 9 . 9 0 3 8 1 1 , 1 6 6 . 8 ) .   E x t r e m o   2 :   ( 5 2 6 . 4 9 6 1 8 9 , 2 2 4 ) 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 5 2 9 . 9 0 3 8 1 1 0 0 0 0 0 0 1 3 < / b : _ x > < b : _ y > 1 6 6 . 7 9 9 9 9 9 9 9 9 9 9 9 9 5 < / b : _ y > < / b : P o i n t > < b : P o i n t > < b : _ x > 5 2 9 . 9 0 3 8 1 1 0 0 0 0 0 0 1 3 < / b : _ x > < b : _ y > 1 9 3 . 4 < / b : _ y > < / b : P o i n t > < b : P o i n t > < b : _ x > 5 2 6 . 4 9 6 1 8 9 < / b : _ x > < b : _ y > 1 9 7 . 4 < / b : _ y > < / b : P o i n t > < b : P o i n t > < b : _ x > 5 2 6 . 4 9 6 1 8 9 < / b : _ x > < b : _ y > 2 2 3 . 9 9 9 9 9 9 9 9 9 9 9 9 9 7 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 R e l a t i o n s h i p s \ & l t ; T a b l e s \ D a t a T r � m i t e s \ C o l u m n s \ U s u a r i o & g t ; - & l t ; T a b l e s \ R e g i s t r o s \ C o l u m n s \ D N I & g t ; \ F K 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 5 2 1 . 9 0 3 8 1 1 0 0 0 0 0 0 1 3 < / b : _ x > < b : _ y > 1 5 0 . 7 9 9 9 9 9 9 9 9 9 9 9 9 5 < / b : _ y > < / L a b e l L o c a t i o n > < L o c a t i o n   x m l n s : b = " h t t p : / / s c h e m a s . d a t a c o n t r a c t . o r g / 2 0 0 4 / 0 7 / S y s t e m . W i n d o w s " > < b : _ x > 5 2 9 . 9 0 3 8 1 1 0 0 0 0 0 0 1 3 < / b : _ x > < b : _ y > 1 5 0 . 7 9 9 9 9 9 9 9 9 9 9 9 9 5 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 R e l a t i o n s h i p s \ & l t ; T a b l e s \ D a t a T r � m i t e s \ C o l u m n s \ U s u a r i o & g t ; - & l t ; T a b l e s \ R e g i s t r o s \ C o l u m n s \ D N I & g t ; \ P K 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 5 1 8 . 4 9 6 1 8 9 < / b : _ x > < b : _ y > 2 2 3 . 9 9 9 9 9 9 9 9 9 9 9 9 9 7 < / b : _ y > < / L a b e l L o c a t i o n > < L o c a t i o n   x m l n s : b = " h t t p : / / s c h e m a s . d a t a c o n t r a c t . o r g / 2 0 0 4 / 0 7 / S y s t e m . W i n d o w s " > < b : _ x > 5 2 6 . 4 9 6 1 8 9 < / b : _ x > < b : _ y > 2 3 9 . 9 9 9 9 9 9 9 9 9 9 9 9 9 4 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 R e l a t i o n s h i p s \ & l t ; T a b l e s \ D a t a T r � m i t e s \ C o l u m n s \ U s u a r i o & g t ; - & l t ; T a b l e s \ R e g i s t r o s \ C o l u m n s \ D N I & g t ; \ C r o s s F i l t e r 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 5 2 9 . 9 0 3 8 1 1 0 0 0 0 0 0 1 3 < / b : _ x > < b : _ y > 1 6 6 . 7 9 9 9 9 9 9 9 9 9 9 9 9 5 < / b : _ y > < / b : P o i n t > < b : P o i n t > < b : _ x > 5 2 9 . 9 0 3 8 1 1 0 0 0 0 0 0 1 3 < / b : _ x > < b : _ y > 1 9 3 . 4 < / b : _ y > < / b : P o i n t > < b : P o i n t > < b : _ x > 5 2 6 . 4 9 6 1 8 9 < / b : _ x > < b : _ y > 1 9 7 . 4 < / b : _ y > < / b : P o i n t > < b : P o i n t > < b : _ x > 5 2 6 . 4 9 6 1 8 9 < / b : _ x > < b : _ y > 2 2 3 . 9 9 9 9 9 9 9 9 9 9 9 9 9 7 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 R e l a t i o n s h i p s \ & l t ; T a b l e s \ P a s a r e l a   p a g o \ C o l u m n s \ F e c h a & g t ; - & l t ; T a b l e s \ R e g i s t r o s \ C o l u m n s \ D N I & g t ; < / K e y > < / a : K e y > < a : V a l u e   i : t y p e = " D i a g r a m D i s p l a y L i n k V i e w S t a t e " > < A u t o m a t i o n P r o p e r t y H e l p e r T e x t > E x t r e m o   1 :   ( 7 1 3 . 5 0 3 8 1 0 5 6 7 6 6 6 , 7 5 ) .   E x t r e m o   2 :   ( 6 4 2 . 4 9 6 1 8 9 4 3 2 3 3 4 , 3 0 5 . 4 ) 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 7 1 3 . 5 0 3 8 1 0 5 6 7 6 6 5 8 2 < / b : _ x > < b : _ y > 7 5 < / b : _ y > < / b : P o i n t > < b : P o i n t > < b : _ x > 6 8 0 < / b : _ x > < b : _ y > 7 5 < / b : _ y > < / b : P o i n t > < b : P o i n t > < b : _ x > 6 7 8 < / b : _ x > < b : _ y > 7 7 < / b : _ y > < / b : P o i n t > < b : P o i n t > < b : _ x > 6 7 8 < / b : _ x > < b : _ y > 3 0 3 . 4 < / b : _ y > < / b : P o i n t > < b : P o i n t > < b : _ x > 6 7 6 < / b : _ x > < b : _ y > 3 0 5 . 4 < / b : _ y > < / b : P o i n t > < b : P o i n t > < b : _ x > 6 4 2 . 4 9 6 1 8 9 4 3 2 3 3 4 1 8 < / b : _ x > < b : _ y > 3 0 5 . 4 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 R e l a t i o n s h i p s \ & l t ; T a b l e s \ P a s a r e l a   p a g o \ C o l u m n s \ F e c h a & g t ; - & l t ; T a b l e s \ R e g i s t r o s \ C o l u m n s \ D N I & g t ; \ F K 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 7 1 3 . 5 0 3 8 1 0 5 6 7 6 6 5 8 2 < / b : _ x > < b : _ y > 6 7 < / b : _ y > < / L a b e l L o c a t i o n > < L o c a t i o n   x m l n s : b = " h t t p : / / s c h e m a s . d a t a c o n t r a c t . o r g / 2 0 0 4 / 0 7 / S y s t e m . W i n d o w s " > < b : _ x > 7 2 9 . 5 0 3 8 1 0 5 6 7 6 6 5 8 2 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 R e l a t i o n s h i p s \ & l t ; T a b l e s \ P a s a r e l a   p a g o \ C o l u m n s \ F e c h a & g t ; - & l t ; T a b l e s \ R e g i s t r o s \ C o l u m n s \ D N I & g t ; \ P K 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 6 2 6 . 4 9 6 1 8 9 4 3 2 3 3 4 1 8 < / b : _ x > < b : _ y > 2 9 7 . 4 < / b : _ y > < / L a b e l L o c a t i o n > < L o c a t i o n   x m l n s : b = " h t t p : / / s c h e m a s . d a t a c o n t r a c t . o r g / 2 0 0 4 / 0 7 / S y s t e m . W i n d o w s " > < b : _ x > 6 2 6 . 4 9 6 1 8 9 4 3 2 3 3 4 1 8 < / b : _ x > < b : _ y > 3 0 5 . 4 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 R e l a t i o n s h i p s \ & l t ; T a b l e s \ P a s a r e l a   p a g o \ C o l u m n s \ F e c h a & g t ; - & l t ; T a b l e s \ R e g i s t r o s \ C o l u m n s \ D N I & g t ; \ C r o s s F i l t e r 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 7 1 3 . 5 0 3 8 1 0 5 6 7 6 6 5 8 2 < / b : _ x > < b : _ y > 7 5 < / b : _ y > < / b : P o i n t > < b : P o i n t > < b : _ x > 6 8 0 < / b : _ x > < b : _ y > 7 5 < / b : _ y > < / b : P o i n t > < b : P o i n t > < b : _ x > 6 7 8 < / b : _ x > < b : _ y > 7 7 < / b : _ y > < / b : P o i n t > < b : P o i n t > < b : _ x > 6 7 8 < / b : _ x > < b : _ y > 3 0 3 . 4 < / b : _ y > < / b : P o i n t > < b : P o i n t > < b : _ x > 6 7 6 < / b : _ x > < b : _ y > 3 0 5 . 4 < / b : _ y > < / b : P o i n t > < b : P o i n t > < b : _ x > 6 4 2 . 4 9 6 1 8 9 4 3 2 3 3 4 1 8 < / b : _ x > < b : _ y > 3 0 5 . 4 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 R e l a t i o n s h i p s \ & l t ; T a b l e s \ R e g i s t r o s \ C o l u m n s \ D N I & g t ; - & l t ; T a b l e s \ N u e v o s   c l i e n t e s   2 4 \ C o l u m n s \ c o d _ c o n t r a t o & g t ; < / K e y > < / a : K e y > < a : V a l u e   i : t y p e = " D i a g r a m D i s p l a y L i n k V i e w S t a t e " > < A u t o m a t i o n P r o p e r t y H e l p e r T e x t > E x t r e m o   1 :   ( 6 4 2 . 4 9 6 1 8 9 4 3 2 3 3 4 , 3 2 5 . 4 ) .   E x t r e m o   2 :   ( 7 0 5 . 9 0 3 8 1 0 5 6 7 6 6 6 , 3 6 7 . 8 ) 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 6 4 2 . 4 9 6 1 8 9 4 3 2 3 3 4 1 8 < / b : _ x > < b : _ y > 3 2 5 . 4 < / b : _ y > < / b : P o i n t > < b : P o i n t > < b : _ x > 6 7 2 . 2 < / b : _ x > < b : _ y > 3 2 5 . 4 < / b : _ y > < / b : P o i n t > < b : P o i n t > < b : _ x > 6 7 4 . 2 < / b : _ x > < b : _ y > 3 2 7 . 4 < / b : _ y > < / b : P o i n t > < b : P o i n t > < b : _ x > 6 7 4 . 2 < / b : _ x > < b : _ y > 3 6 5 . 8 < / b : _ y > < / b : P o i n t > < b : P o i n t > < b : _ x > 6 7 6 . 2 < / b : _ x > < b : _ y > 3 6 7 . 8 < / b : _ y > < / b : P o i n t > < b : P o i n t > < b : _ x > 7 0 5 . 9 0 3 8 1 0 5 6 7 6 6 5 6 9 < / b : _ x > < b : _ y > 3 6 7 . 8 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 R e l a t i o n s h i p s \ & l t ; T a b l e s \ R e g i s t r o s \ C o l u m n s \ D N I & g t ; - & l t ; T a b l e s \ N u e v o s   c l i e n t e s   2 4 \ C o l u m n s \ c o d _ c o n t r a t o & g t ; \ F K 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 6 2 6 . 4 9 6 1 8 9 4 3 2 3 3 4 1 8 < / b : _ x > < b : _ y > 3 1 7 . 4 < / b : _ y > < / L a b e l L o c a t i o n > < L o c a t i o n   x m l n s : b = " h t t p : / / s c h e m a s . d a t a c o n t r a c t . o r g / 2 0 0 4 / 0 7 / S y s t e m . W i n d o w s " > < b : _ x > 6 2 6 . 4 9 6 1 8 9 4 3 2 3 3 4 1 8 < / b : _ x > < b : _ y > 3 2 5 . 4 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 R e l a t i o n s h i p s \ & l t ; T a b l e s \ R e g i s t r o s \ C o l u m n s \ D N I & g t ; - & l t ; T a b l e s \ N u e v o s   c l i e n t e s   2 4 \ C o l u m n s \ c o d _ c o n t r a t o & g t ; \ P K 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 7 0 5 . 9 0 3 8 1 0 5 6 7 6 6 5 6 9 < / b : _ x > < b : _ y > 3 5 9 . 8 < / b : _ y > < / L a b e l L o c a t i o n > < L o c a t i o n   x m l n s : b = " h t t p : / / s c h e m a s . d a t a c o n t r a c t . o r g / 2 0 0 4 / 0 7 / S y s t e m . W i n d o w s " > < b : _ x > 7 2 1 . 9 0 3 8 1 0 5 6 7 6 6 5 6 9 < / b : _ x > < b : _ y > 3 6 7 . 8 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 R e l a t i o n s h i p s \ & l t ; T a b l e s \ R e g i s t r o s \ C o l u m n s \ D N I & g t ; - & l t ; T a b l e s \ N u e v o s   c l i e n t e s   2 4 \ C o l u m n s \ c o d _ c o n t r a t o & g t ; \ C r o s s F i l t e r 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 6 4 2 . 4 9 6 1 8 9 4 3 2 3 3 4 1 8 < / b : _ x > < b : _ y > 3 2 5 . 4 < / b : _ y > < / b : P o i n t > < b : P o i n t > < b : _ x > 6 7 2 . 2 < / b : _ x > < b : _ y > 3 2 5 . 4 < / b : _ y > < / b : P o i n t > < b : P o i n t > < b : _ x > 6 7 4 . 2 < / b : _ x > < b : _ y > 3 2 7 . 4 < / b : _ y > < / b : P o i n t > < b : P o i n t > < b : _ x > 6 7 4 . 2 < / b : _ x > < b : _ y > 3 6 5 . 8 < / b : _ y > < / b : P o i n t > < b : P o i n t > < b : _ x > 6 7 6 . 2 < / b : _ x > < b : _ y > 3 6 7 . 8 < / b : _ y > < / b : P o i n t > < b : P o i n t > < b : _ x > 7 0 5 . 9 0 3 8 1 0 5 6 7 6 6 5 6 9 < / b : _ x > < b : _ y > 3 6 7 . 8 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 R e g i s t r o s 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 C o l u m n s \ C o r r e o 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 a c t i v a c i � n 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 P a s a r e l a   p a g o 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 P a s a r e l a   p a g o 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 D a t a T r � m i t e s 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 D a t a T r � m i t e s 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 C o l u m n s \ T r � m i t e 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 ( h o r a ) 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 ( m i n u t o ) 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 ( s e g u n d o ) 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 D a t a I n c i d e n c i a s 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 D a t a I n c i d e n c i a s 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 C o l u m n s \ C o r r e o 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 C o l u m n s \ C e l u l a r 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 C o l u m n s \ I n c i d e n t e 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 R e s p u e s t a 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 R e s p u e s t a 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 C o l u m n s \ O r i g e n 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 C o l u m n s \ S o l u c i � n 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 N u e v o s   c l i e n t e s   2 4 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 N u e v o s   c l i e n t e s   2 4 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 C o l u m n s \ c o d _ c o n t r a t o 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 C o l u m n s \ n u m _ s e r v 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 C o l u m n s \ f l g _ c t t _ d i g i t a l 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 C o l u m n s \ d s c _ t i p o _ s e r v i c i o 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 C o l u m n s \ f c h _ e m i s i o n 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 C o l u m n s \ f c h _ a c t i v a c i o n 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 C o l u m n s \ t i p o _ p a g o 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 C o l u m n s \ d s c _ d o c u m e n t o 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 C o l u m n s \ d s c _ c o r r e o 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 C o l u m n s \ d s c _ v e n d e d o r 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 C o l u m n s \ d s c _ s u p e r v i s o r 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 C o l u m n s \ d s c _ j e f e v e n t a s 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 C o l u m n s \ R e g i s t r a d o s 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D a t a T r � m i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 C l i e n t e < / s t r i n g > < / k e y > < v a l u e > < i n t > 9 5 < / i n t > < / v a l u e > < / i t e m > < i t e m > < k e y > < s t r i n g > U s u a r i o < / s t r i n g > < / k e y > < v a l u e > < i n t > 1 0 3 < / i n t > < / v a l u e > < / i t e m > < i t e m > < k e y > < s t r i n g > T i p o < / s t r i n g > < / k e y > < v a l u e > < i n t > 7 6 < / i n t > < / v a l u e > < / i t e m > < i t e m > < k e y > < s t r i n g > T r � m i t e < / s t r i n g > < / k e y > < v a l u e > < i n t > 1 0 1 < / i n t > < / v a l u e > < / i t e m > < i t e m > < k e y > < s t r i n g > F e c h a < / s t r i n g > < / k e y > < v a l u e > < i n t > 8 8 < / i n t > < / v a l u e > < / i t e m > < i t e m > < k e y > < s t r i n g > H o r a < / s t r i n g > < / k e y > < v a l u e > < i n t > 8 1 < / i n t > < / v a l u e > < / i t e m > < i t e m > < k e y > < s t r i n g > F e c h a   ( � n d i c e   d e   m e s e s ) < / s t r i n g > < / k e y > < v a l u e > < i n t > 2 2 5 < / i n t > < / v a l u e > < / i t e m > < i t e m > < k e y > < s t r i n g > F e c h a   ( m e s ) < / s t r i n g > < / k e y > < v a l u e > < i n t > 1 3 6 < / i n t > < / v a l u e > < / i t e m > < i t e m > < k e y > < s t r i n g > F e c h a   ( a � o ) < / s t r i n g > < / k e y > < v a l u e > < i n t > 1 3 3 < / i n t > < / v a l u e > < / i t e m > < i t e m > < k e y > < s t r i n g > F e c h a   ( t r i m e s t r e ) < / s t r i n g > < / k e y > < v a l u e > < i n t > 1 7 5 < / i n t > < / v a l u e > < / i t e m > < i t e m > < k e y > < s t r i n g > H o r a   ( h o r a ) < / s t r i n g > < / k e y > < v a l u e > < i n t > 1 3 3 < / i n t > < / v a l u e > < / i t e m > < i t e m > < k e y > < s t r i n g > H o r a   ( m i n u t o ) < / s t r i n g > < / k e y > < v a l u e > < i n t > 1 5 2 < / i n t > < / v a l u e > < / i t e m > < i t e m > < k e y > < s t r i n g > H o r a   ( s e g u n d o ) < / s t r i n g > < / k e y > < v a l u e > < i n t > 1 6 3 < / i n t > < / v a l u e > < / i t e m > < / C o l u m n W i d t h s > < C o l u m n D i s p l a y I n d e x > < i t e m > < k e y > < s t r i n g > C l i e n t e < / s t r i n g > < / k e y > < v a l u e > < i n t > 0 < / i n t > < / v a l u e > < / i t e m > < i t e m > < k e y > < s t r i n g > U s u a r i o < / s t r i n g > < / k e y > < v a l u e > < i n t > 1 < / i n t > < / v a l u e > < / i t e m > < i t e m > < k e y > < s t r i n g > T i p o < / s t r i n g > < / k e y > < v a l u e > < i n t > 2 < / i n t > < / v a l u e > < / i t e m > < i t e m > < k e y > < s t r i n g > T r � m i t e < / s t r i n g > < / k e y > < v a l u e > < i n t > 3 < / i n t > < / v a l u e > < / i t e m > < i t e m > < k e y > < s t r i n g > F e c h a < / s t r i n g > < / k e y > < v a l u e > < i n t > 4 < / i n t > < / v a l u e > < / i t e m > < i t e m > < k e y > < s t r i n g > H o r a < / s t r i n g > < / k e y > < v a l u e > < i n t > 5 < / i n t > < / v a l u e > < / i t e m > < i t e m > < k e y > < s t r i n g > F e c h a   ( � n d i c e   d e   m e s e s ) < / s t r i n g > < / k e y > < v a l u e > < i n t > 6 < / i n t > < / v a l u e > < / i t e m > < i t e m > < k e y > < s t r i n g > F e c h a   ( m e s ) < / s t r i n g > < / k e y > < v a l u e > < i n t > 7 < / i n t > < / v a l u e > < / i t e m > < i t e m > < k e y > < s t r i n g > F e c h a   ( a � o ) < / s t r i n g > < / k e y > < v a l u e > < i n t > 8 < / i n t > < / v a l u e > < / i t e m > < i t e m > < k e y > < s t r i n g > F e c h a   ( t r i m e s t r e ) < / s t r i n g > < / k e y > < v a l u e > < i n t > 9 < / i n t > < / v a l u e > < / i t e m > < i t e m > < k e y > < s t r i n g > H o r a   ( h o r a ) < / s t r i n g > < / k e y > < v a l u e > < i n t > 1 0 < / i n t > < / v a l u e > < / i t e m > < i t e m > < k e y > < s t r i n g > H o r a   ( m i n u t o ) < / s t r i n g > < / k e y > < v a l u e > < i n t > 1 1 < / i n t > < / v a l u e > < / i t e m > < i t e m > < k e y > < s t r i n g > H o r a   ( s e g u n d o ) 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 2 0 2 4 - 0 5 - 1 2 T 2 2 : 3 4 : 1 5 . 5 7 4 4 2 - 0 5 : 0 0 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R e g i s t r o s , D a t a I n c i d e n c i a s , D a t a T r � m i t e s , T a b l a 6 , H o j a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a b l a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  ( � n d i c e   d e   m e s e s ) < / s t r i n g > < / k e y > < v a l u e > < i n t > 2 2 5 < / i n t > < / v a l u e > < / i t e m > < i t e m > < k e y > < s t r i n g > F e c h a < / s t r i n g > < / k e y > < v a l u e > < i n t > 8 8 < / i n t > < / v a l u e > < / i t e m > < i t e m > < k e y > < s t r i n g > M o n t o < / s t r i n g > < / k e y > < v a l u e > < i n t > 9 5 < / i n t > < / v a l u e > < / i t e m > < i t e m > < k e y > < s t r i n g > T i p o < / s t r i n g > < / k e y > < v a l u e > < i n t > 7 6 < / i n t > < / v a l u e > < / i t e m > < i t e m > < k e y > < s t r i n g > F e c h a   ( m e s ) < / s t r i n g > < / k e y > < v a l u e > < i n t > 1 3 6 < / i n t > < / v a l u e > < / i t e m > < i t e m > < k e y > < s t r i n g > C o m i s i � n < / s t r i n g > < / k e y > < v a l u e > < i n t > 1 1 4 < / i n t > < / v a l u e > < / i t e m > < / C o l u m n W i d t h s > < C o l u m n D i s p l a y I n d e x > < i t e m > < k e y > < s t r i n g > F e c h a   ( � n d i c e   d e   m e s e s ) < / s t r i n g > < / k e y > < v a l u e > < i n t > 3 < / i n t > < / v a l u e > < / i t e m > < i t e m > < k e y > < s t r i n g > F e c h a < / s t r i n g > < / k e y > < v a l u e > < i n t > 2 < / i n t > < / v a l u e > < / i t e m > < i t e m > < k e y > < s t r i n g > M o n t o < / s t r i n g > < / k e y > < v a l u e > < i n t > 0 < / i n t > < / v a l u e > < / i t e m > < i t e m > < k e y > < s t r i n g > T i p o < / s t r i n g > < / k e y > < v a l u e > < i n t > 1 < / i n t > < / v a l u e > < / i t e m > < i t e m > < k e y > < s t r i n g > F e c h a   ( m e s ) < / s t r i n g > < / k e y > < v a l u e > < i n t > 4 < / i n t > < / v a l u e > < / i t e m > < i t e m > < k e y > < s t r i n g > C o m i s i � n 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e g i s t r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 C l i e n t e < / s t r i n g > < / k e y > < v a l u e > < i n t > 9 5 < / i n t > < / v a l u e > < / i t e m > < i t e m > < k e y > < s t r i n g > D N I < / s t r i n g > < / k e y > < v a l u e > < i n t > 7 3 < / i n t > < / v a l u e > < / i t e m > < i t e m > < k e y > < s t r i n g > C o r r e o < / s t r i n g > < / k e y > < v a l u e > < i n t > 9 6 < / i n t > < / v a l u e > < / i t e m > < i t e m > < k e y > < s t r i n g > F e c h a < / s t r i n g > < / k e y > < v a l u e > < i n t > 8 8 < / i n t > < / v a l u e > < / i t e m > < i t e m > < k e y > < s t r i n g > H o r a < / s t r i n g > < / k e y > < v a l u e > < i n t > 8 1 < / i n t > < / v a l u e > < / i t e m > < i t e m > < k e y > < s t r i n g > F e c h a   ( � n d i c e   d e   m e s e s ) < / s t r i n g > < / k e y > < v a l u e > < i n t > 2 2 5 < / i n t > < / v a l u e > < / i t e m > < i t e m > < k e y > < s t r i n g > F e c h a   ( m e s ) < / s t r i n g > < / k e y > < v a l u e > < i n t > 1 3 6 < / i n t > < / v a l u e > < / i t e m > < i t e m > < k e y > < s t r i n g > S e d e < / s t r i n g > < / k e y > < v a l u e > < i n t > 8 0 < / i n t > < / v a l u e > < / i t e m > < i t e m > < k e y > < s t r i n g > F e c h a   d e   a c t i v a c i � n < / s t r i n g > < / k e y > < v a l u e > < i n t > 1 9 3 < / i n t > < / v a l u e > < / i t e m > < / C o l u m n W i d t h s > < C o l u m n D i s p l a y I n d e x > < i t e m > < k e y > < s t r i n g > C l i e n t e < / s t r i n g > < / k e y > < v a l u e > < i n t > 0 < / i n t > < / v a l u e > < / i t e m > < i t e m > < k e y > < s t r i n g > D N I < / s t r i n g > < / k e y > < v a l u e > < i n t > 1 < / i n t > < / v a l u e > < / i t e m > < i t e m > < k e y > < s t r i n g > C o r r e o < / s t r i n g > < / k e y > < v a l u e > < i n t > 2 < / i n t > < / v a l u e > < / i t e m > < i t e m > < k e y > < s t r i n g > F e c h a < / s t r i n g > < / k e y > < v a l u e > < i n t > 3 < / i n t > < / v a l u e > < / i t e m > < i t e m > < k e y > < s t r i n g > H o r a < / s t r i n g > < / k e y > < v a l u e > < i n t > 4 < / i n t > < / v a l u e > < / i t e m > < i t e m > < k e y > < s t r i n g > F e c h a   ( � n d i c e   d e   m e s e s ) < / s t r i n g > < / k e y > < v a l u e > < i n t > 5 < / i n t > < / v a l u e > < / i t e m > < i t e m > < k e y > < s t r i n g > F e c h a   ( m e s ) < / s t r i n g > < / k e y > < v a l u e > < i n t > 6 < / i n t > < / v a l u e > < / i t e m > < i t e m > < k e y > < s t r i n g > S e d e < / s t r i n g > < / k e y > < v a l u e > < i n t > 7 < / i n t > < / v a l u e > < / i t e m > < i t e m > < k e y > < s t r i n g > F e c h a   d e   a c t i v a c i � n 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H o j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 d s c _ l o c a l i d a d < / s t r i n g > < / k e y > < v a l u e > < i n t > 1 4 6 < / i n t > < / v a l u e > < / i t e m > < i t e m > < k e y > < s t r i n g > c o d _ l o c a l i d a d < / s t r i n g > < / k e y > < v a l u e > < i n t > 1 4 8 < / i n t > < / v a l u e > < / i t e m > < i t e m > < k e y > < s t r i n g > c o d _ c o n t r a t o < / s t r i n g > < / k e y > < v a l u e > < i n t > 1 4 6 < / i n t > < / v a l u e > < / i t e m > < i t e m > < k e y > < s t r i n g > n u m _ s e r v < / s t r i n g > < / k e y > < v a l u e > < i n t > 1 2 0 < / i n t > < / v a l u e > < / i t e m > < i t e m > < k e y > < s t r i n g > I D < / s t r i n g > < / k e y > < v a l u e > < i n t > 6 1 < / i n t > < / v a l u e > < / i t e m > < i t e m > < k e y > < s t r i n g > T N < / s t r i n g > < / k e y > < v a l u e > < i n t > 6 4 < / i n t > < / v a l u e > < / i t e m > < i t e m > < k e y > < s t r i n g > f l g _ c t t _ d i g i t a l < / s t r i n g > < / k e y > < v a l u e > < i n t > 1 4 6 < / i n t > < / v a l u e > < / i t e m > < i t e m > < k e y > < s t r i n g > d s c _ t i p o _ s e r v i c i o < / s t r i n g > < / k e y > < v a l u e > < i n t > 1 7 7 < / i n t > < / v a l u e > < / i t e m > < i t e m > < k e y > < s t r i n g > f c h _ e m i s i o n < / s t r i n g > < / k e y > < v a l u e > < i n t > 1 3 6 < / i n t > < / v a l u e > < / i t e m > < i t e m > < k e y > < s t r i n g > f c h _ a c t i v a c i o n < / s t r i n g > < / k e y > < v a l u e > < i n t > 1 5 4 < / i n t > < / v a l u e > < / i t e m > < i t e m > < k e y > < s t r i n g > t i p o _ p a g o < / s t r i n g > < / k e y > < v a l u e > < i n t > 1 2 1 < / i n t > < / v a l u e > < / i t e m > < i t e m > < k e y > < s t r i n g > d s c _ d o c u m e n t o < / s t r i n g > < / k e y > < v a l u e > < i n t > 1 6 6 < / i n t > < / v a l u e > < / i t e m > < i t e m > < k e y > < s t r i n g > d s c _ c l i e n t e < / s t r i n g > < / k e y > < v a l u e > < i n t > 1 2 8 < / i n t > < / v a l u e > < / i t e m > < i t e m > < k e y > < s t r i n g > d s c _ n o m b r e < / s t r i n g > < / k e y > < v a l u e > < i n t > 1 3 9 < / i n t > < / v a l u e > < / i t e m > < i t e m > < k e y > < s t r i n g > d s c _ t e l e f o n o < / s t r i n g > < / k e y > < v a l u e > < i n t > 1 4 2 < / i n t > < / v a l u e > < / i t e m > < i t e m > < k e y > < s t r i n g > d s c _ c o r r e o < / s t r i n g > < / k e y > < v a l u e > < i n t > 1 2 9 < / i n t > < / v a l u e > < / i t e m > < i t e m > < k e y > < s t r i n g > d s c _ v e n d e d o r < / s t r i n g > < / k e y > < v a l u e > < i n t > 1 5 2 < / i n t > < / v a l u e > < / i t e m > < i t e m > < k e y > < s t r i n g > d s c _ s u p e r v i s o r < / s t r i n g > < / k e y > < v a l u e > < i n t > 1 6 0 < / i n t > < / v a l u e > < / i t e m > < i t e m > < k e y > < s t r i n g > d s c _ j e f e v e n t a s < / s t r i n g > < / k e y > < v a l u e > < i n t > 1 5 8 < / i n t > < / v a l u e > < / i t e m > < i t e m > < k e y > < s t r i n g > R e g i s t r a d o s < / s t r i n g > < / k e y > < v a l u e > < i n t > 1 3 3 < / i n t > < / v a l u e > < / i t e m > < / C o l u m n W i d t h s > < C o l u m n D i s p l a y I n d e x > < i t e m > < k e y > < s t r i n g > d s c _ l o c a l i d a d < / s t r i n g > < / k e y > < v a l u e > < i n t > 0 < / i n t > < / v a l u e > < / i t e m > < i t e m > < k e y > < s t r i n g > c o d _ l o c a l i d a d < / s t r i n g > < / k e y > < v a l u e > < i n t > 1 < / i n t > < / v a l u e > < / i t e m > < i t e m > < k e y > < s t r i n g > c o d _ c o n t r a t o < / s t r i n g > < / k e y > < v a l u e > < i n t > 2 < / i n t > < / v a l u e > < / i t e m > < i t e m > < k e y > < s t r i n g > n u m _ s e r v < / s t r i n g > < / k e y > < v a l u e > < i n t > 3 < / i n t > < / v a l u e > < / i t e m > < i t e m > < k e y > < s t r i n g > I D < / s t r i n g > < / k e y > < v a l u e > < i n t > 4 < / i n t > < / v a l u e > < / i t e m > < i t e m > < k e y > < s t r i n g > T N < / s t r i n g > < / k e y > < v a l u e > < i n t > 5 < / i n t > < / v a l u e > < / i t e m > < i t e m > < k e y > < s t r i n g > f l g _ c t t _ d i g i t a l < / s t r i n g > < / k e y > < v a l u e > < i n t > 6 < / i n t > < / v a l u e > < / i t e m > < i t e m > < k e y > < s t r i n g > d s c _ t i p o _ s e r v i c i o < / s t r i n g > < / k e y > < v a l u e > < i n t > 7 < / i n t > < / v a l u e > < / i t e m > < i t e m > < k e y > < s t r i n g > f c h _ e m i s i o n < / s t r i n g > < / k e y > < v a l u e > < i n t > 8 < / i n t > < / v a l u e > < / i t e m > < i t e m > < k e y > < s t r i n g > f c h _ a c t i v a c i o n < / s t r i n g > < / k e y > < v a l u e > < i n t > 9 < / i n t > < / v a l u e > < / i t e m > < i t e m > < k e y > < s t r i n g > t i p o _ p a g o < / s t r i n g > < / k e y > < v a l u e > < i n t > 1 0 < / i n t > < / v a l u e > < / i t e m > < i t e m > < k e y > < s t r i n g > d s c _ d o c u m e n t o < / s t r i n g > < / k e y > < v a l u e > < i n t > 1 1 < / i n t > < / v a l u e > < / i t e m > < i t e m > < k e y > < s t r i n g > d s c _ c l i e n t e < / s t r i n g > < / k e y > < v a l u e > < i n t > 1 2 < / i n t > < / v a l u e > < / i t e m > < i t e m > < k e y > < s t r i n g > d s c _ n o m b r e < / s t r i n g > < / k e y > < v a l u e > < i n t > 1 3 < / i n t > < / v a l u e > < / i t e m > < i t e m > < k e y > < s t r i n g > d s c _ t e l e f o n o < / s t r i n g > < / k e y > < v a l u e > < i n t > 1 4 < / i n t > < / v a l u e > < / i t e m > < i t e m > < k e y > < s t r i n g > d s c _ c o r r e o < / s t r i n g > < / k e y > < v a l u e > < i n t > 1 5 < / i n t > < / v a l u e > < / i t e m > < i t e m > < k e y > < s t r i n g > d s c _ v e n d e d o r < / s t r i n g > < / k e y > < v a l u e > < i n t > 1 6 < / i n t > < / v a l u e > < / i t e m > < i t e m > < k e y > < s t r i n g > d s c _ s u p e r v i s o r < / s t r i n g > < / k e y > < v a l u e > < i n t > 1 7 < / i n t > < / v a l u e > < / i t e m > < i t e m > < k e y > < s t r i n g > d s c _ j e f e v e n t a s < / s t r i n g > < / k e y > < v a l u e > < i n t > 1 8 < / i n t > < / v a l u e > < / i t e m > < i t e m > < k e y > < s t r i n g > R e g i s t r a d o s 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D a t a M a s h u p   s q m i d = " 3 6 c e a a 1 e - 4 2 0 b - 4 a 1 2 - 8 4 c 8 - 5 e f 0 1 c e a 1 9 c 3 "   x m l n s = " h t t p : / / s c h e m a s . m i c r o s o f t . c o m / D a t a M a s h u p " > A A A A A P M E A A B Q S w M E F A A C A A g A o V W t W C + S y V u k A A A A 9 g A A A B I A H A B D b 2 5 m a W c v U G F j a 2 F n Z S 5 4 b W w g o h g A K K A U A A A A A A A A A A A A A A A A A A A A A A A A A A A A h Y 8 x D o I w G I W v Q r r T l h o T Q n 7 K Y N w k I T E x r k 2 p 0 A D F 0 G K 5 m 4 N H 8 g p i F H V z f N / 7 h v f u 1 x t k U 9 c G F z V Y 3 Z s U R Z i i Q B n Z l 9 p U K R r d K Y x R x q E Q s h G V C m b Z 2 G S y Z Y p q 5 8 4 J I d 5 7 7 F e 4 H y r C K I 3 I M d / t Z a 0 6 g T 6 y / i + H 2 l g n j F S I w + E 1 h j M c s R i z N c M U y A I h 1 + Y r s H n v s / 2 B s B l b N w 6 K K x s W W y B L B P L + w B 9 Q S w M E F A A C A A g A o V W t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F V r V h 7 A Q b s 7 Q E A A A 0 E A A A T A B w A R m 9 y b X V s Y X M v U 2 V j d G l v b j E u b S C i G A A o o B Q A A A A A A A A A A A A A A A A A A A A A A A A A A A B 1 k s F u G j E Q h u 9 I v I O 1 v Y C 0 R U 0 a 9 d C I A w G q R J V a F K h 6 Y N F q s A d w Y n u Q 7 U U 0 i I f q M / T F O g u E N t p l L 7 v 2 5 / / / Z 7 w T U E Z N T o y P 7 6 v b Z q P Z C C v w q M Q 9 P c G V 6 A q D s d k Q / H z 3 e o m O d 4 Z b i a b z k / z z n O i 5 9 U U b 7 P T J R X Q x t J L R 5 6 x n w O k X 0 X P K I 4 g + h K i N I d H z E r P R 4 4 / h X W + c X X + 4 / p i N y E c w Q q E R 0 m j W Y 3 Y 3 E O 9 Z Y t f w 5 z c I t K C N d s t M Q W S n 4 5 k g W H w j W v J 1 6 Q r c U G h 3 t i Z s k 3 b K a 2 N S E X 2 B 7 f R Y + 6 G Z f L x C j N z A s Z P d 9 C G i 7 S Y H l q R f t V P d 5 H A k m e 2 n A w 6 c n d T v k q G T M M c X U B T E 2 p O l j e b P h L 0 m M O f 2 R + V e x H s E h T 6 0 / o t L x f Q E e 8 a M J R j w o V u W N m u f 3 S d 6 T U K C n W s O + G c 6 8 e D C g r z t k y m s m / x a Y 2 h d r C X d 7 R I V Z G 6 I Q 7 Q C l f A V s E R E 3 M Z 9 K n a J J P W G P r j 4 6 a Z T 2 p 6 x 5 N / o I V K V u s L m A f 2 m S h 4 G l a T J t 8 r W w i x z G W O u 9 F L z P 6 / w s v T I 9 3 A I 0 V J T 1 U G u c r Q 6 8 K C + M p 4 K j N r i m Q P P 8 Q b k p S O H g D U s q + Z l v C J Z W J 6 o m u 5 L f B q 3 W q k j O / f 1 K K L B B b l L p u Q 9 1 p e z Q a d Q k a + F o V i X 9 x Q u 4 C d c I O s j h D d 4 3 2 4 2 t K s f u 9 u / U E s B A i 0 A F A A C A A g A o V W t W C + S y V u k A A A A 9 g A A A B I A A A A A A A A A A A A A A A A A A A A A A E N v b m Z p Z y 9 Q Y W N r Y W d l L n h t b F B L A Q I t A B Q A A g A I A K F V r V g P y u m r p A A A A O k A A A A T A A A A A A A A A A A A A A A A A P A A A A B b Q 2 9 u d G V u d F 9 U e X B l c 1 0 u e G 1 s U E s B A i 0 A F A A C A A g A o V W t W H s B B u z t A Q A A D Q Q A A B M A A A A A A A A A A A A A A A A A 4 Q E A A E Z v c m 1 1 b G F z L 1 N l Y 3 R p b 2 4 x L m 1 Q S w U G A A A A A A M A A w D C A A A A G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h Q A A A A A A A D 0 E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S G 9 q Y T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Y m E 3 O T U y N i 0 y Y T l h L T Q 3 M m M t Y T B j Z C 0 y M D J k N 2 Y 3 Y 2 Z h M G M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S G 9 q Y T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U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M 1 Q x N T o 0 N T o w M y 4 x N D g x M T Y 1 W i I g L z 4 8 R W 5 0 c n k g V H l w Z T 0 i R m l s b E N v b H V t b l R 5 c G V z I i B W Y W x 1 Z T 0 i c 0 J n T U R B d 1 l H Q m d Z S E J 3 W U R C Z 1 l E Q m d Z R 0 J n P T 0 i I C 8 + P E V u d H J 5 I F R 5 c G U 9 I k Z p b G x D b 2 x 1 b W 5 O Y W 1 l c y I g V m F s d W U 9 I n N b J n F 1 b 3 Q 7 Z H N j X 2 x v Y 2 F s a W R h Z C Z x d W 9 0 O y w m c X V v d D t j b 2 R f b G 9 j Y W x p Z G F k J n F 1 b 3 Q 7 L C Z x d W 9 0 O 2 N v Z F 9 j b 2 5 0 c m F 0 b y Z x d W 9 0 O y w m c X V v d D t u d W 1 f c 2 V y d i Z x d W 9 0 O y w m c X V v d D t J R C Z x d W 9 0 O y w m c X V v d D t U T i Z x d W 9 0 O y w m c X V v d D t m b G d f Y 3 R 0 X 2 R p Z 2 l 0 Y W w m c X V v d D s s J n F 1 b 3 Q 7 Z H N j X 3 R p c G 9 f c 2 V y d m l j a W 8 m c X V v d D s s J n F 1 b 3 Q 7 Z m N o X 2 V t a X N p b 2 4 m c X V v d D s s J n F 1 b 3 Q 7 Z m N o X 2 F j d G l 2 Y W N p b 2 4 m c X V v d D s s J n F 1 b 3 Q 7 d G l w b 1 9 w Y W d v J n F 1 b 3 Q 7 L C Z x d W 9 0 O 2 R z Y 1 9 k b 2 N 1 b W V u d G 8 m c X V v d D s s J n F 1 b 3 Q 7 Z H N j X 2 N s a W V u d G U m c X V v d D s s J n F 1 b 3 Q 7 Z H N j X 2 5 v b W J y Z S Z x d W 9 0 O y w m c X V v d D t k c 2 N f d G V s Z W Z v b m 8 m c X V v d D s s J n F 1 b 3 Q 7 Z H N j X 2 N v c n J l b y Z x d W 9 0 O y w m c X V v d D t k c 2 N f d m V u Z G V k b 3 I m c X V v d D s s J n F 1 b 3 Q 7 Z H N j X 3 N 1 c G V y d m l z b 3 I m c X V v d D s s J n F 1 b 3 Q 7 Z H N j X 2 p l Z m V 2 Z W 5 0 Y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G 9 q Y T E v Q X V 0 b 1 J l b W 9 2 Z W R D b 2 x 1 b W 5 z M S 5 7 Z H N j X 2 x v Y 2 F s a W R h Z C w w f S Z x d W 9 0 O y w m c X V v d D t T Z W N 0 a W 9 u M S 9 I b 2 p h M S 9 B d X R v U m V t b 3 Z l Z E N v b H V t b n M x L n t j b 2 R f b G 9 j Y W x p Z G F k L D F 9 J n F 1 b 3 Q 7 L C Z x d W 9 0 O 1 N l Y 3 R p b 2 4 x L 0 h v a m E x L 0 F 1 d G 9 S Z W 1 v d m V k Q 2 9 s d W 1 u c z E u e 2 N v Z F 9 j b 2 5 0 c m F 0 b y w y f S Z x d W 9 0 O y w m c X V v d D t T Z W N 0 a W 9 u M S 9 I b 2 p h M S 9 B d X R v U m V t b 3 Z l Z E N v b H V t b n M x L n t u d W 1 f c 2 V y d i w z f S Z x d W 9 0 O y w m c X V v d D t T Z W N 0 a W 9 u M S 9 I b 2 p h M S 9 B d X R v U m V t b 3 Z l Z E N v b H V t b n M x L n t J R C w 0 f S Z x d W 9 0 O y w m c X V v d D t T Z W N 0 a W 9 u M S 9 I b 2 p h M S 9 B d X R v U m V t b 3 Z l Z E N v b H V t b n M x L n t U T i w 1 f S Z x d W 9 0 O y w m c X V v d D t T Z W N 0 a W 9 u M S 9 I b 2 p h M S 9 B d X R v U m V t b 3 Z l Z E N v b H V t b n M x L n t m b G d f Y 3 R 0 X 2 R p Z 2 l 0 Y W w s N n 0 m c X V v d D s s J n F 1 b 3 Q 7 U 2 V j d G l v b j E v S G 9 q Y T E v Q X V 0 b 1 J l b W 9 2 Z W R D b 2 x 1 b W 5 z M S 5 7 Z H N j X 3 R p c G 9 f c 2 V y d m l j a W 8 s N 3 0 m c X V v d D s s J n F 1 b 3 Q 7 U 2 V j d G l v b j E v S G 9 q Y T E v Q X V 0 b 1 J l b W 9 2 Z W R D b 2 x 1 b W 5 z M S 5 7 Z m N o X 2 V t a X N p b 2 4 s O H 0 m c X V v d D s s J n F 1 b 3 Q 7 U 2 V j d G l v b j E v S G 9 q Y T E v Q X V 0 b 1 J l b W 9 2 Z W R D b 2 x 1 b W 5 z M S 5 7 Z m N o X 2 F j d G l 2 Y W N p b 2 4 s O X 0 m c X V v d D s s J n F 1 b 3 Q 7 U 2 V j d G l v b j E v S G 9 q Y T E v Q X V 0 b 1 J l b W 9 2 Z W R D b 2 x 1 b W 5 z M S 5 7 d G l w b 1 9 w Y W d v L D E w f S Z x d W 9 0 O y w m c X V v d D t T Z W N 0 a W 9 u M S 9 I b 2 p h M S 9 B d X R v U m V t b 3 Z l Z E N v b H V t b n M x L n t k c 2 N f Z G 9 j d W 1 l b n R v L D E x f S Z x d W 9 0 O y w m c X V v d D t T Z W N 0 a W 9 u M S 9 I b 2 p h M S 9 B d X R v U m V t b 3 Z l Z E N v b H V t b n M x L n t k c 2 N f Y 2 x p Z W 5 0 Z S w x M n 0 m c X V v d D s s J n F 1 b 3 Q 7 U 2 V j d G l v b j E v S G 9 q Y T E v Q X V 0 b 1 J l b W 9 2 Z W R D b 2 x 1 b W 5 z M S 5 7 Z H N j X 2 5 v b W J y Z S w x M 3 0 m c X V v d D s s J n F 1 b 3 Q 7 U 2 V j d G l v b j E v S G 9 q Y T E v Q X V 0 b 1 J l b W 9 2 Z W R D b 2 x 1 b W 5 z M S 5 7 Z H N j X 3 R l b G V m b 2 5 v L D E 0 f S Z x d W 9 0 O y w m c X V v d D t T Z W N 0 a W 9 u M S 9 I b 2 p h M S 9 B d X R v U m V t b 3 Z l Z E N v b H V t b n M x L n t k c 2 N f Y 2 9 y c m V v L D E 1 f S Z x d W 9 0 O y w m c X V v d D t T Z W N 0 a W 9 u M S 9 I b 2 p h M S 9 B d X R v U m V t b 3 Z l Z E N v b H V t b n M x L n t k c 2 N f d m V u Z G V k b 3 I s M T Z 9 J n F 1 b 3 Q 7 L C Z x d W 9 0 O 1 N l Y 3 R p b 2 4 x L 0 h v a m E x L 0 F 1 d G 9 S Z W 1 v d m V k Q 2 9 s d W 1 u c z E u e 2 R z Y 1 9 z d X B l c n Z p c 2 9 y L D E 3 f S Z x d W 9 0 O y w m c X V v d D t T Z W N 0 a W 9 u M S 9 I b 2 p h M S 9 B d X R v U m V t b 3 Z l Z E N v b H V t b n M x L n t k c 2 N f a m V m Z X Z l b n R h c y w x O H 0 m c X V v d D t d L C Z x d W 9 0 O 0 N v b H V t b k N v d W 5 0 J n F 1 b 3 Q 7 O j E 5 L C Z x d W 9 0 O 0 t l e U N v b H V t b k 5 h b W V z J n F 1 b 3 Q 7 O l t d L C Z x d W 9 0 O 0 N v b H V t b k l k Z W 5 0 a X R p Z X M m c X V v d D s 6 W y Z x d W 9 0 O 1 N l Y 3 R p b 2 4 x L 0 h v a m E x L 0 F 1 d G 9 S Z W 1 v d m V k Q 2 9 s d W 1 u c z E u e 2 R z Y 1 9 s b 2 N h b G l k Y W Q s M H 0 m c X V v d D s s J n F 1 b 3 Q 7 U 2 V j d G l v b j E v S G 9 q Y T E v Q X V 0 b 1 J l b W 9 2 Z W R D b 2 x 1 b W 5 z M S 5 7 Y 2 9 k X 2 x v Y 2 F s a W R h Z C w x f S Z x d W 9 0 O y w m c X V v d D t T Z W N 0 a W 9 u M S 9 I b 2 p h M S 9 B d X R v U m V t b 3 Z l Z E N v b H V t b n M x L n t j b 2 R f Y 2 9 u d H J h d G 8 s M n 0 m c X V v d D s s J n F 1 b 3 Q 7 U 2 V j d G l v b j E v S G 9 q Y T E v Q X V 0 b 1 J l b W 9 2 Z W R D b 2 x 1 b W 5 z M S 5 7 b n V t X 3 N l c n Y s M 3 0 m c X V v d D s s J n F 1 b 3 Q 7 U 2 V j d G l v b j E v S G 9 q Y T E v Q X V 0 b 1 J l b W 9 2 Z W R D b 2 x 1 b W 5 z M S 5 7 S U Q s N H 0 m c X V v d D s s J n F 1 b 3 Q 7 U 2 V j d G l v b j E v S G 9 q Y T E v Q X V 0 b 1 J l b W 9 2 Z W R D b 2 x 1 b W 5 z M S 5 7 V E 4 s N X 0 m c X V v d D s s J n F 1 b 3 Q 7 U 2 V j d G l v b j E v S G 9 q Y T E v Q X V 0 b 1 J l b W 9 2 Z W R D b 2 x 1 b W 5 z M S 5 7 Z m x n X 2 N 0 d F 9 k a W d p d G F s L D Z 9 J n F 1 b 3 Q 7 L C Z x d W 9 0 O 1 N l Y 3 R p b 2 4 x L 0 h v a m E x L 0 F 1 d G 9 S Z W 1 v d m V k Q 2 9 s d W 1 u c z E u e 2 R z Y 1 9 0 a X B v X 3 N l c n Z p Y 2 l v L D d 9 J n F 1 b 3 Q 7 L C Z x d W 9 0 O 1 N l Y 3 R p b 2 4 x L 0 h v a m E x L 0 F 1 d G 9 S Z W 1 v d m V k Q 2 9 s d W 1 u c z E u e 2 Z j a F 9 l b W l z a W 9 u L D h 9 J n F 1 b 3 Q 7 L C Z x d W 9 0 O 1 N l Y 3 R p b 2 4 x L 0 h v a m E x L 0 F 1 d G 9 S Z W 1 v d m V k Q 2 9 s d W 1 u c z E u e 2 Z j a F 9 h Y 3 R p d m F j a W 9 u L D l 9 J n F 1 b 3 Q 7 L C Z x d W 9 0 O 1 N l Y 3 R p b 2 4 x L 0 h v a m E x L 0 F 1 d G 9 S Z W 1 v d m V k Q 2 9 s d W 1 u c z E u e 3 R p c G 9 f c G F n b y w x M H 0 m c X V v d D s s J n F 1 b 3 Q 7 U 2 V j d G l v b j E v S G 9 q Y T E v Q X V 0 b 1 J l b W 9 2 Z W R D b 2 x 1 b W 5 z M S 5 7 Z H N j X 2 R v Y 3 V t Z W 5 0 b y w x M X 0 m c X V v d D s s J n F 1 b 3 Q 7 U 2 V j d G l v b j E v S G 9 q Y T E v Q X V 0 b 1 J l b W 9 2 Z W R D b 2 x 1 b W 5 z M S 5 7 Z H N j X 2 N s a W V u d G U s M T J 9 J n F 1 b 3 Q 7 L C Z x d W 9 0 O 1 N l Y 3 R p b 2 4 x L 0 h v a m E x L 0 F 1 d G 9 S Z W 1 v d m V k Q 2 9 s d W 1 u c z E u e 2 R z Y 1 9 u b 2 1 i c m U s M T N 9 J n F 1 b 3 Q 7 L C Z x d W 9 0 O 1 N l Y 3 R p b 2 4 x L 0 h v a m E x L 0 F 1 d G 9 S Z W 1 v d m V k Q 2 9 s d W 1 u c z E u e 2 R z Y 1 9 0 Z W x l Z m 9 u b y w x N H 0 m c X V v d D s s J n F 1 b 3 Q 7 U 2 V j d G l v b j E v S G 9 q Y T E v Q X V 0 b 1 J l b W 9 2 Z W R D b 2 x 1 b W 5 z M S 5 7 Z H N j X 2 N v c n J l b y w x N X 0 m c X V v d D s s J n F 1 b 3 Q 7 U 2 V j d G l v b j E v S G 9 q Y T E v Q X V 0 b 1 J l b W 9 2 Z W R D b 2 x 1 b W 5 z M S 5 7 Z H N j X 3 Z l b m R l Z G 9 y L D E 2 f S Z x d W 9 0 O y w m c X V v d D t T Z W N 0 a W 9 u M S 9 I b 2 p h M S 9 B d X R v U m V t b 3 Z l Z E N v b H V t b n M x L n t k c 2 N f c 3 V w Z X J 2 a X N v c i w x N 3 0 m c X V v d D s s J n F 1 b 3 Q 7 U 2 V j d G l v b j E v S G 9 q Y T E v Q X V 0 b 1 J l b W 9 2 Z W R D b 2 x 1 b W 5 z M S 5 7 Z H N j X 2 p l Z m V 2 Z W 5 0 Y X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b 2 p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2 p h M S 9 I b 2 p h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a m E x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a m E x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G C K C / Q I Q C T q k C n E I 2 8 M K j A A A A A A I A A A A A A A N m A A D A A A A A E A A A A H t k N 7 b t V C o W m g / 9 N Q 9 O g x I A A A A A B I A A A K A A A A A Q A A A A O E w f R H 1 H M o 2 M + v e m 0 4 E g y F A A A A D i C 4 T M M u O y + n L l I K f o i M W Y L L U w X 5 e E K S 1 7 b K Q S y 4 1 5 6 N V L D s 0 f G 4 c I w M I R j / x Z n I X w p 8 8 1 G p V K K 5 W 1 5 m Q J y V m N p c q b w a R C l A E S H h V P t z w V C B Q A A A A L V e 0 6 u Q A T M S 1 j 6 7 f X e T Q F T N A E V g = = < / D a t a M a s h u p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H o j a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 R e g i s t r o s 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 D a t a I n c i d e n c i a s 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 D a t a T r � m i t e s 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 H o j a 1 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t a I n c i d e n c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 C l i e n t e < / s t r i n g > < / k e y > < v a l u e > < i n t > 9 5 < / i n t > < / v a l u e > < / i t e m > < i t e m > < k e y > < s t r i n g > U s u a r i o < / s t r i n g > < / k e y > < v a l u e > < i n t > 1 0 3 < / i n t > < / v a l u e > < / i t e m > < i t e m > < k e y > < s t r i n g > C o r r e o < / s t r i n g > < / k e y > < v a l u e > < i n t > 9 6 < / i n t > < / v a l u e > < / i t e m > < i t e m > < k e y > < s t r i n g > C e l u l a r < / s t r i n g > < / k e y > < v a l u e > < i n t > 9 6 < / i n t > < / v a l u e > < / i t e m > < i t e m > < k e y > < s t r i n g > I n c i d e n t e < / s t r i n g > < / k e y > < v a l u e > < i n t > 1 1 5 < / i n t > < / v a l u e > < / i t e m > < i t e m > < k e y > < s t r i n g > F e c h a < / s t r i n g > < / k e y > < v a l u e > < i n t > 8 8 < / i n t > < / v a l u e > < / i t e m > < i t e m > < k e y > < s t r i n g > H o r a < / s t r i n g > < / k e y > < v a l u e > < i n t > 8 1 < / i n t > < / v a l u e > < / i t e m > < i t e m > < k e y > < s t r i n g > O b s e r v a c i o n e s < / s t r i n g > < / k e y > < v a l u e > < i n t > 1 5 7 < / i n t > < / v a l u e > < / i t e m > < i t e m > < k e y > < s t r i n g > F e c h a   R e s p u e s t a < / s t r i n g > < / k e y > < v a l u e > < i n t > 1 7 1 < / i n t > < / v a l u e > < / i t e m > < i t e m > < k e y > < s t r i n g > H o r a   R e s p u e s t a < / s t r i n g > < / k e y > < v a l u e > < i n t > 1 6 4 < / i n t > < / v a l u e > < / i t e m > < i t e m > < k e y > < s t r i n g > S e d e < / s t r i n g > < / k e y > < v a l u e > < i n t > 8 0 < / i n t > < / v a l u e > < / i t e m > < i t e m > < k e y > < s t r i n g > O r i g e n < / s t r i n g > < / k e y > < v a l u e > < i n t > 9 5 < / i n t > < / v a l u e > < / i t e m > < i t e m > < k e y > < s t r i n g > S o l u c i � n < / s t r i n g > < / k e y > < v a l u e > < i n t > 1 0 8 < / i n t > < / v a l u e > < / i t e m > < i t e m > < k e y > < s t r i n g > T i p o < / s t r i n g > < / k e y > < v a l u e > < i n t > 7 6 < / i n t > < / v a l u e > < / i t e m > < / C o l u m n W i d t h s > < C o l u m n D i s p l a y I n d e x > < i t e m > < k e y > < s t r i n g > C l i e n t e < / s t r i n g > < / k e y > < v a l u e > < i n t > 0 < / i n t > < / v a l u e > < / i t e m > < i t e m > < k e y > < s t r i n g > U s u a r i o < / s t r i n g > < / k e y > < v a l u e > < i n t > 1 < / i n t > < / v a l u e > < / i t e m > < i t e m > < k e y > < s t r i n g > C o r r e o < / s t r i n g > < / k e y > < v a l u e > < i n t > 2 < / i n t > < / v a l u e > < / i t e m > < i t e m > < k e y > < s t r i n g > C e l u l a r < / s t r i n g > < / k e y > < v a l u e > < i n t > 3 < / i n t > < / v a l u e > < / i t e m > < i t e m > < k e y > < s t r i n g > I n c i d e n t e < / s t r i n g > < / k e y > < v a l u e > < i n t > 4 < / i n t > < / v a l u e > < / i t e m > < i t e m > < k e y > < s t r i n g > F e c h a < / s t r i n g > < / k e y > < v a l u e > < i n t > 5 < / i n t > < / v a l u e > < / i t e m > < i t e m > < k e y > < s t r i n g > H o r a < / s t r i n g > < / k e y > < v a l u e > < i n t > 6 < / i n t > < / v a l u e > < / i t e m > < i t e m > < k e y > < s t r i n g > O b s e r v a c i o n e s < / s t r i n g > < / k e y > < v a l u e > < i n t > 7 < / i n t > < / v a l u e > < / i t e m > < i t e m > < k e y > < s t r i n g > F e c h a   R e s p u e s t a < / s t r i n g > < / k e y > < v a l u e > < i n t > 8 < / i n t > < / v a l u e > < / i t e m > < i t e m > < k e y > < s t r i n g > H o r a   R e s p u e s t a < / s t r i n g > < / k e y > < v a l u e > < i n t > 9 < / i n t > < / v a l u e > < / i t e m > < i t e m > < k e y > < s t r i n g > S e d e < / s t r i n g > < / k e y > < v a l u e > < i n t > 1 0 < / i n t > < / v a l u e > < / i t e m > < i t e m > < k e y > < s t r i n g > O r i g e n < / s t r i n g > < / k e y > < v a l u e > < i n t > 1 1 < / i n t > < / v a l u e > < / i t e m > < i t e m > < k e y > < s t r i n g > S o l u c i � n < / s t r i n g > < / k e y > < v a l u e > < i n t > 1 2 < / i n t > < / v a l u e > < / i t e m > < i t e m > < k e y > < s t r i n g > T i p o 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50DDE716-24E9-4A00-BBC9-9218596C9697}">
  <ds:schemaRefs/>
</ds:datastoreItem>
</file>

<file path=customXml/itemProps10.xml><?xml version="1.0" encoding="utf-8"?>
<ds:datastoreItem xmlns:ds="http://schemas.openxmlformats.org/officeDocument/2006/customXml" ds:itemID="{6E0A12DE-7640-4FC4-B7F3-64C8AF127705}">
  <ds:schemaRefs/>
</ds:datastoreItem>
</file>

<file path=customXml/itemProps11.xml><?xml version="1.0" encoding="utf-8"?>
<ds:datastoreItem xmlns:ds="http://schemas.openxmlformats.org/officeDocument/2006/customXml" ds:itemID="{E1F2DDD3-5E06-45C5-B5AA-D064C9288056}">
  <ds:schemaRefs/>
</ds:datastoreItem>
</file>

<file path=customXml/itemProps12.xml><?xml version="1.0" encoding="utf-8"?>
<ds:datastoreItem xmlns:ds="http://schemas.openxmlformats.org/officeDocument/2006/customXml" ds:itemID="{77F442EA-043C-46CD-94A1-55C8EE3E3FC9}">
  <ds:schemaRefs/>
</ds:datastoreItem>
</file>

<file path=customXml/itemProps13.xml><?xml version="1.0" encoding="utf-8"?>
<ds:datastoreItem xmlns:ds="http://schemas.openxmlformats.org/officeDocument/2006/customXml" ds:itemID="{B2616EDD-3084-4233-8095-D4EEA2ACB12A}">
  <ds:schemaRefs/>
</ds:datastoreItem>
</file>

<file path=customXml/itemProps14.xml><?xml version="1.0" encoding="utf-8"?>
<ds:datastoreItem xmlns:ds="http://schemas.openxmlformats.org/officeDocument/2006/customXml" ds:itemID="{AB95C8B1-A1EB-47BD-B9C4-7C3F62464A8C}">
  <ds:schemaRefs/>
</ds:datastoreItem>
</file>

<file path=customXml/itemProps15.xml><?xml version="1.0" encoding="utf-8"?>
<ds:datastoreItem xmlns:ds="http://schemas.openxmlformats.org/officeDocument/2006/customXml" ds:itemID="{BE939AB5-54F2-4783-89EE-C552AEA2976E}">
  <ds:schemaRefs/>
</ds:datastoreItem>
</file>

<file path=customXml/itemProps16.xml><?xml version="1.0" encoding="utf-8"?>
<ds:datastoreItem xmlns:ds="http://schemas.openxmlformats.org/officeDocument/2006/customXml" ds:itemID="{658C0A64-3F01-4803-87E4-A598CC966405}">
  <ds:schemaRefs/>
</ds:datastoreItem>
</file>

<file path=customXml/itemProps17.xml><?xml version="1.0" encoding="utf-8"?>
<ds:datastoreItem xmlns:ds="http://schemas.openxmlformats.org/officeDocument/2006/customXml" ds:itemID="{82092F08-97A4-4848-8D77-F3EAC071864B}">
  <ds:schemaRefs/>
</ds:datastoreItem>
</file>

<file path=customXml/itemProps18.xml><?xml version="1.0" encoding="utf-8"?>
<ds:datastoreItem xmlns:ds="http://schemas.openxmlformats.org/officeDocument/2006/customXml" ds:itemID="{8C10CFA8-2D72-4332-B7F4-9B08F4B88346}">
  <ds:schemaRefs/>
</ds:datastoreItem>
</file>

<file path=customXml/itemProps19.xml><?xml version="1.0" encoding="utf-8"?>
<ds:datastoreItem xmlns:ds="http://schemas.openxmlformats.org/officeDocument/2006/customXml" ds:itemID="{6E667A25-8B8F-4865-B465-3B0FBE1BE332}">
  <ds:schemaRefs/>
</ds:datastoreItem>
</file>

<file path=customXml/itemProps2.xml><?xml version="1.0" encoding="utf-8"?>
<ds:datastoreItem xmlns:ds="http://schemas.openxmlformats.org/officeDocument/2006/customXml" ds:itemID="{2683D47F-91BB-4899-BF7E-DDB10E47004C}">
  <ds:schemaRefs/>
</ds:datastoreItem>
</file>

<file path=customXml/itemProps20.xml><?xml version="1.0" encoding="utf-8"?>
<ds:datastoreItem xmlns:ds="http://schemas.openxmlformats.org/officeDocument/2006/customXml" ds:itemID="{26658816-743F-46AB-8466-D4FC10618B10}">
  <ds:schemaRefs/>
</ds:datastoreItem>
</file>

<file path=customXml/itemProps21.xml><?xml version="1.0" encoding="utf-8"?>
<ds:datastoreItem xmlns:ds="http://schemas.openxmlformats.org/officeDocument/2006/customXml" ds:itemID="{6684D2D6-B69E-4302-90F7-6A007BEFC173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AC7578F-4E7A-48B6-BFE3-30A6C6764593}">
  <ds:schemaRefs/>
</ds:datastoreItem>
</file>

<file path=customXml/itemProps4.xml><?xml version="1.0" encoding="utf-8"?>
<ds:datastoreItem xmlns:ds="http://schemas.openxmlformats.org/officeDocument/2006/customXml" ds:itemID="{A36CC1E1-25E1-4043-B767-A3E279464572}">
  <ds:schemaRefs/>
</ds:datastoreItem>
</file>

<file path=customXml/itemProps5.xml><?xml version="1.0" encoding="utf-8"?>
<ds:datastoreItem xmlns:ds="http://schemas.openxmlformats.org/officeDocument/2006/customXml" ds:itemID="{E0CC17FD-9469-4383-A789-63D9C9D5FE41}">
  <ds:schemaRefs/>
</ds:datastoreItem>
</file>

<file path=customXml/itemProps6.xml><?xml version="1.0" encoding="utf-8"?>
<ds:datastoreItem xmlns:ds="http://schemas.openxmlformats.org/officeDocument/2006/customXml" ds:itemID="{D1AB7BB5-0234-4CB3-AFF1-AC889D817672}">
  <ds:schemaRefs/>
</ds:datastoreItem>
</file>

<file path=customXml/itemProps7.xml><?xml version="1.0" encoding="utf-8"?>
<ds:datastoreItem xmlns:ds="http://schemas.openxmlformats.org/officeDocument/2006/customXml" ds:itemID="{9E53CA97-3396-4E07-ABD1-F0699FA9D7BD}">
  <ds:schemaRefs/>
</ds:datastoreItem>
</file>

<file path=customXml/itemProps8.xml><?xml version="1.0" encoding="utf-8"?>
<ds:datastoreItem xmlns:ds="http://schemas.openxmlformats.org/officeDocument/2006/customXml" ds:itemID="{0A31378B-2286-45EE-8363-9ABD0CF42F48}">
  <ds:schemaRefs/>
</ds:datastoreItem>
</file>

<file path=customXml/itemProps9.xml><?xml version="1.0" encoding="utf-8"?>
<ds:datastoreItem xmlns:ds="http://schemas.openxmlformats.org/officeDocument/2006/customXml" ds:itemID="{7BC2D8F1-6D9F-4D4F-AB9B-CE264C47515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Dashboard</vt:lpstr>
      <vt:lpstr>KPI's-Caso</vt:lpstr>
      <vt:lpstr>Tabla</vt:lpstr>
      <vt:lpstr>Trámites</vt:lpstr>
      <vt:lpstr>Data Tramites</vt:lpstr>
      <vt:lpstr>Incidencias</vt:lpstr>
      <vt:lpstr>Data Incidencias</vt:lpstr>
      <vt:lpstr>Registros</vt:lpstr>
      <vt:lpstr>Nuevos clientes 24</vt:lpstr>
      <vt:lpstr>Pasarela 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Alaniz Andrea Arce Castillo</dc:creator>
  <cp:lastModifiedBy>Luis Rojas Crisostomo</cp:lastModifiedBy>
  <dcterms:created xsi:type="dcterms:W3CDTF">2024-03-08T23:19:33Z</dcterms:created>
  <dcterms:modified xsi:type="dcterms:W3CDTF">2024-05-13T15:50:10Z</dcterms:modified>
</cp:coreProperties>
</file>