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Luigi Valle Mejia\0. PROY FACTIBILIDAD\Ubicacion NI\PROVEEDORES\"/>
    </mc:Choice>
  </mc:AlternateContent>
  <xr:revisionPtr revIDLastSave="0" documentId="13_ncr:1_{0F4B6B50-DBB2-45D0-BD6E-F8DFA04C022A}" xr6:coauthVersionLast="47" xr6:coauthVersionMax="47" xr10:uidLastSave="{00000000-0000-0000-0000-000000000000}"/>
  <bookViews>
    <workbookView xWindow="-108" yWindow="-108" windowWidth="23256" windowHeight="12576" xr2:uid="{BF33C415-867B-4E7B-9A46-9A862ACD692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C28" i="1" s="1"/>
  <c r="I20" i="1"/>
  <c r="C29" i="1" s="1"/>
  <c r="I21" i="1"/>
  <c r="C30" i="1" s="1"/>
  <c r="I18" i="1"/>
  <c r="C7" i="1"/>
  <c r="B29" i="1"/>
  <c r="B28" i="1"/>
  <c r="B30" i="1"/>
  <c r="B27" i="1"/>
  <c r="A27" i="1"/>
  <c r="A28" i="1"/>
  <c r="A29" i="1"/>
  <c r="A30" i="1"/>
  <c r="A26" i="1"/>
  <c r="C26" i="1"/>
  <c r="B26" i="1"/>
  <c r="D28" i="1" l="1"/>
  <c r="D30" i="1"/>
  <c r="D29" i="1"/>
  <c r="H5" i="1" l="1"/>
  <c r="H6" i="1"/>
  <c r="C8" i="1"/>
  <c r="G8" i="1" s="1"/>
  <c r="G6" i="1"/>
  <c r="G5" i="1"/>
  <c r="E7" i="1"/>
  <c r="G7" i="1" s="1"/>
  <c r="B7" i="1"/>
  <c r="H7" i="1" l="1"/>
  <c r="H8" i="1"/>
  <c r="C27" i="1"/>
  <c r="D27" i="1" s="1"/>
</calcChain>
</file>

<file path=xl/sharedStrings.xml><?xml version="1.0" encoding="utf-8"?>
<sst xmlns="http://schemas.openxmlformats.org/spreadsheetml/2006/main" count="105" uniqueCount="41">
  <si>
    <t>PERSAT</t>
  </si>
  <si>
    <t>USD A PEN</t>
  </si>
  <si>
    <t>Trabaja offline</t>
  </si>
  <si>
    <t>Envío de posición tiempo real</t>
  </si>
  <si>
    <t>Notificaciones al supervisor</t>
  </si>
  <si>
    <t>Formularios personalizados</t>
  </si>
  <si>
    <t>Creación y asignación de rutas</t>
  </si>
  <si>
    <t xml:space="preserve">Chat en línea e imágenes </t>
  </si>
  <si>
    <t>Creación de geocercas, pines en mapa</t>
  </si>
  <si>
    <t>Sí</t>
  </si>
  <si>
    <t>SERCOM</t>
  </si>
  <si>
    <t>SMART</t>
  </si>
  <si>
    <t>UBIQO</t>
  </si>
  <si>
    <t>No</t>
  </si>
  <si>
    <t>Nro Licencias Usuario</t>
  </si>
  <si>
    <t>Nro Licencias Admin</t>
  </si>
  <si>
    <t>Proveedor</t>
  </si>
  <si>
    <t>Costo Implementacion</t>
  </si>
  <si>
    <t>Costo Licencia Usuario</t>
  </si>
  <si>
    <t>Costo Licencia Admin</t>
  </si>
  <si>
    <t>Costo Mensual Licencias</t>
  </si>
  <si>
    <t>Costo Anual+ implementacion</t>
  </si>
  <si>
    <t>Soporte 24 horas</t>
  </si>
  <si>
    <t>Configuración de sistema por proveedor</t>
  </si>
  <si>
    <t>Bloqueo de apagado GPS</t>
  </si>
  <si>
    <t>Puntuación
técnica</t>
  </si>
  <si>
    <t>Reportes de gps</t>
  </si>
  <si>
    <t>Puntuación de costos del 1 al 10</t>
  </si>
  <si>
    <t>PERSAT (inc IVA)</t>
  </si>
  <si>
    <t>SERCOM (sin IGV)</t>
  </si>
  <si>
    <t>SMART (sin IGV)</t>
  </si>
  <si>
    <t>UBIQO (sin IVA)</t>
  </si>
  <si>
    <t>Operan con Samsung A14 Android</t>
  </si>
  <si>
    <t>Operan con plan de 10 GB</t>
  </si>
  <si>
    <t>Menos de 7 días para implementar</t>
  </si>
  <si>
    <t xml:space="preserve">Puntuación total
(máx 25 puntos) </t>
  </si>
  <si>
    <t>Puntuación de proveedores por costo anual</t>
  </si>
  <si>
    <t>Puntuación total (notas de costos+ características técnicas)</t>
  </si>
  <si>
    <t>Comparación de proveedores de software de monitoreo de personal de campo por GPS de celular</t>
  </si>
  <si>
    <t>Puntuación de proveedores en base a 15 características técnicas</t>
  </si>
  <si>
    <t>Puedo adquirir mínimo 10 licencias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</si>
</sst>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S/&quot;\ #,##0.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164" fontId="0" fillId="0" borderId="1" xfId="0" applyNumberFormat="1" applyBorder="1"/>
    <xf numFmtId="0" fontId="0" fillId="0" borderId="1" xfId="0" applyBorder="1"/>
    <xf numFmtId="0" fontId="1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1" fillId="0" borderId="2" xfId="0" applyFont="1" applyBorder="1" applyAlignment="1">
      <alignment wrapText="1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1" fontId="1" fillId="0" borderId="9" xfId="0" applyNumberFormat="1" applyFont="1" applyBorder="1"/>
    <xf numFmtId="1" fontId="1" fillId="0" borderId="10" xfId="0" applyNumberFormat="1" applyFont="1" applyBorder="1"/>
    <xf numFmtId="1" fontId="0" fillId="0" borderId="0" xfId="0" applyNumberFormat="1" applyAlignment="1">
      <alignment wrapText="1"/>
    </xf>
    <xf numFmtId="1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26AD1-6F9E-4E3C-BF83-738150CCC87E}">
  <sheetPr>
    <pageSetUpPr fitToPage="1"/>
  </sheetPr>
  <dimension ref="A1:L30"/>
  <sheetViews>
    <sheetView tabSelected="1" zoomScaleNormal="100" workbookViewId="0">
      <selection activeCell="F27" sqref="F27"/>
    </sheetView>
  </sheetViews>
  <sheetFormatPr baseColWidth="10" defaultRowHeight="14.4" x14ac:dyDescent="0.3"/>
  <cols>
    <col min="1" max="1" width="16.109375" bestFit="1" customWidth="1"/>
    <col min="2" max="13" width="15.77734375" customWidth="1"/>
    <col min="14" max="16" width="13.77734375" customWidth="1"/>
  </cols>
  <sheetData>
    <row r="1" spans="1:12" x14ac:dyDescent="0.3">
      <c r="A1" s="5" t="s">
        <v>38</v>
      </c>
    </row>
    <row r="3" spans="1:12" x14ac:dyDescent="0.3">
      <c r="A3" s="10" t="s">
        <v>36</v>
      </c>
      <c r="B3" s="11"/>
      <c r="C3" s="11"/>
      <c r="D3" s="11"/>
      <c r="E3" s="11"/>
      <c r="F3" s="11"/>
      <c r="G3" s="11"/>
      <c r="H3" s="11"/>
      <c r="I3" s="12"/>
    </row>
    <row r="4" spans="1:12" s="1" customFormat="1" ht="28.8" x14ac:dyDescent="0.3">
      <c r="A4" s="14" t="s">
        <v>16</v>
      </c>
      <c r="B4" s="6" t="s">
        <v>17</v>
      </c>
      <c r="C4" s="6" t="s">
        <v>18</v>
      </c>
      <c r="D4" s="6" t="s">
        <v>14</v>
      </c>
      <c r="E4" s="6" t="s">
        <v>19</v>
      </c>
      <c r="F4" s="6" t="s">
        <v>15</v>
      </c>
      <c r="G4" s="6" t="s">
        <v>20</v>
      </c>
      <c r="H4" s="6" t="s">
        <v>21</v>
      </c>
      <c r="I4" s="14" t="s">
        <v>27</v>
      </c>
      <c r="K4" t="s">
        <v>1</v>
      </c>
      <c r="L4">
        <v>3.85</v>
      </c>
    </row>
    <row r="5" spans="1:12" x14ac:dyDescent="0.3">
      <c r="A5" s="16" t="s">
        <v>29</v>
      </c>
      <c r="B5" s="2">
        <v>0</v>
      </c>
      <c r="C5" s="2">
        <v>20</v>
      </c>
      <c r="D5">
        <v>10</v>
      </c>
      <c r="E5" s="2">
        <v>20</v>
      </c>
      <c r="F5">
        <v>1</v>
      </c>
      <c r="G5" s="2">
        <f>C5*D5+E5*F5</f>
        <v>220</v>
      </c>
      <c r="H5" s="2">
        <f t="shared" ref="H5:H6" si="0">12*(C5*D5+E5*F5)+B5</f>
        <v>2640</v>
      </c>
      <c r="I5" s="18">
        <v>8</v>
      </c>
      <c r="J5" s="4"/>
    </row>
    <row r="6" spans="1:12" x14ac:dyDescent="0.3">
      <c r="A6" s="16" t="s">
        <v>30</v>
      </c>
      <c r="B6" s="2">
        <v>0</v>
      </c>
      <c r="C6" s="2">
        <v>25.43</v>
      </c>
      <c r="D6">
        <v>10</v>
      </c>
      <c r="E6" s="2">
        <v>25.43</v>
      </c>
      <c r="F6">
        <v>1</v>
      </c>
      <c r="G6" s="2">
        <f t="shared" ref="G6:G8" si="1">C6*D6+E6*F6</f>
        <v>279.73</v>
      </c>
      <c r="H6" s="2">
        <f t="shared" si="0"/>
        <v>3356.76</v>
      </c>
      <c r="I6" s="18">
        <v>7</v>
      </c>
      <c r="J6" s="4"/>
    </row>
    <row r="7" spans="1:12" x14ac:dyDescent="0.3">
      <c r="A7" s="16" t="s">
        <v>28</v>
      </c>
      <c r="B7" s="2">
        <f>330*$L$4</f>
        <v>1270.5</v>
      </c>
      <c r="C7" s="2">
        <f>25*$L$4</f>
        <v>96.25</v>
      </c>
      <c r="D7">
        <v>10</v>
      </c>
      <c r="E7" s="2">
        <f>25*$L$4</f>
        <v>96.25</v>
      </c>
      <c r="F7">
        <v>1</v>
      </c>
      <c r="G7" s="2">
        <f t="shared" si="1"/>
        <v>1058.75</v>
      </c>
      <c r="H7" s="2">
        <f>12*(C7*D7+E7*F7)+B7</f>
        <v>13975.5</v>
      </c>
      <c r="I7" s="18">
        <v>1</v>
      </c>
      <c r="J7" s="4"/>
    </row>
    <row r="8" spans="1:12" x14ac:dyDescent="0.3">
      <c r="A8" s="17" t="s">
        <v>31</v>
      </c>
      <c r="B8" s="8">
        <v>0</v>
      </c>
      <c r="C8" s="8">
        <f>20*L4</f>
        <v>77</v>
      </c>
      <c r="D8" s="9">
        <v>10</v>
      </c>
      <c r="E8" s="8">
        <v>0</v>
      </c>
      <c r="F8" s="9">
        <v>0</v>
      </c>
      <c r="G8" s="8">
        <f t="shared" si="1"/>
        <v>770</v>
      </c>
      <c r="H8" s="8">
        <f t="shared" ref="H8" si="2">12*(C8*D8+E8*F8)+B8</f>
        <v>9240</v>
      </c>
      <c r="I8" s="19">
        <v>3</v>
      </c>
      <c r="J8" s="4"/>
    </row>
    <row r="9" spans="1:12" x14ac:dyDescent="0.3">
      <c r="H9" s="2"/>
      <c r="K9" s="3"/>
    </row>
    <row r="11" spans="1:12" x14ac:dyDescent="0.3">
      <c r="A11" s="10" t="s">
        <v>39</v>
      </c>
      <c r="B11" s="11"/>
      <c r="C11" s="11"/>
      <c r="D11" s="11"/>
      <c r="E11" s="11"/>
      <c r="F11" s="11"/>
      <c r="G11" s="11"/>
      <c r="H11" s="11"/>
      <c r="I11" s="12"/>
    </row>
    <row r="12" spans="1:12" ht="43.2" x14ac:dyDescent="0.3">
      <c r="A12" s="14" t="s">
        <v>16</v>
      </c>
      <c r="B12" s="6" t="s">
        <v>32</v>
      </c>
      <c r="C12" s="6" t="s">
        <v>33</v>
      </c>
      <c r="D12" s="6" t="s">
        <v>40</v>
      </c>
      <c r="E12" s="6" t="s">
        <v>23</v>
      </c>
      <c r="F12" s="6" t="s">
        <v>34</v>
      </c>
      <c r="G12" s="6" t="s">
        <v>22</v>
      </c>
      <c r="H12" s="6" t="s">
        <v>3</v>
      </c>
      <c r="I12" s="7" t="s">
        <v>2</v>
      </c>
    </row>
    <row r="13" spans="1:12" x14ac:dyDescent="0.3">
      <c r="A13" s="16" t="s">
        <v>10</v>
      </c>
      <c r="B13" t="s">
        <v>9</v>
      </c>
      <c r="C13" t="s">
        <v>9</v>
      </c>
      <c r="D13" t="s">
        <v>9</v>
      </c>
      <c r="E13" t="s">
        <v>9</v>
      </c>
      <c r="F13" t="s">
        <v>9</v>
      </c>
      <c r="G13" t="s">
        <v>9</v>
      </c>
      <c r="H13" t="s">
        <v>9</v>
      </c>
      <c r="I13" s="13" t="s">
        <v>13</v>
      </c>
    </row>
    <row r="14" spans="1:12" x14ac:dyDescent="0.3">
      <c r="A14" s="16" t="s">
        <v>11</v>
      </c>
      <c r="B14" t="s">
        <v>9</v>
      </c>
      <c r="C14" t="s">
        <v>9</v>
      </c>
      <c r="D14" t="s">
        <v>9</v>
      </c>
      <c r="E14" t="s">
        <v>9</v>
      </c>
      <c r="F14" t="s">
        <v>9</v>
      </c>
      <c r="G14" t="s">
        <v>9</v>
      </c>
      <c r="H14" t="s">
        <v>9</v>
      </c>
      <c r="I14" s="13" t="s">
        <v>13</v>
      </c>
    </row>
    <row r="15" spans="1:12" x14ac:dyDescent="0.3">
      <c r="A15" s="16" t="s">
        <v>0</v>
      </c>
      <c r="B15" t="s">
        <v>9</v>
      </c>
      <c r="C15" t="s">
        <v>9</v>
      </c>
      <c r="D15" t="s">
        <v>9</v>
      </c>
      <c r="E15" t="s">
        <v>9</v>
      </c>
      <c r="F15" t="s">
        <v>13</v>
      </c>
      <c r="G15" t="s">
        <v>13</v>
      </c>
      <c r="H15" t="s">
        <v>9</v>
      </c>
      <c r="I15" s="13" t="s">
        <v>9</v>
      </c>
    </row>
    <row r="16" spans="1:12" x14ac:dyDescent="0.3">
      <c r="A16" s="16" t="s">
        <v>12</v>
      </c>
      <c r="B16" t="s">
        <v>9</v>
      </c>
      <c r="C16" t="s">
        <v>9</v>
      </c>
      <c r="D16" t="s">
        <v>9</v>
      </c>
      <c r="E16" t="s">
        <v>13</v>
      </c>
      <c r="F16" t="s">
        <v>13</v>
      </c>
      <c r="G16" t="s">
        <v>13</v>
      </c>
      <c r="H16" t="s">
        <v>9</v>
      </c>
      <c r="I16" s="13" t="s">
        <v>9</v>
      </c>
    </row>
    <row r="17" spans="1:9" ht="43.2" x14ac:dyDescent="0.3">
      <c r="A17" s="14" t="s">
        <v>16</v>
      </c>
      <c r="B17" s="25" t="s">
        <v>24</v>
      </c>
      <c r="C17" s="25" t="s">
        <v>4</v>
      </c>
      <c r="D17" s="25" t="s">
        <v>8</v>
      </c>
      <c r="E17" s="25" t="s">
        <v>7</v>
      </c>
      <c r="F17" s="25" t="s">
        <v>26</v>
      </c>
      <c r="G17" s="25" t="s">
        <v>5</v>
      </c>
      <c r="H17" s="25" t="s">
        <v>6</v>
      </c>
      <c r="I17" s="14" t="s">
        <v>25</v>
      </c>
    </row>
    <row r="18" spans="1:9" x14ac:dyDescent="0.3">
      <c r="A18" s="16" t="s">
        <v>10</v>
      </c>
      <c r="B18" t="s">
        <v>13</v>
      </c>
      <c r="C18" t="s">
        <v>9</v>
      </c>
      <c r="D18" t="s">
        <v>9</v>
      </c>
      <c r="E18" t="s">
        <v>9</v>
      </c>
      <c r="F18" t="s">
        <v>9</v>
      </c>
      <c r="G18" t="s">
        <v>13</v>
      </c>
      <c r="H18" t="s">
        <v>9</v>
      </c>
      <c r="I18" s="15">
        <f>COUNTIF(B13:I13,"Sí")+COUNTIF(B18:H18,"Sí")</f>
        <v>12</v>
      </c>
    </row>
    <row r="19" spans="1:9" x14ac:dyDescent="0.3">
      <c r="A19" s="16" t="s">
        <v>11</v>
      </c>
      <c r="B19" t="s">
        <v>13</v>
      </c>
      <c r="C19" t="s">
        <v>9</v>
      </c>
      <c r="D19" t="s">
        <v>9</v>
      </c>
      <c r="E19" t="s">
        <v>9</v>
      </c>
      <c r="F19" t="s">
        <v>9</v>
      </c>
      <c r="G19" t="s">
        <v>13</v>
      </c>
      <c r="H19" t="s">
        <v>9</v>
      </c>
      <c r="I19" s="16">
        <f t="shared" ref="I19:I21" si="3">COUNTIF(B14:I14,"Sí")+COUNTIF(B19:H19,"Sí")</f>
        <v>12</v>
      </c>
    </row>
    <row r="20" spans="1:9" x14ac:dyDescent="0.3">
      <c r="A20" s="16" t="s">
        <v>0</v>
      </c>
      <c r="B20" t="s">
        <v>13</v>
      </c>
      <c r="C20" t="s">
        <v>9</v>
      </c>
      <c r="D20" t="s">
        <v>9</v>
      </c>
      <c r="E20" t="s">
        <v>9</v>
      </c>
      <c r="F20" t="s">
        <v>9</v>
      </c>
      <c r="G20" t="s">
        <v>9</v>
      </c>
      <c r="H20" t="s">
        <v>9</v>
      </c>
      <c r="I20" s="16">
        <f t="shared" si="3"/>
        <v>12</v>
      </c>
    </row>
    <row r="21" spans="1:9" x14ac:dyDescent="0.3">
      <c r="A21" s="17" t="s">
        <v>12</v>
      </c>
      <c r="B21" s="9" t="s">
        <v>9</v>
      </c>
      <c r="C21" s="9" t="s">
        <v>9</v>
      </c>
      <c r="D21" s="9" t="s">
        <v>9</v>
      </c>
      <c r="E21" s="9" t="s">
        <v>9</v>
      </c>
      <c r="F21" s="9" t="s">
        <v>9</v>
      </c>
      <c r="G21" s="9" t="s">
        <v>9</v>
      </c>
      <c r="H21" s="9" t="s">
        <v>9</v>
      </c>
      <c r="I21" s="17">
        <f t="shared" si="3"/>
        <v>12</v>
      </c>
    </row>
    <row r="25" spans="1:9" x14ac:dyDescent="0.3">
      <c r="A25" s="10" t="s">
        <v>37</v>
      </c>
      <c r="B25" s="11"/>
      <c r="C25" s="11"/>
      <c r="D25" s="12"/>
    </row>
    <row r="26" spans="1:9" ht="28.8" x14ac:dyDescent="0.3">
      <c r="A26" s="24" t="str">
        <f>A12</f>
        <v>Proveedor</v>
      </c>
      <c r="B26" s="6" t="str">
        <f>I4</f>
        <v>Puntuación de costos del 1 al 10</v>
      </c>
      <c r="C26" s="6" t="str">
        <f>I17</f>
        <v>Puntuación
técnica</v>
      </c>
      <c r="D26" s="23" t="s">
        <v>35</v>
      </c>
    </row>
    <row r="27" spans="1:9" x14ac:dyDescent="0.3">
      <c r="A27" s="16" t="str">
        <f>A13</f>
        <v>SERCOM</v>
      </c>
      <c r="B27" s="20">
        <f>I5</f>
        <v>8</v>
      </c>
      <c r="C27" s="1">
        <f>I18</f>
        <v>12</v>
      </c>
      <c r="D27" s="16">
        <f>SUM(B27:C27)</f>
        <v>20</v>
      </c>
    </row>
    <row r="28" spans="1:9" x14ac:dyDescent="0.3">
      <c r="A28" s="16" t="str">
        <f>A14</f>
        <v>SMART</v>
      </c>
      <c r="B28" s="20">
        <f>I6</f>
        <v>7</v>
      </c>
      <c r="C28" s="1">
        <f>I19</f>
        <v>12</v>
      </c>
      <c r="D28" s="16">
        <f t="shared" ref="D28:D30" si="4">SUM(B28:C28)</f>
        <v>19</v>
      </c>
    </row>
    <row r="29" spans="1:9" x14ac:dyDescent="0.3">
      <c r="A29" s="16" t="str">
        <f>A15</f>
        <v>PERSAT</v>
      </c>
      <c r="B29" s="20">
        <f>I7</f>
        <v>1</v>
      </c>
      <c r="C29" s="1">
        <f>I20</f>
        <v>12</v>
      </c>
      <c r="D29" s="16">
        <f t="shared" si="4"/>
        <v>13</v>
      </c>
    </row>
    <row r="30" spans="1:9" x14ac:dyDescent="0.3">
      <c r="A30" s="17" t="str">
        <f>A16</f>
        <v>UBIQO</v>
      </c>
      <c r="B30" s="21">
        <f>I8</f>
        <v>3</v>
      </c>
      <c r="C30" s="22">
        <f>I21</f>
        <v>12</v>
      </c>
      <c r="D30" s="17">
        <f t="shared" si="4"/>
        <v>15</v>
      </c>
    </row>
  </sheetData>
  <pageMargins left="0.25" right="0.25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 Valle Mejia</dc:creator>
  <cp:lastModifiedBy>Luigi Valle Mejia</cp:lastModifiedBy>
  <cp:lastPrinted>2024-03-05T21:34:36Z</cp:lastPrinted>
  <dcterms:created xsi:type="dcterms:W3CDTF">2024-03-04T14:53:21Z</dcterms:created>
  <dcterms:modified xsi:type="dcterms:W3CDTF">2024-03-07T21:10:26Z</dcterms:modified>
</cp:coreProperties>
</file>