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RK\IC-PUCP\2023\PMP 2310 S10 - Curso DMD\2. Materiales\Sesiones\Sesion 03\"/>
    </mc:Choice>
  </mc:AlternateContent>
  <bookViews>
    <workbookView xWindow="0" yWindow="0" windowWidth="22260" windowHeight="12650" tabRatio="718" activeTab="1"/>
  </bookViews>
  <sheets>
    <sheet name="Métricas (Matriz de KPIs)" sheetId="6" r:id="rId1"/>
    <sheet name="T_Mediciones_Portafolio" sheetId="1" r:id="rId2"/>
    <sheet name="T_Medicion_Linea_Base" sheetId="5" r:id="rId3"/>
    <sheet name="T_Medicion_Entregas" sheetId="9" r:id="rId4"/>
    <sheet name="T_Medicion_Interesados" sheetId="8" r:id="rId5"/>
    <sheet name="T_BurnDown" sheetId="4" r:id="rId6"/>
    <sheet name="T_Periodos" sheetId="3" r:id="rId7"/>
  </sheets>
  <definedNames>
    <definedName name="_xlnm._FilterDatabase" localSheetId="1" hidden="1">T_Mediciones_Portafolio!$A$1:$E$11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" l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8" i="4"/>
  <c r="B7" i="4" l="1"/>
  <c r="B5" i="4"/>
</calcChain>
</file>

<file path=xl/comments1.xml><?xml version="1.0" encoding="utf-8"?>
<comments xmlns="http://schemas.openxmlformats.org/spreadsheetml/2006/main">
  <authors>
    <author>Enrique Miñan Alburqueque</author>
  </authors>
  <commentList>
    <comment ref="K1" authorId="0" shapeId="0">
      <text>
        <r>
          <rPr>
            <b/>
            <sz val="9"/>
            <color indexed="81"/>
            <rFont val="Tahoma"/>
            <charset val="1"/>
          </rPr>
          <t>Enrique Miñan Alburqueque:</t>
        </r>
        <r>
          <rPr>
            <sz val="9"/>
            <color indexed="81"/>
            <rFont val="Tahoma"/>
            <charset val="1"/>
          </rPr>
          <t xml:space="preserve">
1. Rojo: Retrasos / Problemas
2. Amarillo: En riesgo
3. Verde: A tiempo / Terminado
4. NO Iniciado</t>
        </r>
      </text>
    </comment>
  </commentList>
</comments>
</file>

<file path=xl/sharedStrings.xml><?xml version="1.0" encoding="utf-8"?>
<sst xmlns="http://schemas.openxmlformats.org/spreadsheetml/2006/main" count="186" uniqueCount="123">
  <si>
    <t>Nombre Proyecto</t>
  </si>
  <si>
    <t>Periodo</t>
  </si>
  <si>
    <t>Progreso</t>
  </si>
  <si>
    <t>Nivel de Riesgo</t>
  </si>
  <si>
    <t>Pry 1</t>
  </si>
  <si>
    <t>Pry 2</t>
  </si>
  <si>
    <t>Pry 3</t>
  </si>
  <si>
    <t>Pry 4</t>
  </si>
  <si>
    <t>Pry 5</t>
  </si>
  <si>
    <t>Id</t>
  </si>
  <si>
    <t>Fecha</t>
  </si>
  <si>
    <t>Puntos de historia para el Sprint</t>
  </si>
  <si>
    <t>Dias de Sprint</t>
  </si>
  <si>
    <t>1. Diseño del Proceso</t>
  </si>
  <si>
    <t>1.1. Relevamiento de la Situación Actual</t>
  </si>
  <si>
    <t>1.2. Transformación del Proceso de Créd. Vehicular</t>
  </si>
  <si>
    <t>1.2.1. Benchmarking</t>
  </si>
  <si>
    <t>1.2.2. Modelo Comercial</t>
  </si>
  <si>
    <t>1.2.3. Rediseño del Proceso</t>
  </si>
  <si>
    <t>1.2.4. Documentación del Proceso</t>
  </si>
  <si>
    <t>1.3 Actualización del Sistema de Información</t>
  </si>
  <si>
    <t>2. Firma de Convenios</t>
  </si>
  <si>
    <t>2.1. Concesionarios Vehiculares</t>
  </si>
  <si>
    <t>2.2. Corporativos y Ferias</t>
  </si>
  <si>
    <t>3. Feria Vehicular</t>
  </si>
  <si>
    <t>3.1. Base de Datos Clientes Prospecto</t>
  </si>
  <si>
    <t>3.2. Permisos y Protocolos</t>
  </si>
  <si>
    <t>3.3. Convocatoria a clientes</t>
  </si>
  <si>
    <t>3.4. Diseño y Arquitectura del Stand ferial</t>
  </si>
  <si>
    <t>3.5. Implementación del Stand</t>
  </si>
  <si>
    <t>Paquete de Trabajo</t>
  </si>
  <si>
    <t>Responsable</t>
  </si>
  <si>
    <t>Mes Corte</t>
  </si>
  <si>
    <t>Avance</t>
  </si>
  <si>
    <t>Operaciones</t>
  </si>
  <si>
    <t>Arellano Marketing</t>
  </si>
  <si>
    <t>B. Comercial</t>
  </si>
  <si>
    <t>Consultora</t>
  </si>
  <si>
    <t>Contratista</t>
  </si>
  <si>
    <t>Ppto Plan (miles S/.)</t>
  </si>
  <si>
    <t>Estado</t>
  </si>
  <si>
    <t>Comentarios</t>
  </si>
  <si>
    <t>Planeado al inicio del dia</t>
  </si>
  <si>
    <t>Mes Fin</t>
  </si>
  <si>
    <t>Costo Real (miles S/.)</t>
  </si>
  <si>
    <t>Plan al Corte (miles S/.)</t>
  </si>
  <si>
    <t>Valor Ganado (miles S/.)</t>
  </si>
  <si>
    <t>Puntos de historia diario planeado</t>
  </si>
  <si>
    <t>Avance Real</t>
  </si>
  <si>
    <t>Q1-2022</t>
  </si>
  <si>
    <t>Q2-2022</t>
  </si>
  <si>
    <t>Q3-2022</t>
  </si>
  <si>
    <t>Q4-2022</t>
  </si>
  <si>
    <t>Ítem</t>
  </si>
  <si>
    <t>Indicador</t>
  </si>
  <si>
    <t>Métrica</t>
  </si>
  <si>
    <t>Meta o valor aceptado</t>
  </si>
  <si>
    <t>Formula de Calculo</t>
  </si>
  <si>
    <t>Frecuencia de Medición</t>
  </si>
  <si>
    <t>Responsable de la Medición</t>
  </si>
  <si>
    <t>Forma de Recolección</t>
  </si>
  <si>
    <t>Forma de asegurar confiabilidad</t>
  </si>
  <si>
    <t>Forma de análisis</t>
  </si>
  <si>
    <t>Cost Variance (CV)</t>
  </si>
  <si>
    <t>EV – AC</t>
  </si>
  <si>
    <t>Ana Mendez</t>
  </si>
  <si>
    <t>Auditoria e Inspección</t>
  </si>
  <si>
    <t>Schedule Variance (SV)</t>
  </si>
  <si>
    <t>EV – PV</t>
  </si>
  <si>
    <t>Cost Performance Index (CPI)</t>
  </si>
  <si>
    <t>Variación +- 0.1</t>
  </si>
  <si>
    <t>EV/AC</t>
  </si>
  <si>
    <t>Grafico lineal x periodo</t>
  </si>
  <si>
    <t>Schedule Performance Index (SPI)</t>
  </si>
  <si>
    <t>EV/PV</t>
  </si>
  <si>
    <t>Mensual</t>
  </si>
  <si>
    <t>Metrica</t>
  </si>
  <si>
    <t>Velocidad del equipo</t>
  </si>
  <si>
    <t>Desempeño con respecto a las líneas bases</t>
  </si>
  <si>
    <t>Desempeño Líneas Base</t>
  </si>
  <si>
    <t>BAC/CPI</t>
  </si>
  <si>
    <t>Variacion +- 5mil $</t>
  </si>
  <si>
    <t>Semanal</t>
  </si>
  <si>
    <t>Base de Control de Presupuesto</t>
  </si>
  <si>
    <t>Semaforo, Verde variación hasta +-5mil, Amarillo variacion entre +- 6 a 10mil; Rojo otro caso</t>
  </si>
  <si>
    <t>Entregas asociadas con el trabajo</t>
  </si>
  <si>
    <t>Cumplimiento de Hitos</t>
  </si>
  <si>
    <t>100% completados</t>
  </si>
  <si>
    <t>CH = #Hitos terminados / #Hitos planeados al corte</t>
  </si>
  <si>
    <t>Carlos Garcia</t>
  </si>
  <si>
    <t>Cronograma</t>
  </si>
  <si>
    <t>Satisfacción de los interesados</t>
  </si>
  <si>
    <t>Encuesta de satisfacción de la gestión del proyecto</t>
  </si>
  <si>
    <t>Mayor a 90%</t>
  </si>
  <si>
    <t>Encuesta de preguntas y tabulación de resultados</t>
  </si>
  <si>
    <t>Rodrigo Diaz</t>
  </si>
  <si>
    <t>Participación mayor al 75%</t>
  </si>
  <si>
    <t>Encuesta anónima</t>
  </si>
  <si>
    <t>Histogramas</t>
  </si>
  <si>
    <t>Valor del Negocio: Ahorros estructurales</t>
  </si>
  <si>
    <t>Digitalización del proceso crediticio: Uso de Oficina</t>
  </si>
  <si>
    <t>200 Mil ahorro mensual</t>
  </si>
  <si>
    <t>Suma de reduccion de uso de Papel, personal y gastos de oficina</t>
  </si>
  <si>
    <t>Controller de Finanzas</t>
  </si>
  <si>
    <t>BD de Contabilidad</t>
  </si>
  <si>
    <t>…</t>
  </si>
  <si>
    <t>Q3-2023</t>
  </si>
  <si>
    <t>Q4-2023</t>
  </si>
  <si>
    <t>Q1-2023</t>
  </si>
  <si>
    <t>Q2-2023</t>
  </si>
  <si>
    <t>Beneficios esperados</t>
  </si>
  <si>
    <t>Satisfacción</t>
  </si>
  <si>
    <t>Hitos Totales</t>
  </si>
  <si>
    <t>Hitos terminados al corte</t>
  </si>
  <si>
    <t>Hitos planeados al corte</t>
  </si>
  <si>
    <t>Pronósticos</t>
  </si>
  <si>
    <t>Mes Inicio</t>
  </si>
  <si>
    <t>Estimate at Completion (EAC)</t>
  </si>
  <si>
    <t>To complete Performance Index (TCPI)</t>
  </si>
  <si>
    <t>EAC = PPTO DE LINEA BASE APROBADA</t>
  </si>
  <si>
    <t>&lt; 1.2</t>
  </si>
  <si>
    <t xml:space="preserve">(BAC – EV)/(BAC – AC) : Usarlo cuando CPI &gt; 1
(BAC – EV)/(EAC – AC) : Usarlo cuando CPI &lt; 1
</t>
  </si>
  <si>
    <t>El paquete de trabajo sufrio…..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</si>
</sst>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$-409]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 indent="5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5" fillId="0" borderId="1" xfId="0" applyFont="1" applyBorder="1" applyAlignment="1">
      <alignment horizontal="left" wrapText="1" indent="4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0" fillId="0" borderId="1" xfId="1" applyFont="1" applyBorder="1" applyAlignment="1">
      <alignment horizontal="center"/>
    </xf>
    <xf numFmtId="9" fontId="9" fillId="0" borderId="1" xfId="1" applyFont="1" applyBorder="1" applyAlignment="1">
      <alignment horizontal="center"/>
    </xf>
    <xf numFmtId="164" fontId="0" fillId="0" borderId="1" xfId="0" applyNumberFormat="1" applyBorder="1"/>
    <xf numFmtId="164" fontId="2" fillId="3" borderId="1" xfId="0" applyNumberFormat="1" applyFont="1" applyFill="1" applyBorder="1"/>
    <xf numFmtId="0" fontId="10" fillId="0" borderId="1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9" fontId="12" fillId="0" borderId="0" xfId="0" applyNumberFormat="1" applyFont="1"/>
    <xf numFmtId="0" fontId="9" fillId="0" borderId="1" xfId="0" applyFont="1" applyBorder="1"/>
    <xf numFmtId="165" fontId="12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9" fontId="0" fillId="0" borderId="1" xfId="1" applyFont="1" applyBorder="1"/>
    <xf numFmtId="0" fontId="13" fillId="0" borderId="0" xfId="0" applyFont="1"/>
    <xf numFmtId="165" fontId="13" fillId="0" borderId="0" xfId="0" applyNumberFormat="1" applyFont="1"/>
    <xf numFmtId="9" fontId="13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tx>
            <c:strRef>
              <c:f>T_Mediciones_Portafolio!$A$2</c:f>
              <c:strCache>
                <c:ptCount val="1"/>
                <c:pt idx="0">
                  <c:v>Q1-2023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455807A-77BB-4E75-8573-CA6AD306A66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EE9910C-60FC-4273-90EF-42B268AC4E8D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5272125-6A74-459A-811F-8FE0900ADD3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2F2618B-8315-415C-B9AC-B6FAC5F7D1D6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8ECCD9F-7BB0-4BD5-99BE-69EAB3DEAA5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D41B789-191E-465A-BED9-0CB33D1D67B3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EDCD9FC-E788-40E7-85B2-24E4383B4F7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12345F3-9C74-46EB-BC55-F5D42825CA6A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3CCACB3-1FD3-446C-9BCB-D89AB7EEA9C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F15F0DC-A258-4C8C-85D3-0DEFED005691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T_Mediciones_Portafolio!$D$2:$D$6</c:f>
              <c:numCache>
                <c:formatCode>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0.4</c:v>
                </c:pt>
                <c:pt idx="3">
                  <c:v>0.2</c:v>
                </c:pt>
                <c:pt idx="4">
                  <c:v>0.6</c:v>
                </c:pt>
              </c:numCache>
            </c:numRef>
          </c:xVal>
          <c:yVal>
            <c:numRef>
              <c:f>T_Mediciones_Portafolio!$E$2:$E$6</c:f>
              <c:numCache>
                <c:formatCode>General</c:formatCode>
                <c:ptCount val="5"/>
                <c:pt idx="0">
                  <c:v>0.4</c:v>
                </c:pt>
                <c:pt idx="1">
                  <c:v>0.45</c:v>
                </c:pt>
                <c:pt idx="2">
                  <c:v>0.3</c:v>
                </c:pt>
                <c:pt idx="3">
                  <c:v>0.12</c:v>
                </c:pt>
                <c:pt idx="4">
                  <c:v>0.7</c:v>
                </c:pt>
              </c:numCache>
            </c:numRef>
          </c:yVal>
          <c:bubbleSize>
            <c:numRef>
              <c:f>T_Mediciones_Portafolio!$C$2:$C$6</c:f>
              <c:numCache>
                <c:formatCode>[$$-409]#,##0</c:formatCode>
                <c:ptCount val="5"/>
                <c:pt idx="0">
                  <c:v>50000</c:v>
                </c:pt>
                <c:pt idx="1">
                  <c:v>120000</c:v>
                </c:pt>
                <c:pt idx="2">
                  <c:v>30000</c:v>
                </c:pt>
                <c:pt idx="3">
                  <c:v>140000</c:v>
                </c:pt>
                <c:pt idx="4">
                  <c:v>80000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T_Mediciones_Portafolio!$B$2:$B$6</c15:f>
                <c15:dlblRangeCache>
                  <c:ptCount val="5"/>
                  <c:pt idx="0">
                    <c:v>Pry 1</c:v>
                  </c:pt>
                  <c:pt idx="1">
                    <c:v>Pry 2</c:v>
                  </c:pt>
                  <c:pt idx="2">
                    <c:v>Pry 3</c:v>
                  </c:pt>
                  <c:pt idx="3">
                    <c:v>Pry 4</c:v>
                  </c:pt>
                  <c:pt idx="4">
                    <c:v>Pry 5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T_Mediciones_Portafolio!$A$7</c:f>
              <c:strCache>
                <c:ptCount val="1"/>
                <c:pt idx="0">
                  <c:v>Q2-2023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2496510-10C8-4FFF-BEC7-196C305515D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C58FDAD-67E3-43D1-A093-42327976A103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31A8B4B-9145-4E56-A808-C9F351A03FC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6DA7A22-930D-4CCA-B59F-8E2E30FDDEC2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D6AF7B7-D899-4C7C-8BFA-D4ABD573883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50B91FF-FA3E-4953-AC28-4A39A8D9D069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33AC88A-98BF-4587-BF45-80FD3F831DC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60A9E4C-CBA2-45E9-A654-C2C4CE1830D8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CAEC8AB-014D-44CA-A277-C7BFF9919D6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EB1423C-3ABF-4C8B-974F-67BD99302D2E}" type="BUBBLESIZE">
                      <a:rPr lang="en-US" baseline="0"/>
                      <a:pPr/>
                      <a:t>[TAMAÑO DE BURBUJA]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T_Mediciones_Portafolio!$D$7:$D$11</c:f>
              <c:numCache>
                <c:formatCode>0%</c:formatCode>
                <c:ptCount val="5"/>
                <c:pt idx="0">
                  <c:v>0.3</c:v>
                </c:pt>
                <c:pt idx="1">
                  <c:v>0.75</c:v>
                </c:pt>
                <c:pt idx="2">
                  <c:v>0.45</c:v>
                </c:pt>
                <c:pt idx="3">
                  <c:v>0.5</c:v>
                </c:pt>
                <c:pt idx="4">
                  <c:v>0.7</c:v>
                </c:pt>
              </c:numCache>
            </c:numRef>
          </c:xVal>
          <c:yVal>
            <c:numRef>
              <c:f>T_Mediciones_Portafolio!$E$7:$E$11</c:f>
              <c:numCache>
                <c:formatCode>General</c:formatCode>
                <c:ptCount val="5"/>
                <c:pt idx="0">
                  <c:v>0.4</c:v>
                </c:pt>
                <c:pt idx="1">
                  <c:v>0.45</c:v>
                </c:pt>
                <c:pt idx="2">
                  <c:v>0.3</c:v>
                </c:pt>
                <c:pt idx="3">
                  <c:v>0.12</c:v>
                </c:pt>
                <c:pt idx="4">
                  <c:v>0.6</c:v>
                </c:pt>
              </c:numCache>
            </c:numRef>
          </c:yVal>
          <c:bubbleSize>
            <c:numRef>
              <c:f>T_Mediciones_Portafolio!$C$7:$C$11</c:f>
              <c:numCache>
                <c:formatCode>[$$-409]#,##0</c:formatCode>
                <c:ptCount val="5"/>
                <c:pt idx="0">
                  <c:v>40000</c:v>
                </c:pt>
                <c:pt idx="1">
                  <c:v>120000</c:v>
                </c:pt>
                <c:pt idx="2">
                  <c:v>25000</c:v>
                </c:pt>
                <c:pt idx="3">
                  <c:v>140000</c:v>
                </c:pt>
                <c:pt idx="4">
                  <c:v>80000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T_Mediciones_Portafolio!$B$7:$B$11</c15:f>
                <c15:dlblRangeCache>
                  <c:ptCount val="5"/>
                  <c:pt idx="0">
                    <c:v>Pry 1</c:v>
                  </c:pt>
                  <c:pt idx="1">
                    <c:v>Pry 2</c:v>
                  </c:pt>
                  <c:pt idx="2">
                    <c:v>Pry 3</c:v>
                  </c:pt>
                  <c:pt idx="3">
                    <c:v>Pry 4</c:v>
                  </c:pt>
                  <c:pt idx="4">
                    <c:v>Pry 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328682656"/>
        <c:axId val="328680696"/>
      </c:bubbleChart>
      <c:valAx>
        <c:axId val="32868265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680696"/>
        <c:crosses val="autoZero"/>
        <c:crossBetween val="midCat"/>
      </c:valAx>
      <c:valAx>
        <c:axId val="3286806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68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T_BurnDown!$B$6</c:f>
              <c:strCache>
                <c:ptCount val="1"/>
                <c:pt idx="0">
                  <c:v>Planeado al inicio del dia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T_BurnDown!$A$7:$A$21</c:f>
              <c:numCache>
                <c:formatCode>[$-F800]dddd\,\ mmmm\ dd\,\ yyyy</c:formatCode>
                <c:ptCount val="15"/>
                <c:pt idx="0">
                  <c:v>44683</c:v>
                </c:pt>
                <c:pt idx="1">
                  <c:v>44684</c:v>
                </c:pt>
                <c:pt idx="2">
                  <c:v>44685</c:v>
                </c:pt>
                <c:pt idx="3">
                  <c:v>44686</c:v>
                </c:pt>
                <c:pt idx="4">
                  <c:v>44687</c:v>
                </c:pt>
                <c:pt idx="5">
                  <c:v>44688</c:v>
                </c:pt>
                <c:pt idx="6">
                  <c:v>44690</c:v>
                </c:pt>
                <c:pt idx="7">
                  <c:v>44691</c:v>
                </c:pt>
                <c:pt idx="8">
                  <c:v>44692</c:v>
                </c:pt>
                <c:pt idx="9">
                  <c:v>44693</c:v>
                </c:pt>
                <c:pt idx="10">
                  <c:v>44694</c:v>
                </c:pt>
                <c:pt idx="11">
                  <c:v>44695</c:v>
                </c:pt>
                <c:pt idx="12">
                  <c:v>44697</c:v>
                </c:pt>
                <c:pt idx="13">
                  <c:v>44698</c:v>
                </c:pt>
                <c:pt idx="14">
                  <c:v>44699</c:v>
                </c:pt>
              </c:numCache>
            </c:numRef>
          </c:cat>
          <c:val>
            <c:numRef>
              <c:f>T_BurnDown!$B$7:$B$21</c:f>
              <c:numCache>
                <c:formatCode>General</c:formatCode>
                <c:ptCount val="15"/>
                <c:pt idx="0">
                  <c:v>280</c:v>
                </c:pt>
                <c:pt idx="1">
                  <c:v>260</c:v>
                </c:pt>
                <c:pt idx="2">
                  <c:v>240</c:v>
                </c:pt>
                <c:pt idx="3">
                  <c:v>220</c:v>
                </c:pt>
                <c:pt idx="4">
                  <c:v>200</c:v>
                </c:pt>
                <c:pt idx="5">
                  <c:v>180</c:v>
                </c:pt>
                <c:pt idx="6">
                  <c:v>160</c:v>
                </c:pt>
                <c:pt idx="7">
                  <c:v>140</c:v>
                </c:pt>
                <c:pt idx="8">
                  <c:v>120</c:v>
                </c:pt>
                <c:pt idx="9">
                  <c:v>100</c:v>
                </c:pt>
                <c:pt idx="10">
                  <c:v>80</c:v>
                </c:pt>
                <c:pt idx="11">
                  <c:v>60</c:v>
                </c:pt>
                <c:pt idx="12">
                  <c:v>40</c:v>
                </c:pt>
                <c:pt idx="13">
                  <c:v>20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T_BurnDown!$C$6</c:f>
              <c:strCache>
                <c:ptCount val="1"/>
                <c:pt idx="0">
                  <c:v>Avance Real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T_BurnDown!$A$7:$A$21</c:f>
              <c:numCache>
                <c:formatCode>[$-F800]dddd\,\ mmmm\ dd\,\ yyyy</c:formatCode>
                <c:ptCount val="15"/>
                <c:pt idx="0">
                  <c:v>44683</c:v>
                </c:pt>
                <c:pt idx="1">
                  <c:v>44684</c:v>
                </c:pt>
                <c:pt idx="2">
                  <c:v>44685</c:v>
                </c:pt>
                <c:pt idx="3">
                  <c:v>44686</c:v>
                </c:pt>
                <c:pt idx="4">
                  <c:v>44687</c:v>
                </c:pt>
                <c:pt idx="5">
                  <c:v>44688</c:v>
                </c:pt>
                <c:pt idx="6">
                  <c:v>44690</c:v>
                </c:pt>
                <c:pt idx="7">
                  <c:v>44691</c:v>
                </c:pt>
                <c:pt idx="8">
                  <c:v>44692</c:v>
                </c:pt>
                <c:pt idx="9">
                  <c:v>44693</c:v>
                </c:pt>
                <c:pt idx="10">
                  <c:v>44694</c:v>
                </c:pt>
                <c:pt idx="11">
                  <c:v>44695</c:v>
                </c:pt>
                <c:pt idx="12">
                  <c:v>44697</c:v>
                </c:pt>
                <c:pt idx="13">
                  <c:v>44698</c:v>
                </c:pt>
                <c:pt idx="14">
                  <c:v>44699</c:v>
                </c:pt>
              </c:numCache>
            </c:numRef>
          </c:cat>
          <c:val>
            <c:numRef>
              <c:f>T_BurnDown!$C$7:$C$21</c:f>
              <c:numCache>
                <c:formatCode>General</c:formatCode>
                <c:ptCount val="15"/>
                <c:pt idx="0">
                  <c:v>280</c:v>
                </c:pt>
                <c:pt idx="1">
                  <c:v>280</c:v>
                </c:pt>
                <c:pt idx="2">
                  <c:v>260</c:v>
                </c:pt>
                <c:pt idx="3">
                  <c:v>260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180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100</c:v>
                </c:pt>
                <c:pt idx="12">
                  <c:v>100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614408"/>
        <c:axId val="377618720"/>
      </c:lineChart>
      <c:catAx>
        <c:axId val="377614408"/>
        <c:scaling>
          <c:orientation val="minMax"/>
        </c:scaling>
        <c:delete val="0"/>
        <c:axPos val="b"/>
        <c:numFmt formatCode="[$-F800]dddd\,\ mmmm\ dd\,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7618720"/>
        <c:crosses val="autoZero"/>
        <c:auto val="0"/>
        <c:lblAlgn val="ctr"/>
        <c:lblOffset val="100"/>
        <c:noMultiLvlLbl val="0"/>
      </c:catAx>
      <c:valAx>
        <c:axId val="37761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7614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79374</xdr:colOff>
      <xdr:row>0</xdr:row>
      <xdr:rowOff>76200</xdr:rowOff>
    </xdr:from>
    <xdr:to>
      <xdr:col>16</xdr:col>
      <xdr:colOff>222250</xdr:colOff>
      <xdr:row>20</xdr:row>
      <xdr:rowOff>69849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139700</xdr:rowOff>
    </xdr:from>
    <xdr:to>
      <xdr:col>11</xdr:col>
      <xdr:colOff>273050</xdr:colOff>
      <xdr:row>23</xdr:row>
      <xdr:rowOff>120650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1" topLeftCell="A2" activePane="bottomLeft" state="frozen"/>
      <selection pane="bottomLeft" activeCell="C6" sqref="C6"/>
    </sheetView>
  </sheetViews>
  <sheetFormatPr baseColWidth="10" defaultRowHeight="14.5" x14ac:dyDescent="0.35"/>
  <cols>
    <col min="2" max="2" width="17.54296875" customWidth="1"/>
    <col min="3" max="3" width="19.54296875" bestFit="1" customWidth="1"/>
    <col min="4" max="4" width="14.26953125" customWidth="1"/>
    <col min="5" max="5" width="18.453125" customWidth="1"/>
    <col min="7" max="7" width="13" bestFit="1" customWidth="1"/>
    <col min="8" max="8" width="25.26953125" customWidth="1"/>
    <col min="9" max="9" width="16.54296875" bestFit="1" customWidth="1"/>
    <col min="10" max="10" width="35.90625" bestFit="1" customWidth="1"/>
  </cols>
  <sheetData>
    <row r="1" spans="1:10" s="32" customFormat="1" ht="29.5" customHeight="1" x14ac:dyDescent="0.35">
      <c r="A1" s="1" t="s">
        <v>53</v>
      </c>
      <c r="B1" s="1" t="s">
        <v>54</v>
      </c>
      <c r="C1" s="1" t="s">
        <v>55</v>
      </c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</row>
    <row r="2" spans="1:10" s="35" customFormat="1" ht="30" customHeight="1" x14ac:dyDescent="0.35">
      <c r="A2" s="33">
        <v>1</v>
      </c>
      <c r="B2" s="34" t="s">
        <v>79</v>
      </c>
      <c r="C2" s="34" t="s">
        <v>63</v>
      </c>
      <c r="D2" s="34" t="s">
        <v>81</v>
      </c>
      <c r="E2" s="34" t="s">
        <v>64</v>
      </c>
      <c r="F2" s="34" t="s">
        <v>82</v>
      </c>
      <c r="G2" s="34" t="s">
        <v>65</v>
      </c>
      <c r="H2" s="34" t="s">
        <v>83</v>
      </c>
      <c r="I2" s="34" t="s">
        <v>66</v>
      </c>
      <c r="J2" s="34" t="s">
        <v>84</v>
      </c>
    </row>
    <row r="3" spans="1:10" s="35" customFormat="1" ht="30" customHeight="1" x14ac:dyDescent="0.35">
      <c r="A3" s="33">
        <v>2</v>
      </c>
      <c r="B3" s="34" t="s">
        <v>79</v>
      </c>
      <c r="C3" s="34" t="s">
        <v>67</v>
      </c>
      <c r="D3" s="34" t="s">
        <v>81</v>
      </c>
      <c r="E3" s="34" t="s">
        <v>68</v>
      </c>
      <c r="F3" s="34" t="s">
        <v>82</v>
      </c>
      <c r="G3" s="34" t="s">
        <v>65</v>
      </c>
      <c r="H3" s="34" t="s">
        <v>83</v>
      </c>
      <c r="I3" s="34" t="s">
        <v>66</v>
      </c>
      <c r="J3" s="34" t="s">
        <v>84</v>
      </c>
    </row>
    <row r="4" spans="1:10" s="35" customFormat="1" ht="30" customHeight="1" x14ac:dyDescent="0.35">
      <c r="A4" s="33">
        <v>3</v>
      </c>
      <c r="B4" s="34" t="s">
        <v>79</v>
      </c>
      <c r="C4" s="34" t="s">
        <v>69</v>
      </c>
      <c r="D4" s="34" t="s">
        <v>70</v>
      </c>
      <c r="E4" s="34" t="s">
        <v>71</v>
      </c>
      <c r="F4" s="34" t="s">
        <v>82</v>
      </c>
      <c r="G4" s="34" t="s">
        <v>65</v>
      </c>
      <c r="H4" s="34" t="s">
        <v>83</v>
      </c>
      <c r="I4" s="34" t="s">
        <v>66</v>
      </c>
      <c r="J4" s="34" t="s">
        <v>72</v>
      </c>
    </row>
    <row r="5" spans="1:10" s="35" customFormat="1" ht="30" customHeight="1" x14ac:dyDescent="0.35">
      <c r="A5" s="33">
        <v>4</v>
      </c>
      <c r="B5" s="34" t="s">
        <v>79</v>
      </c>
      <c r="C5" s="34" t="s">
        <v>73</v>
      </c>
      <c r="D5" s="34" t="s">
        <v>70</v>
      </c>
      <c r="E5" s="34" t="s">
        <v>74</v>
      </c>
      <c r="F5" s="34" t="s">
        <v>82</v>
      </c>
      <c r="G5" s="34" t="s">
        <v>65</v>
      </c>
      <c r="H5" s="34" t="s">
        <v>83</v>
      </c>
      <c r="I5" s="34" t="s">
        <v>66</v>
      </c>
      <c r="J5" s="34" t="s">
        <v>72</v>
      </c>
    </row>
    <row r="6" spans="1:10" s="35" customFormat="1" ht="30" customHeight="1" x14ac:dyDescent="0.35">
      <c r="A6" s="33">
        <v>5</v>
      </c>
      <c r="B6" s="34" t="s">
        <v>85</v>
      </c>
      <c r="C6" s="34" t="s">
        <v>86</v>
      </c>
      <c r="D6" s="34" t="s">
        <v>87</v>
      </c>
      <c r="E6" s="34" t="s">
        <v>88</v>
      </c>
      <c r="F6" s="34" t="s">
        <v>75</v>
      </c>
      <c r="G6" s="34" t="s">
        <v>89</v>
      </c>
      <c r="H6" s="34" t="s">
        <v>90</v>
      </c>
      <c r="I6" s="34" t="s">
        <v>66</v>
      </c>
      <c r="J6" s="34" t="s">
        <v>72</v>
      </c>
    </row>
    <row r="7" spans="1:10" s="35" customFormat="1" ht="30" customHeight="1" x14ac:dyDescent="0.35">
      <c r="A7" s="33">
        <v>6</v>
      </c>
      <c r="B7" s="34" t="s">
        <v>91</v>
      </c>
      <c r="C7" s="34" t="s">
        <v>92</v>
      </c>
      <c r="D7" s="34" t="s">
        <v>93</v>
      </c>
      <c r="E7" s="34" t="s">
        <v>94</v>
      </c>
      <c r="F7" s="34" t="s">
        <v>75</v>
      </c>
      <c r="G7" s="34" t="s">
        <v>95</v>
      </c>
      <c r="H7" s="34" t="s">
        <v>96</v>
      </c>
      <c r="I7" s="34" t="s">
        <v>97</v>
      </c>
      <c r="J7" s="34" t="s">
        <v>98</v>
      </c>
    </row>
    <row r="8" spans="1:10" s="35" customFormat="1" ht="30" customHeight="1" x14ac:dyDescent="0.35">
      <c r="A8" s="33">
        <v>7</v>
      </c>
      <c r="B8" s="34" t="s">
        <v>115</v>
      </c>
      <c r="C8" s="34" t="s">
        <v>117</v>
      </c>
      <c r="D8" s="34" t="s">
        <v>119</v>
      </c>
      <c r="E8" s="34" t="s">
        <v>80</v>
      </c>
      <c r="F8" s="34" t="s">
        <v>75</v>
      </c>
      <c r="G8" s="34" t="s">
        <v>65</v>
      </c>
      <c r="H8" s="34" t="s">
        <v>83</v>
      </c>
      <c r="I8" s="34" t="s">
        <v>66</v>
      </c>
      <c r="J8" s="34" t="s">
        <v>72</v>
      </c>
    </row>
    <row r="9" spans="1:10" s="35" customFormat="1" ht="30" customHeight="1" x14ac:dyDescent="0.35">
      <c r="A9" s="33">
        <v>8</v>
      </c>
      <c r="B9" s="34" t="s">
        <v>115</v>
      </c>
      <c r="C9" s="34" t="s">
        <v>118</v>
      </c>
      <c r="D9" s="34" t="s">
        <v>120</v>
      </c>
      <c r="E9" s="34" t="s">
        <v>121</v>
      </c>
      <c r="F9" s="34" t="s">
        <v>75</v>
      </c>
      <c r="G9" s="34" t="s">
        <v>65</v>
      </c>
      <c r="H9" s="34" t="s">
        <v>83</v>
      </c>
      <c r="I9" s="34" t="s">
        <v>66</v>
      </c>
      <c r="J9" s="34" t="s">
        <v>72</v>
      </c>
    </row>
    <row r="10" spans="1:10" ht="58" x14ac:dyDescent="0.35">
      <c r="A10" s="33">
        <v>10</v>
      </c>
      <c r="B10" s="34" t="s">
        <v>99</v>
      </c>
      <c r="C10" s="34" t="s">
        <v>100</v>
      </c>
      <c r="D10" s="34" t="s">
        <v>101</v>
      </c>
      <c r="E10" s="34" t="s">
        <v>102</v>
      </c>
      <c r="F10" s="34" t="s">
        <v>75</v>
      </c>
      <c r="G10" s="34" t="s">
        <v>103</v>
      </c>
      <c r="H10" s="34" t="s">
        <v>104</v>
      </c>
      <c r="I10" s="34" t="s">
        <v>66</v>
      </c>
      <c r="J10" s="34" t="s">
        <v>72</v>
      </c>
    </row>
    <row r="11" spans="1:10" x14ac:dyDescent="0.35">
      <c r="A11" s="33" t="s">
        <v>105</v>
      </c>
      <c r="B11" s="34"/>
      <c r="C11" s="34"/>
      <c r="D11" s="34"/>
      <c r="E11" s="34"/>
      <c r="F11" s="34"/>
      <c r="G11" s="34"/>
      <c r="H11" s="34"/>
      <c r="I11" s="34"/>
      <c r="J11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5" sqref="C5"/>
    </sheetView>
  </sheetViews>
  <sheetFormatPr baseColWidth="10" defaultColWidth="8.7265625" defaultRowHeight="14.5" x14ac:dyDescent="0.35"/>
  <cols>
    <col min="2" max="2" width="15.36328125" bestFit="1" customWidth="1"/>
    <col min="3" max="3" width="13.81640625" customWidth="1"/>
    <col min="4" max="4" width="10.6328125" customWidth="1"/>
    <col min="5" max="5" width="13.26953125" bestFit="1" customWidth="1"/>
  </cols>
  <sheetData>
    <row r="1" spans="1:5" ht="29" x14ac:dyDescent="0.35">
      <c r="A1" s="1" t="s">
        <v>1</v>
      </c>
      <c r="B1" s="1" t="s">
        <v>0</v>
      </c>
      <c r="C1" s="1" t="s">
        <v>110</v>
      </c>
      <c r="D1" s="1" t="s">
        <v>2</v>
      </c>
      <c r="E1" s="1" t="s">
        <v>3</v>
      </c>
    </row>
    <row r="2" spans="1:5" x14ac:dyDescent="0.35">
      <c r="A2" s="28" t="s">
        <v>108</v>
      </c>
      <c r="B2" s="28" t="s">
        <v>4</v>
      </c>
      <c r="C2" s="31">
        <v>50000</v>
      </c>
      <c r="D2" s="29">
        <v>0.25</v>
      </c>
      <c r="E2" s="28">
        <v>0.4</v>
      </c>
    </row>
    <row r="3" spans="1:5" x14ac:dyDescent="0.35">
      <c r="A3" s="28" t="s">
        <v>108</v>
      </c>
      <c r="B3" s="28" t="s">
        <v>5</v>
      </c>
      <c r="C3" s="31">
        <v>120000</v>
      </c>
      <c r="D3" s="29">
        <v>0.5</v>
      </c>
      <c r="E3" s="28">
        <v>0.45</v>
      </c>
    </row>
    <row r="4" spans="1:5" x14ac:dyDescent="0.35">
      <c r="A4" s="28" t="s">
        <v>108</v>
      </c>
      <c r="B4" s="28" t="s">
        <v>6</v>
      </c>
      <c r="C4" s="31">
        <v>30000</v>
      </c>
      <c r="D4" s="29">
        <v>0.4</v>
      </c>
      <c r="E4" s="28">
        <v>0.3</v>
      </c>
    </row>
    <row r="5" spans="1:5" x14ac:dyDescent="0.35">
      <c r="A5" s="28" t="s">
        <v>108</v>
      </c>
      <c r="B5" s="28" t="s">
        <v>7</v>
      </c>
      <c r="C5" s="31">
        <v>140000</v>
      </c>
      <c r="D5" s="29">
        <v>0.2</v>
      </c>
      <c r="E5" s="28">
        <v>0.12</v>
      </c>
    </row>
    <row r="6" spans="1:5" x14ac:dyDescent="0.35">
      <c r="A6" s="28" t="s">
        <v>108</v>
      </c>
      <c r="B6" s="28" t="s">
        <v>8</v>
      </c>
      <c r="C6" s="31">
        <v>80000</v>
      </c>
      <c r="D6" s="29">
        <v>0.6</v>
      </c>
      <c r="E6" s="28">
        <v>0.7</v>
      </c>
    </row>
    <row r="7" spans="1:5" x14ac:dyDescent="0.35">
      <c r="A7" s="37" t="s">
        <v>109</v>
      </c>
      <c r="B7" s="37" t="s">
        <v>4</v>
      </c>
      <c r="C7" s="38">
        <v>40000</v>
      </c>
      <c r="D7" s="39">
        <v>0.3</v>
      </c>
      <c r="E7" s="37">
        <v>0.4</v>
      </c>
    </row>
    <row r="8" spans="1:5" x14ac:dyDescent="0.35">
      <c r="A8" s="37" t="s">
        <v>109</v>
      </c>
      <c r="B8" s="37" t="s">
        <v>5</v>
      </c>
      <c r="C8" s="38">
        <v>120000</v>
      </c>
      <c r="D8" s="39">
        <v>0.75</v>
      </c>
      <c r="E8" s="37">
        <v>0.45</v>
      </c>
    </row>
    <row r="9" spans="1:5" x14ac:dyDescent="0.35">
      <c r="A9" s="37" t="s">
        <v>109</v>
      </c>
      <c r="B9" s="37" t="s">
        <v>6</v>
      </c>
      <c r="C9" s="38">
        <v>25000</v>
      </c>
      <c r="D9" s="39">
        <v>0.45</v>
      </c>
      <c r="E9" s="37">
        <v>0.3</v>
      </c>
    </row>
    <row r="10" spans="1:5" x14ac:dyDescent="0.35">
      <c r="A10" s="37" t="s">
        <v>109</v>
      </c>
      <c r="B10" s="37" t="s">
        <v>7</v>
      </c>
      <c r="C10" s="38">
        <v>140000</v>
      </c>
      <c r="D10" s="39">
        <v>0.5</v>
      </c>
      <c r="E10" s="37">
        <v>0.12</v>
      </c>
    </row>
    <row r="11" spans="1:5" x14ac:dyDescent="0.35">
      <c r="A11" s="37" t="s">
        <v>109</v>
      </c>
      <c r="B11" s="37" t="s">
        <v>8</v>
      </c>
      <c r="C11" s="38">
        <v>80000</v>
      </c>
      <c r="D11" s="39">
        <v>0.7</v>
      </c>
      <c r="E11" s="37">
        <v>0.6</v>
      </c>
    </row>
    <row r="12" spans="1:5" x14ac:dyDescent="0.35">
      <c r="A12" s="37"/>
      <c r="B12" s="37"/>
      <c r="C12" s="37"/>
      <c r="D12" s="37"/>
      <c r="E12" s="37"/>
    </row>
  </sheetData>
  <autoFilter ref="A1:E1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workbookViewId="0">
      <pane ySplit="1" topLeftCell="A2" activePane="bottomLeft" state="frozen"/>
      <selection pane="bottomLeft" activeCell="L11" sqref="L11"/>
    </sheetView>
  </sheetViews>
  <sheetFormatPr baseColWidth="10" defaultRowHeight="14.5" x14ac:dyDescent="0.35"/>
  <cols>
    <col min="1" max="1" width="9.453125" style="10" bestFit="1" customWidth="1"/>
    <col min="2" max="2" width="45.453125" bestFit="1" customWidth="1"/>
    <col min="3" max="3" width="11.453125" customWidth="1"/>
    <col min="4" max="4" width="8.54296875" bestFit="1" customWidth="1"/>
    <col min="5" max="5" width="10.90625" style="10"/>
    <col min="6" max="6" width="11.90625" customWidth="1"/>
    <col min="9" max="9" width="12.6328125" customWidth="1"/>
    <col min="10" max="10" width="14" customWidth="1"/>
    <col min="12" max="12" width="37.81640625" customWidth="1"/>
  </cols>
  <sheetData>
    <row r="1" spans="1:12" ht="29" x14ac:dyDescent="0.35">
      <c r="A1" s="1" t="s">
        <v>32</v>
      </c>
      <c r="B1" s="1" t="s">
        <v>30</v>
      </c>
      <c r="C1" s="1" t="s">
        <v>116</v>
      </c>
      <c r="D1" s="1" t="s">
        <v>43</v>
      </c>
      <c r="E1" s="1" t="s">
        <v>33</v>
      </c>
      <c r="F1" s="1" t="s">
        <v>31</v>
      </c>
      <c r="G1" s="1" t="s">
        <v>39</v>
      </c>
      <c r="H1" s="1" t="s">
        <v>44</v>
      </c>
      <c r="I1" s="1" t="s">
        <v>45</v>
      </c>
      <c r="J1" s="1" t="s">
        <v>46</v>
      </c>
      <c r="K1" s="1" t="s">
        <v>40</v>
      </c>
      <c r="L1" s="11" t="s">
        <v>41</v>
      </c>
    </row>
    <row r="2" spans="1:12" x14ac:dyDescent="0.35">
      <c r="A2" s="9">
        <v>4</v>
      </c>
      <c r="B2" s="3" t="s">
        <v>13</v>
      </c>
      <c r="C2" s="3"/>
      <c r="D2" s="3"/>
      <c r="E2" s="22"/>
      <c r="F2" s="7"/>
      <c r="G2" s="7"/>
      <c r="H2" s="7"/>
      <c r="I2" s="7"/>
      <c r="J2" s="7"/>
      <c r="K2" s="12"/>
      <c r="L2" s="30"/>
    </row>
    <row r="3" spans="1:12" x14ac:dyDescent="0.35">
      <c r="A3" s="13">
        <v>4</v>
      </c>
      <c r="B3" s="4" t="s">
        <v>14</v>
      </c>
      <c r="C3" s="4">
        <v>1</v>
      </c>
      <c r="D3" s="19">
        <v>1</v>
      </c>
      <c r="E3" s="23">
        <v>1</v>
      </c>
      <c r="F3" s="14" t="s">
        <v>34</v>
      </c>
      <c r="G3" s="13">
        <v>10</v>
      </c>
      <c r="H3" s="13">
        <v>15</v>
      </c>
      <c r="I3" s="13">
        <v>10</v>
      </c>
      <c r="J3" s="13">
        <v>10</v>
      </c>
      <c r="K3" s="15">
        <v>3</v>
      </c>
      <c r="L3" s="30"/>
    </row>
    <row r="4" spans="1:12" x14ac:dyDescent="0.35">
      <c r="A4" s="13">
        <v>4</v>
      </c>
      <c r="B4" s="4" t="s">
        <v>15</v>
      </c>
      <c r="C4" s="4"/>
      <c r="D4" s="19"/>
      <c r="E4" s="23"/>
      <c r="F4" s="14"/>
      <c r="G4" s="13"/>
      <c r="H4" s="13"/>
      <c r="I4" s="13"/>
      <c r="J4" s="13"/>
      <c r="K4" s="15"/>
      <c r="L4" s="30"/>
    </row>
    <row r="5" spans="1:12" ht="26" x14ac:dyDescent="0.35">
      <c r="A5" s="13">
        <v>4</v>
      </c>
      <c r="B5" s="5" t="s">
        <v>16</v>
      </c>
      <c r="C5" s="4">
        <v>2</v>
      </c>
      <c r="D5" s="19">
        <v>2</v>
      </c>
      <c r="E5" s="23">
        <v>1</v>
      </c>
      <c r="F5" s="16" t="s">
        <v>35</v>
      </c>
      <c r="G5" s="13">
        <v>40</v>
      </c>
      <c r="H5" s="13">
        <v>40</v>
      </c>
      <c r="I5" s="13">
        <v>40</v>
      </c>
      <c r="J5" s="13">
        <v>40</v>
      </c>
      <c r="K5" s="15">
        <v>3</v>
      </c>
      <c r="L5" s="30"/>
    </row>
    <row r="6" spans="1:12" x14ac:dyDescent="0.35">
      <c r="A6" s="13">
        <v>4</v>
      </c>
      <c r="B6" s="5" t="s">
        <v>17</v>
      </c>
      <c r="C6" s="4">
        <v>3</v>
      </c>
      <c r="D6" s="19">
        <v>3</v>
      </c>
      <c r="E6" s="23">
        <v>0.75</v>
      </c>
      <c r="F6" s="14" t="s">
        <v>36</v>
      </c>
      <c r="G6" s="13">
        <v>20</v>
      </c>
      <c r="H6" s="13">
        <v>20</v>
      </c>
      <c r="I6" s="13">
        <v>20</v>
      </c>
      <c r="J6" s="13">
        <v>15</v>
      </c>
      <c r="K6" s="15">
        <v>1</v>
      </c>
      <c r="L6" s="30" t="s">
        <v>122</v>
      </c>
    </row>
    <row r="7" spans="1:12" x14ac:dyDescent="0.35">
      <c r="A7" s="13">
        <v>4</v>
      </c>
      <c r="B7" s="5" t="s">
        <v>18</v>
      </c>
      <c r="C7" s="4">
        <v>3</v>
      </c>
      <c r="D7" s="19">
        <v>4</v>
      </c>
      <c r="E7" s="23">
        <v>0.75</v>
      </c>
      <c r="F7" s="14" t="s">
        <v>34</v>
      </c>
      <c r="G7" s="13">
        <v>40</v>
      </c>
      <c r="H7" s="13">
        <v>45</v>
      </c>
      <c r="I7" s="13">
        <v>40</v>
      </c>
      <c r="J7" s="13">
        <v>30</v>
      </c>
      <c r="K7" s="15">
        <v>1</v>
      </c>
      <c r="L7" s="30"/>
    </row>
    <row r="8" spans="1:12" x14ac:dyDescent="0.35">
      <c r="A8" s="13">
        <v>4</v>
      </c>
      <c r="B8" s="5" t="s">
        <v>19</v>
      </c>
      <c r="C8" s="4">
        <v>4</v>
      </c>
      <c r="D8" s="19">
        <v>4</v>
      </c>
      <c r="E8" s="23">
        <v>0.5</v>
      </c>
      <c r="F8" s="14" t="s">
        <v>34</v>
      </c>
      <c r="G8" s="13">
        <v>10</v>
      </c>
      <c r="H8" s="13">
        <v>5</v>
      </c>
      <c r="I8" s="13">
        <v>10</v>
      </c>
      <c r="J8" s="13">
        <v>5</v>
      </c>
      <c r="K8" s="15">
        <v>1</v>
      </c>
      <c r="L8" s="30"/>
    </row>
    <row r="9" spans="1:12" x14ac:dyDescent="0.35">
      <c r="A9" s="13">
        <v>4</v>
      </c>
      <c r="B9" s="4" t="s">
        <v>20</v>
      </c>
      <c r="C9" s="4">
        <v>4</v>
      </c>
      <c r="D9" s="19">
        <v>5</v>
      </c>
      <c r="E9" s="23">
        <v>0</v>
      </c>
      <c r="F9" s="14" t="s">
        <v>37</v>
      </c>
      <c r="G9" s="13">
        <v>50</v>
      </c>
      <c r="H9" s="13">
        <v>10</v>
      </c>
      <c r="I9" s="13">
        <v>25</v>
      </c>
      <c r="J9" s="13">
        <v>0</v>
      </c>
      <c r="K9" s="15">
        <v>2</v>
      </c>
      <c r="L9" s="30"/>
    </row>
    <row r="10" spans="1:12" x14ac:dyDescent="0.35">
      <c r="A10" s="13">
        <v>4</v>
      </c>
      <c r="B10" s="6" t="s">
        <v>21</v>
      </c>
      <c r="C10" s="4"/>
      <c r="D10" s="20"/>
      <c r="E10" s="23"/>
      <c r="F10" s="17"/>
      <c r="G10" s="13"/>
      <c r="H10" s="13"/>
      <c r="I10" s="13"/>
      <c r="J10" s="13"/>
      <c r="K10" s="15"/>
      <c r="L10" s="30"/>
    </row>
    <row r="11" spans="1:12" x14ac:dyDescent="0.35">
      <c r="A11" s="13">
        <v>4</v>
      </c>
      <c r="B11" s="8" t="s">
        <v>22</v>
      </c>
      <c r="C11" s="4">
        <v>5</v>
      </c>
      <c r="D11" s="21">
        <v>5</v>
      </c>
      <c r="E11" s="23">
        <v>0</v>
      </c>
      <c r="F11" s="14" t="s">
        <v>36</v>
      </c>
      <c r="G11" s="13">
        <v>20</v>
      </c>
      <c r="H11" s="13">
        <v>0</v>
      </c>
      <c r="I11" s="13">
        <v>0</v>
      </c>
      <c r="J11" s="13">
        <v>0</v>
      </c>
      <c r="K11" s="15">
        <v>4</v>
      </c>
      <c r="L11" s="30"/>
    </row>
    <row r="12" spans="1:12" x14ac:dyDescent="0.35">
      <c r="A12" s="13">
        <v>4</v>
      </c>
      <c r="B12" s="8" t="s">
        <v>23</v>
      </c>
      <c r="C12" s="4">
        <v>6</v>
      </c>
      <c r="D12" s="21">
        <v>6</v>
      </c>
      <c r="E12" s="23">
        <v>0</v>
      </c>
      <c r="F12" s="14" t="s">
        <v>36</v>
      </c>
      <c r="G12" s="13">
        <v>10</v>
      </c>
      <c r="H12" s="13">
        <v>0</v>
      </c>
      <c r="I12" s="13">
        <v>0</v>
      </c>
      <c r="J12" s="13">
        <v>0</v>
      </c>
      <c r="K12" s="15">
        <v>4</v>
      </c>
      <c r="L12" s="30"/>
    </row>
    <row r="13" spans="1:12" x14ac:dyDescent="0.35">
      <c r="A13" s="13">
        <v>4</v>
      </c>
      <c r="B13" s="6" t="s">
        <v>24</v>
      </c>
      <c r="C13" s="4"/>
      <c r="D13" s="20"/>
      <c r="E13" s="23"/>
      <c r="F13" s="18"/>
      <c r="G13" s="13"/>
      <c r="H13" s="13"/>
      <c r="I13" s="13"/>
      <c r="J13" s="13"/>
      <c r="K13" s="15"/>
      <c r="L13" s="30"/>
    </row>
    <row r="14" spans="1:12" x14ac:dyDescent="0.35">
      <c r="A14" s="13">
        <v>4</v>
      </c>
      <c r="B14" s="4" t="s">
        <v>25</v>
      </c>
      <c r="C14" s="4">
        <v>6</v>
      </c>
      <c r="D14" s="19">
        <v>6</v>
      </c>
      <c r="E14" s="23">
        <v>0</v>
      </c>
      <c r="F14" s="14" t="s">
        <v>34</v>
      </c>
      <c r="G14" s="13">
        <v>20</v>
      </c>
      <c r="H14" s="13">
        <v>0</v>
      </c>
      <c r="I14" s="13">
        <v>0</v>
      </c>
      <c r="J14" s="13">
        <v>0</v>
      </c>
      <c r="K14" s="15">
        <v>4</v>
      </c>
      <c r="L14" s="30"/>
    </row>
    <row r="15" spans="1:12" x14ac:dyDescent="0.35">
      <c r="A15" s="13">
        <v>4</v>
      </c>
      <c r="B15" s="4" t="s">
        <v>26</v>
      </c>
      <c r="C15" s="4">
        <v>6</v>
      </c>
      <c r="D15" s="19">
        <v>6</v>
      </c>
      <c r="E15" s="23">
        <v>0</v>
      </c>
      <c r="F15" s="14" t="s">
        <v>36</v>
      </c>
      <c r="G15" s="13">
        <v>10</v>
      </c>
      <c r="H15" s="13">
        <v>0</v>
      </c>
      <c r="I15" s="13">
        <v>0</v>
      </c>
      <c r="J15" s="13">
        <v>0</v>
      </c>
      <c r="K15" s="15">
        <v>4</v>
      </c>
      <c r="L15" s="30"/>
    </row>
    <row r="16" spans="1:12" x14ac:dyDescent="0.35">
      <c r="A16" s="13">
        <v>4</v>
      </c>
      <c r="B16" s="4" t="s">
        <v>27</v>
      </c>
      <c r="C16" s="4">
        <v>6</v>
      </c>
      <c r="D16" s="19">
        <v>7</v>
      </c>
      <c r="E16" s="23">
        <v>0</v>
      </c>
      <c r="F16" s="14" t="s">
        <v>36</v>
      </c>
      <c r="G16" s="13">
        <v>30</v>
      </c>
      <c r="H16" s="13">
        <v>0</v>
      </c>
      <c r="I16" s="13">
        <v>0</v>
      </c>
      <c r="J16" s="13">
        <v>0</v>
      </c>
      <c r="K16" s="15">
        <v>4</v>
      </c>
      <c r="L16" s="30"/>
    </row>
    <row r="17" spans="1:12" x14ac:dyDescent="0.35">
      <c r="A17" s="13">
        <v>4</v>
      </c>
      <c r="B17" s="4" t="s">
        <v>28</v>
      </c>
      <c r="C17" s="4">
        <v>7</v>
      </c>
      <c r="D17" s="19">
        <v>7</v>
      </c>
      <c r="E17" s="23">
        <v>0</v>
      </c>
      <c r="F17" s="14" t="s">
        <v>38</v>
      </c>
      <c r="G17" s="13">
        <v>40</v>
      </c>
      <c r="H17" s="13">
        <v>0</v>
      </c>
      <c r="I17" s="13">
        <v>0</v>
      </c>
      <c r="J17" s="13">
        <v>0</v>
      </c>
      <c r="K17" s="15">
        <v>4</v>
      </c>
      <c r="L17" s="30"/>
    </row>
    <row r="18" spans="1:12" x14ac:dyDescent="0.35">
      <c r="A18" s="13">
        <v>4</v>
      </c>
      <c r="B18" s="4" t="s">
        <v>29</v>
      </c>
      <c r="C18" s="4">
        <v>7</v>
      </c>
      <c r="D18" s="19">
        <v>8</v>
      </c>
      <c r="E18" s="23">
        <v>0</v>
      </c>
      <c r="F18" s="14" t="s">
        <v>38</v>
      </c>
      <c r="G18" s="13">
        <v>100</v>
      </c>
      <c r="H18" s="13">
        <v>0</v>
      </c>
      <c r="I18" s="13">
        <v>0</v>
      </c>
      <c r="J18" s="13">
        <v>0</v>
      </c>
      <c r="K18" s="15">
        <v>4</v>
      </c>
      <c r="L18" s="30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baseColWidth="10" defaultRowHeight="14.5" x14ac:dyDescent="0.35"/>
  <cols>
    <col min="2" max="2" width="14.54296875" customWidth="1"/>
    <col min="3" max="3" width="20.90625" customWidth="1"/>
    <col min="4" max="4" width="25.7265625" customWidth="1"/>
  </cols>
  <sheetData>
    <row r="1" spans="1:4" ht="29" x14ac:dyDescent="0.35">
      <c r="A1" s="1" t="s">
        <v>32</v>
      </c>
      <c r="B1" s="1" t="s">
        <v>112</v>
      </c>
      <c r="C1" s="1" t="s">
        <v>114</v>
      </c>
      <c r="D1" s="1" t="s">
        <v>113</v>
      </c>
    </row>
    <row r="2" spans="1:4" x14ac:dyDescent="0.35">
      <c r="A2" s="9">
        <v>1</v>
      </c>
      <c r="B2" s="9">
        <v>13</v>
      </c>
      <c r="C2" s="9">
        <v>1</v>
      </c>
      <c r="D2" s="9">
        <v>1</v>
      </c>
    </row>
    <row r="3" spans="1:4" x14ac:dyDescent="0.35">
      <c r="A3" s="9">
        <v>2</v>
      </c>
      <c r="B3" s="9">
        <v>13</v>
      </c>
      <c r="C3" s="9">
        <v>2</v>
      </c>
      <c r="D3" s="9">
        <v>2</v>
      </c>
    </row>
    <row r="4" spans="1:4" x14ac:dyDescent="0.35">
      <c r="A4" s="9">
        <v>3</v>
      </c>
      <c r="B4" s="9">
        <v>13</v>
      </c>
      <c r="C4" s="9">
        <v>3</v>
      </c>
      <c r="D4" s="9">
        <v>2</v>
      </c>
    </row>
    <row r="5" spans="1:4" x14ac:dyDescent="0.35">
      <c r="A5" s="9">
        <v>4</v>
      </c>
      <c r="B5" s="9">
        <v>13</v>
      </c>
      <c r="C5" s="9">
        <v>5</v>
      </c>
      <c r="D5" s="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baseColWidth="10" defaultRowHeight="14.5" x14ac:dyDescent="0.35"/>
  <sheetData>
    <row r="1" spans="1:2" x14ac:dyDescent="0.35">
      <c r="A1" s="1" t="s">
        <v>32</v>
      </c>
      <c r="B1" s="1" t="s">
        <v>111</v>
      </c>
    </row>
    <row r="2" spans="1:2" x14ac:dyDescent="0.35">
      <c r="A2" s="9">
        <v>4</v>
      </c>
      <c r="B2" s="36">
        <v>0.87</v>
      </c>
    </row>
    <row r="3" spans="1:2" x14ac:dyDescent="0.35">
      <c r="A3" s="9">
        <v>5</v>
      </c>
      <c r="B3" s="36">
        <v>0.92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19" sqref="B19"/>
    </sheetView>
  </sheetViews>
  <sheetFormatPr baseColWidth="10" defaultRowHeight="14.5" x14ac:dyDescent="0.35"/>
  <cols>
    <col min="1" max="1" width="29.6328125" bestFit="1" customWidth="1"/>
    <col min="2" max="2" width="21.54296875" bestFit="1" customWidth="1"/>
    <col min="3" max="3" width="22.453125" customWidth="1"/>
  </cols>
  <sheetData>
    <row r="1" spans="1:12" x14ac:dyDescent="0.35">
      <c r="A1" s="27" t="s">
        <v>54</v>
      </c>
      <c r="B1" t="s">
        <v>78</v>
      </c>
    </row>
    <row r="2" spans="1:12" x14ac:dyDescent="0.35">
      <c r="A2" s="27" t="s">
        <v>76</v>
      </c>
      <c r="B2" t="s">
        <v>77</v>
      </c>
    </row>
    <row r="3" spans="1:12" x14ac:dyDescent="0.35">
      <c r="A3" s="27" t="s">
        <v>11</v>
      </c>
      <c r="B3" s="10">
        <v>280</v>
      </c>
    </row>
    <row r="4" spans="1:12" x14ac:dyDescent="0.35">
      <c r="A4" s="27" t="s">
        <v>12</v>
      </c>
      <c r="B4" s="10">
        <v>14</v>
      </c>
    </row>
    <row r="5" spans="1:12" x14ac:dyDescent="0.35">
      <c r="A5" s="27" t="s">
        <v>47</v>
      </c>
      <c r="B5" s="10">
        <f>B3/B4</f>
        <v>20</v>
      </c>
    </row>
    <row r="6" spans="1:12" x14ac:dyDescent="0.35">
      <c r="A6" s="26" t="s">
        <v>10</v>
      </c>
      <c r="B6" s="26" t="s">
        <v>42</v>
      </c>
      <c r="C6" s="26" t="s">
        <v>48</v>
      </c>
    </row>
    <row r="7" spans="1:12" x14ac:dyDescent="0.35">
      <c r="A7" s="24">
        <v>44683</v>
      </c>
      <c r="B7" s="7">
        <f>B3</f>
        <v>280</v>
      </c>
      <c r="C7" s="7">
        <v>280</v>
      </c>
    </row>
    <row r="8" spans="1:12" x14ac:dyDescent="0.35">
      <c r="A8" s="24">
        <v>44684</v>
      </c>
      <c r="B8" s="7">
        <f>B7-20</f>
        <v>260</v>
      </c>
      <c r="C8" s="7">
        <v>280</v>
      </c>
    </row>
    <row r="9" spans="1:12" x14ac:dyDescent="0.35">
      <c r="A9" s="24">
        <v>44685</v>
      </c>
      <c r="B9" s="7">
        <f t="shared" ref="B9:B21" si="0">B8-20</f>
        <v>240</v>
      </c>
      <c r="C9" s="7">
        <v>260</v>
      </c>
    </row>
    <row r="10" spans="1:12" x14ac:dyDescent="0.35">
      <c r="A10" s="24">
        <v>44686</v>
      </c>
      <c r="B10" s="7">
        <f t="shared" si="0"/>
        <v>220</v>
      </c>
      <c r="C10" s="7">
        <v>260</v>
      </c>
    </row>
    <row r="11" spans="1:12" x14ac:dyDescent="0.35">
      <c r="A11" s="24">
        <v>44687</v>
      </c>
      <c r="B11" s="7">
        <f t="shared" si="0"/>
        <v>200</v>
      </c>
      <c r="C11" s="7">
        <v>200</v>
      </c>
    </row>
    <row r="12" spans="1:12" x14ac:dyDescent="0.35">
      <c r="A12" s="24">
        <v>44688</v>
      </c>
      <c r="B12" s="7">
        <f t="shared" si="0"/>
        <v>180</v>
      </c>
      <c r="C12" s="7">
        <v>200</v>
      </c>
    </row>
    <row r="13" spans="1:12" x14ac:dyDescent="0.35">
      <c r="A13" s="24">
        <v>44690</v>
      </c>
      <c r="B13" s="7">
        <f t="shared" si="0"/>
        <v>160</v>
      </c>
      <c r="C13" s="7">
        <v>200</v>
      </c>
    </row>
    <row r="14" spans="1:12" x14ac:dyDescent="0.35">
      <c r="A14" s="24">
        <v>44691</v>
      </c>
      <c r="B14" s="7">
        <f t="shared" si="0"/>
        <v>140</v>
      </c>
      <c r="C14" s="7">
        <v>180</v>
      </c>
      <c r="L14" s="2"/>
    </row>
    <row r="15" spans="1:12" x14ac:dyDescent="0.35">
      <c r="A15" s="24">
        <v>44692</v>
      </c>
      <c r="B15" s="7">
        <f t="shared" si="0"/>
        <v>120</v>
      </c>
      <c r="C15" s="7">
        <v>160</v>
      </c>
    </row>
    <row r="16" spans="1:12" x14ac:dyDescent="0.35">
      <c r="A16" s="24">
        <v>44693</v>
      </c>
      <c r="B16" s="7">
        <f t="shared" si="0"/>
        <v>100</v>
      </c>
      <c r="C16" s="7">
        <v>160</v>
      </c>
    </row>
    <row r="17" spans="1:3" x14ac:dyDescent="0.35">
      <c r="A17" s="24">
        <v>44694</v>
      </c>
      <c r="B17" s="7">
        <f t="shared" si="0"/>
        <v>80</v>
      </c>
      <c r="C17" s="7">
        <v>160</v>
      </c>
    </row>
    <row r="18" spans="1:3" x14ac:dyDescent="0.35">
      <c r="A18" s="24">
        <v>44695</v>
      </c>
      <c r="B18" s="7">
        <f t="shared" si="0"/>
        <v>60</v>
      </c>
      <c r="C18" s="7">
        <v>100</v>
      </c>
    </row>
    <row r="19" spans="1:3" x14ac:dyDescent="0.35">
      <c r="A19" s="24">
        <v>44697</v>
      </c>
      <c r="B19" s="7">
        <f t="shared" si="0"/>
        <v>40</v>
      </c>
      <c r="C19" s="7">
        <v>100</v>
      </c>
    </row>
    <row r="20" spans="1:3" x14ac:dyDescent="0.35">
      <c r="A20" s="24">
        <v>44698</v>
      </c>
      <c r="B20" s="7">
        <f t="shared" si="0"/>
        <v>20</v>
      </c>
      <c r="C20" s="7">
        <v>50</v>
      </c>
    </row>
    <row r="21" spans="1:3" x14ac:dyDescent="0.35">
      <c r="A21" s="25">
        <v>44699</v>
      </c>
      <c r="B21" s="7">
        <f t="shared" si="0"/>
        <v>0</v>
      </c>
      <c r="C21" s="7">
        <v>50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14" sqref="G14"/>
    </sheetView>
  </sheetViews>
  <sheetFormatPr baseColWidth="10" defaultRowHeight="14.5" x14ac:dyDescent="0.35"/>
  <cols>
    <col min="1" max="1" width="2.453125" bestFit="1" customWidth="1"/>
  </cols>
  <sheetData>
    <row r="1" spans="1:2" x14ac:dyDescent="0.35">
      <c r="A1" s="1" t="s">
        <v>9</v>
      </c>
      <c r="B1" s="1" t="s">
        <v>1</v>
      </c>
    </row>
    <row r="2" spans="1:2" x14ac:dyDescent="0.35">
      <c r="A2">
        <v>1</v>
      </c>
      <c r="B2" t="s">
        <v>49</v>
      </c>
    </row>
    <row r="3" spans="1:2" x14ac:dyDescent="0.35">
      <c r="A3">
        <v>2</v>
      </c>
      <c r="B3" t="s">
        <v>50</v>
      </c>
    </row>
    <row r="4" spans="1:2" x14ac:dyDescent="0.35">
      <c r="A4">
        <v>3</v>
      </c>
      <c r="B4" t="s">
        <v>51</v>
      </c>
    </row>
    <row r="5" spans="1:2" x14ac:dyDescent="0.35">
      <c r="A5">
        <v>4</v>
      </c>
      <c r="B5" t="s">
        <v>52</v>
      </c>
    </row>
    <row r="6" spans="1:2" x14ac:dyDescent="0.35">
      <c r="A6">
        <v>5</v>
      </c>
      <c r="B6" t="s">
        <v>108</v>
      </c>
    </row>
    <row r="7" spans="1:2" x14ac:dyDescent="0.35">
      <c r="A7">
        <v>6</v>
      </c>
      <c r="B7" t="s">
        <v>109</v>
      </c>
    </row>
    <row r="8" spans="1:2" x14ac:dyDescent="0.35">
      <c r="A8">
        <v>7</v>
      </c>
      <c r="B8" t="s">
        <v>106</v>
      </c>
    </row>
    <row r="9" spans="1:2" x14ac:dyDescent="0.35">
      <c r="A9">
        <v>8</v>
      </c>
      <c r="B9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Métricas (Matriz de KPIs)</vt:lpstr>
      <vt:lpstr>T_Mediciones_Portafolio</vt:lpstr>
      <vt:lpstr>T_Medicion_Linea_Base</vt:lpstr>
      <vt:lpstr>T_Medicion_Entregas</vt:lpstr>
      <vt:lpstr>T_Medicion_Interesados</vt:lpstr>
      <vt:lpstr>T_BurnDown</vt:lpstr>
      <vt:lpstr>T_Periodos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Miñan Alburqueque</dc:creator>
  <cp:lastModifiedBy>Enrique Miñan Alburqueque</cp:lastModifiedBy>
  <dcterms:created xsi:type="dcterms:W3CDTF">2015-06-05T18:17:20Z</dcterms:created>
  <dcterms:modified xsi:type="dcterms:W3CDTF">2023-06-23T03:11:18Z</dcterms:modified>
</cp:coreProperties>
</file>