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Impresora\"/>
    </mc:Choice>
  </mc:AlternateContent>
  <xr:revisionPtr revIDLastSave="0" documentId="13_ncr:1_{13BCF7A5-A0F3-4271-9AAD-3A9DDCF6AE64}" xr6:coauthVersionLast="47" xr6:coauthVersionMax="47" xr10:uidLastSave="{00000000-0000-0000-0000-000000000000}"/>
  <bookViews>
    <workbookView minimized="1" xWindow="1560" yWindow="1560" windowWidth="18240" windowHeight="8295" activeTab="1" xr2:uid="{EEE5C79B-CF15-40FE-89C0-55AD22A94A3A}"/>
  </bookViews>
  <sheets>
    <sheet name="Hoja1" sheetId="1" r:id="rId1"/>
    <sheet name="Hoja3" sheetId="3" r:id="rId2"/>
    <sheet name="Hoja2" sheetId="4" r:id="rId3"/>
  </sheets>
  <definedNames>
    <definedName name="_xlnm._FilterDatabase" localSheetId="0" hidden="1">Hoja1!$A$2:$T$2</definedName>
    <definedName name="_xlnm._FilterDatabase" localSheetId="1" hidden="1">Hoja3!$A$1:$I$1</definedName>
  </definedNames>
  <calcPr calcId="191029"/>
  <pivotCaches>
    <pivotCache cacheId="22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T23" i="1"/>
  <c r="T24" i="1"/>
  <c r="AU4" i="1"/>
  <c r="AU7" i="1"/>
  <c r="AU9" i="1"/>
  <c r="AU14" i="1"/>
  <c r="AU15" i="1"/>
  <c r="AU16" i="1"/>
  <c r="AU18" i="1"/>
  <c r="AU19" i="1"/>
  <c r="AU21" i="1"/>
  <c r="AU3" i="1"/>
  <c r="AS4" i="1"/>
  <c r="AS9" i="1"/>
  <c r="AS14" i="1"/>
  <c r="AS15" i="1"/>
  <c r="AS16" i="1"/>
  <c r="AS18" i="1"/>
  <c r="AS19" i="1"/>
  <c r="AS21" i="1"/>
  <c r="AS3" i="1"/>
  <c r="BR22" i="1" l="1"/>
  <c r="BR20" i="1"/>
  <c r="BR19" i="1"/>
  <c r="BR17" i="1"/>
  <c r="BR16" i="1"/>
  <c r="BR15" i="1"/>
  <c r="BR10" i="1"/>
  <c r="BR8" i="1"/>
  <c r="BR5" i="1"/>
  <c r="BR4" i="1"/>
  <c r="BN5" i="1"/>
  <c r="BN8" i="1"/>
  <c r="BN10" i="1"/>
  <c r="BN15" i="1"/>
  <c r="BN16" i="1"/>
  <c r="BN17" i="1"/>
  <c r="BN19" i="1"/>
  <c r="BN20" i="1"/>
  <c r="BN22" i="1"/>
  <c r="BN4" i="1"/>
  <c r="BJ5" i="1"/>
  <c r="BJ8" i="1"/>
  <c r="BJ10" i="1"/>
  <c r="BJ15" i="1"/>
  <c r="BJ16" i="1"/>
  <c r="BJ17" i="1"/>
  <c r="BJ19" i="1"/>
  <c r="BJ20" i="1"/>
  <c r="BJ22" i="1"/>
  <c r="BJ4" i="1"/>
  <c r="I14" i="3"/>
  <c r="I15" i="3"/>
  <c r="I17" i="3"/>
  <c r="I13" i="3"/>
  <c r="I8" i="3"/>
  <c r="I6" i="3"/>
  <c r="I3" i="3"/>
  <c r="I2" i="3"/>
  <c r="I19" i="3"/>
  <c r="I18" i="3"/>
  <c r="T13" i="1" l="1"/>
  <c r="T21" i="1"/>
  <c r="AH21" i="1"/>
  <c r="T15" i="1" l="1"/>
  <c r="T20" i="1"/>
  <c r="AH20" i="1"/>
  <c r="T7" i="1"/>
  <c r="T12" i="1"/>
  <c r="T10" i="1"/>
  <c r="T11" i="1"/>
  <c r="T14" i="1"/>
  <c r="T9" i="1"/>
  <c r="T8" i="1"/>
  <c r="T16" i="1" l="1"/>
  <c r="T3" i="1"/>
  <c r="T6" i="1"/>
  <c r="T5" i="1" l="1"/>
  <c r="T4" i="1"/>
  <c r="T19" i="1"/>
  <c r="AH19" i="1"/>
  <c r="AH18" i="1"/>
  <c r="T18" i="1"/>
  <c r="AH17" i="1"/>
  <c r="T17" i="1"/>
  <c r="AH16" i="1" l="1"/>
  <c r="AH15" i="1"/>
  <c r="AH14" i="1"/>
  <c r="AH13" i="1"/>
  <c r="AH11" i="1"/>
  <c r="AH10" i="1"/>
  <c r="AH9" i="1"/>
  <c r="AH8" i="1"/>
  <c r="AH7" i="1"/>
  <c r="AH6" i="1"/>
  <c r="AH5" i="1"/>
  <c r="AH4" i="1"/>
  <c r="AH3" i="1"/>
  <c r="A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tc={41B43B6C-7BB8-4DEA-A593-65A5BE28B33B}</author>
    <author>Paul Cristhian Peñaherrera Abanto</author>
  </authors>
  <commentList>
    <comment ref="C16" authorId="0" shapeId="0" xr:uid="{41B43B6C-7BB8-4DEA-A593-65A5BE28B33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  <comment ref="T22" authorId="1" shapeId="0" xr:uid="{0D32FF86-4A81-4E22-99D0-A62E042994D5}">
      <text>
        <r>
          <rPr>
            <b/>
            <sz val="9"/>
            <color indexed="81"/>
            <rFont val="Tahoma"/>
            <family val="2"/>
          </rPr>
          <t xml:space="preserve">Paul Cristhian Peñaherrera Abanto:
Sin usar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tc={41B43B6C-7BB8-4DEA-A593-65A5BE28B33B}</author>
  </authors>
  <commentList>
    <comment ref="C15" authorId="0" shapeId="0" xr:uid="{18750A5E-BA52-4D9D-A309-1F20A9B0588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va a Cusco</t>
        </r>
      </text>
    </comment>
  </commentList>
</comments>
</file>

<file path=xl/sharedStrings.xml><?xml version="1.0" encoding="utf-8"?>
<sst xmlns="http://schemas.openxmlformats.org/spreadsheetml/2006/main" count="538" uniqueCount="144">
  <si>
    <t>Producto</t>
  </si>
  <si>
    <t>Marca</t>
  </si>
  <si>
    <t>Modelo</t>
  </si>
  <si>
    <t>Part. Number</t>
  </si>
  <si>
    <t>N° de Serie</t>
  </si>
  <si>
    <t>Pantalla</t>
  </si>
  <si>
    <t>Procesador</t>
  </si>
  <si>
    <t>Generación</t>
  </si>
  <si>
    <t>Estado</t>
  </si>
  <si>
    <t>Usuario</t>
  </si>
  <si>
    <t>Sede</t>
  </si>
  <si>
    <t>Impresora</t>
  </si>
  <si>
    <t>HP</t>
  </si>
  <si>
    <t>LaserJet</t>
  </si>
  <si>
    <t>CZ181A</t>
  </si>
  <si>
    <t>BRBSHBWN0S</t>
  </si>
  <si>
    <t>En Uso</t>
  </si>
  <si>
    <t>Lima</t>
  </si>
  <si>
    <t>Konica</t>
  </si>
  <si>
    <t>Bizhub 226</t>
  </si>
  <si>
    <t>A8A5041005369</t>
  </si>
  <si>
    <t>LaserJet Pro</t>
  </si>
  <si>
    <t>W2G51A</t>
  </si>
  <si>
    <t>VNC3G19724</t>
  </si>
  <si>
    <t>Badgy</t>
  </si>
  <si>
    <t>B22U0000RS</t>
  </si>
  <si>
    <t>F6W15A</t>
  </si>
  <si>
    <t>BRBSLC51XT</t>
  </si>
  <si>
    <t>Cañete</t>
  </si>
  <si>
    <t>Epson</t>
  </si>
  <si>
    <t>TM-T20II</t>
  </si>
  <si>
    <t>M267D</t>
  </si>
  <si>
    <t>X7AT121886</t>
  </si>
  <si>
    <t>Chimbote</t>
  </si>
  <si>
    <t>Xerox</t>
  </si>
  <si>
    <t>B405</t>
  </si>
  <si>
    <t>D-B271</t>
  </si>
  <si>
    <t>L375</t>
  </si>
  <si>
    <t>WBJK110644</t>
  </si>
  <si>
    <t>Cusco</t>
  </si>
  <si>
    <t>Samsung</t>
  </si>
  <si>
    <t>M5370LX</t>
  </si>
  <si>
    <t>075PBJFH100008Y</t>
  </si>
  <si>
    <t>TC6Y488466</t>
  </si>
  <si>
    <t>Chiclayo</t>
  </si>
  <si>
    <t>W1A30A</t>
  </si>
  <si>
    <t>BRBSN152ML</t>
  </si>
  <si>
    <t>B605</t>
  </si>
  <si>
    <t>D-B281</t>
  </si>
  <si>
    <t>Pisco</t>
  </si>
  <si>
    <t>Responsable</t>
  </si>
  <si>
    <t>Gabriel Palacios</t>
  </si>
  <si>
    <t>Fecha compra</t>
  </si>
  <si>
    <t>Dirección</t>
  </si>
  <si>
    <t>Areas</t>
  </si>
  <si>
    <t>MK/GDH</t>
  </si>
  <si>
    <t>ADM/OPE</t>
  </si>
  <si>
    <t>CONTAB</t>
  </si>
  <si>
    <t>GDH</t>
  </si>
  <si>
    <t>Antigüedad 
(años)</t>
  </si>
  <si>
    <t>N° factura compra</t>
  </si>
  <si>
    <t>Entidad compra</t>
  </si>
  <si>
    <t>Monto compra
(US$.)</t>
  </si>
  <si>
    <t>Gasto mantenimiento (US$)</t>
  </si>
  <si>
    <t>Gasto reparación (US$)</t>
  </si>
  <si>
    <t>Fecha mantenimiento</t>
  </si>
  <si>
    <t>Fecha reparación</t>
  </si>
  <si>
    <t>Fecha Cambio de Toner</t>
  </si>
  <si>
    <t>Costo Toner (US$)</t>
  </si>
  <si>
    <t>Total Gastos cambios de toner (US$)</t>
  </si>
  <si>
    <t>Gastos por cambio de Toner</t>
  </si>
  <si>
    <t>Total Gastos + Mantenimiento (US$)</t>
  </si>
  <si>
    <t>Motivo reparación</t>
  </si>
  <si>
    <t>Hyo</t>
  </si>
  <si>
    <t>N</t>
  </si>
  <si>
    <t>Impresiones</t>
  </si>
  <si>
    <t>Alfredo Ponce</t>
  </si>
  <si>
    <t>Beatriz Arangibel</t>
  </si>
  <si>
    <t>no llenar</t>
  </si>
  <si>
    <t>Gastos mantenimiento y reparación (fuente: Alfredo y Grabiel)</t>
  </si>
  <si>
    <t>coordinar con Yadira relacion de uso de toner</t>
  </si>
  <si>
    <t>Julio</t>
  </si>
  <si>
    <t>Agosto</t>
  </si>
  <si>
    <t>Setiembre</t>
  </si>
  <si>
    <t xml:space="preserve">Ciclo trabajo mensual (Rec.) </t>
  </si>
  <si>
    <t>(vouchers)</t>
  </si>
  <si>
    <t>(Carnet)</t>
  </si>
  <si>
    <t>M428</t>
  </si>
  <si>
    <t>Lam</t>
  </si>
  <si>
    <t>-</t>
  </si>
  <si>
    <t>Pilar Torpoco</t>
  </si>
  <si>
    <t>DCP-L5650DN </t>
  </si>
  <si>
    <t>Laser Brother</t>
  </si>
  <si>
    <t>Rosario Vergara</t>
  </si>
  <si>
    <t>Claudia Reyes</t>
  </si>
  <si>
    <t>L4160</t>
  </si>
  <si>
    <t>Emisión</t>
  </si>
  <si>
    <t>SAC</t>
  </si>
  <si>
    <t>ADM/COM</t>
  </si>
  <si>
    <t xml:space="preserve">Parque </t>
  </si>
  <si>
    <t>Jhuliana Hipolito</t>
  </si>
  <si>
    <t>SAC/COM/EM</t>
  </si>
  <si>
    <t>IP</t>
  </si>
  <si>
    <t>172.16.11.31</t>
  </si>
  <si>
    <t>172.16.11.30</t>
  </si>
  <si>
    <t>USB</t>
  </si>
  <si>
    <t>Ticketera</t>
  </si>
  <si>
    <t>172.16.16.30</t>
  </si>
  <si>
    <t>172.16.13.75</t>
  </si>
  <si>
    <t>172.16.13.20</t>
  </si>
  <si>
    <t>172.16.15.30</t>
  </si>
  <si>
    <t>172.16.17.30</t>
  </si>
  <si>
    <t>172.16.10.30</t>
  </si>
  <si>
    <t>172.16.10.31</t>
  </si>
  <si>
    <t>172.16.13.59</t>
  </si>
  <si>
    <t>M426</t>
  </si>
  <si>
    <t>172.16.14.30</t>
  </si>
  <si>
    <t>172.16.15.63</t>
  </si>
  <si>
    <t>No funciona</t>
  </si>
  <si>
    <t>STAND BY</t>
  </si>
  <si>
    <t>172.16.10.122</t>
  </si>
  <si>
    <t>Septiembre</t>
  </si>
  <si>
    <t>Actual</t>
  </si>
  <si>
    <t>Etiquetas de fila</t>
  </si>
  <si>
    <t>Total general</t>
  </si>
  <si>
    <t>Suma de Actual</t>
  </si>
  <si>
    <t>Barra x mes para el sgt</t>
  </si>
  <si>
    <t>Comparar con contratos NIS</t>
  </si>
  <si>
    <t>Agregar los gastos del mes (manten o compra)</t>
  </si>
  <si>
    <t>Cotizaciones</t>
  </si>
  <si>
    <t>A) 330 $ el repuesto 200s/. De revisión
B) 330$ repuesto + 80$</t>
  </si>
  <si>
    <t xml:space="preserve">1400 $ y 1700$ </t>
  </si>
  <si>
    <t>Costo de nuevas impresoras</t>
  </si>
  <si>
    <t>Acuerdos:</t>
  </si>
  <si>
    <t>A) Se arreglará la impresora  Xerox  de Chiclayo.
B) Se trasladará la impresora de Lam. a chiclayo por el cierre.</t>
  </si>
  <si>
    <t>Octubre</t>
  </si>
  <si>
    <t>#N</t>
  </si>
  <si>
    <t>Uso</t>
  </si>
  <si>
    <t>Total</t>
  </si>
  <si>
    <t>Mensual</t>
  </si>
  <si>
    <t>Noviembre</t>
  </si>
  <si>
    <t>Diciembre</t>
  </si>
  <si>
    <t>EPSON</t>
  </si>
  <si>
    <t xml:space="preserve"> M244A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</si>
</sst>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i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206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" fontId="7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left"/>
    </xf>
    <xf numFmtId="0" fontId="1" fillId="5" borderId="0" xfId="0" applyFont="1" applyFill="1" applyAlignment="1">
      <alignment horizontal="left"/>
    </xf>
    <xf numFmtId="0" fontId="6" fillId="5" borderId="0" xfId="0" applyFont="1" applyFill="1"/>
    <xf numFmtId="0" fontId="7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6" fillId="5" borderId="0" xfId="0" applyNumberFormat="1" applyFont="1" applyFill="1" applyAlignment="1">
      <alignment horizontal="center"/>
    </xf>
    <xf numFmtId="14" fontId="6" fillId="5" borderId="0" xfId="0" applyNumberFormat="1" applyFont="1" applyFill="1"/>
    <xf numFmtId="14" fontId="0" fillId="5" borderId="0" xfId="0" applyNumberFormat="1" applyFill="1"/>
    <xf numFmtId="14" fontId="9" fillId="5" borderId="0" xfId="0" applyNumberFormat="1" applyFont="1" applyFill="1"/>
    <xf numFmtId="0" fontId="5" fillId="4" borderId="2" xfId="0" applyFont="1" applyFill="1" applyBorder="1" applyAlignment="1">
      <alignment horizontal="center" wrapText="1"/>
    </xf>
    <xf numFmtId="0" fontId="1" fillId="5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Fill="1" applyBorder="1"/>
    <xf numFmtId="0" fontId="1" fillId="5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  <xf numFmtId="17" fontId="1" fillId="0" borderId="2" xfId="0" applyNumberFormat="1" applyFont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14" fontId="1" fillId="5" borderId="2" xfId="0" applyNumberFormat="1" applyFont="1" applyFill="1" applyBorder="1" applyAlignment="1">
      <alignment horizontal="left"/>
    </xf>
    <xf numFmtId="0" fontId="11" fillId="0" borderId="2" xfId="0" applyFont="1" applyFill="1" applyBorder="1"/>
    <xf numFmtId="0" fontId="11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3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6" fillId="0" borderId="0" xfId="0" applyNumberFormat="1" applyFont="1"/>
    <xf numFmtId="0" fontId="0" fillId="6" borderId="3" xfId="0" applyFill="1" applyBorder="1" applyAlignment="1">
      <alignment horizontal="center"/>
    </xf>
    <xf numFmtId="0" fontId="2" fillId="3" borderId="0" xfId="0" applyFont="1" applyFill="1" applyAlignment="1"/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/>
    </xf>
    <xf numFmtId="14" fontId="1" fillId="5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17" fontId="1" fillId="0" borderId="0" xfId="0" applyNumberFormat="1" applyFont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4" fontId="1" fillId="5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left"/>
    </xf>
    <xf numFmtId="14" fontId="1" fillId="7" borderId="0" xfId="0" applyNumberFormat="1" applyFont="1" applyFill="1" applyBorder="1" applyAlignment="1">
      <alignment horizontal="left"/>
    </xf>
    <xf numFmtId="0" fontId="15" fillId="5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6" borderId="4" xfId="0" applyFill="1" applyBorder="1" applyAlignment="1"/>
    <xf numFmtId="0" fontId="0" fillId="6" borderId="5" xfId="0" applyFill="1" applyBorder="1" applyAlignment="1"/>
    <xf numFmtId="0" fontId="5" fillId="4" borderId="1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[Inventarios Impresoras Muya.xlsx]Hoja2!TablaDinámica3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75-4273-8998-70EAAEE022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75-4273-8998-70EAAEE022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75-4273-8998-70EAAEE0229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75-4273-8998-70EAAEE0229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E75-4273-8998-70EAAEE0229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E75-4273-8998-70EAAEE0229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E75-4273-8998-70EAAEE022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Hoja2!$A$4:$A$11</c:f>
              <c:strCache>
                <c:ptCount val="7"/>
                <c:pt idx="0">
                  <c:v>Cañete</c:v>
                </c:pt>
                <c:pt idx="1">
                  <c:v>Chiclayo</c:v>
                </c:pt>
                <c:pt idx="2">
                  <c:v>Chimbote</c:v>
                </c:pt>
                <c:pt idx="3">
                  <c:v>Cusco</c:v>
                </c:pt>
                <c:pt idx="4">
                  <c:v>Hyo</c:v>
                </c:pt>
                <c:pt idx="5">
                  <c:v>Lima</c:v>
                </c:pt>
                <c:pt idx="6">
                  <c:v>Pisco</c:v>
                </c:pt>
              </c:strCache>
            </c:strRef>
          </c:cat>
          <c:val>
            <c:numRef>
              <c:f>Hoja2!$B$4:$B$11</c:f>
              <c:numCache>
                <c:formatCode>General</c:formatCode>
                <c:ptCount val="7"/>
                <c:pt idx="0">
                  <c:v>1329</c:v>
                </c:pt>
                <c:pt idx="1">
                  <c:v>3475</c:v>
                </c:pt>
                <c:pt idx="2">
                  <c:v>2452</c:v>
                </c:pt>
                <c:pt idx="3">
                  <c:v>3899</c:v>
                </c:pt>
                <c:pt idx="4">
                  <c:v>7830</c:v>
                </c:pt>
                <c:pt idx="5">
                  <c:v>1191</c:v>
                </c:pt>
                <c:pt idx="6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9-467C-8F5A-03163C57B0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80962</xdr:rowOff>
    </xdr:from>
    <xdr:to>
      <xdr:col>15</xdr:col>
      <xdr:colOff>504825</xdr:colOff>
      <xdr:row>15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388548-0600-42D9-BECC-282712DBD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is Rojas Crisostomo" id="{5ECE13B5-5F5E-4141-978C-5C7178244D70}" userId="S-1-5-21-3020843794-3870250038-3359213497-149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Cristhian Peñaherrera Abanto" refreshedDate="44838.44291597222" createdVersion="7" refreshedVersion="7" minRefreshableVersion="3" recordCount="18" xr:uid="{94283127-0C33-4141-8A1C-4E7E907652E8}">
  <cacheSource type="worksheet">
    <worksheetSource ref="A1:I19" sheet="Hoja3"/>
  </cacheSource>
  <cacheFields count="9">
    <cacheField name="N" numFmtId="0">
      <sharedItems containsSemiMixedTypes="0" containsString="0" containsNumber="1" containsInteger="1" minValue="1" maxValue="19"/>
    </cacheField>
    <cacheField name="Producto" numFmtId="0">
      <sharedItems/>
    </cacheField>
    <cacheField name="Marca" numFmtId="0">
      <sharedItems/>
    </cacheField>
    <cacheField name="Sede" numFmtId="0">
      <sharedItems count="8">
        <s v="Lima"/>
        <s v="Cañete"/>
        <s v="Chimbote"/>
        <s v="Cusco"/>
        <s v="Chiclayo"/>
        <s v="Pisco"/>
        <s v="Hyo"/>
        <s v="Lam" u="1"/>
      </sharedItems>
    </cacheField>
    <cacheField name="Areas" numFmtId="0">
      <sharedItems/>
    </cacheField>
    <cacheField name="Julio" numFmtId="0">
      <sharedItems containsMixedTypes="1" containsNumber="1" containsInteger="1" minValue="1492" maxValue="295471"/>
    </cacheField>
    <cacheField name="Agosto" numFmtId="0">
      <sharedItems containsMixedTypes="1" containsNumber="1" containsInteger="1" minValue="5312" maxValue="298058"/>
    </cacheField>
    <cacheField name="Septiembre" numFmtId="0">
      <sharedItems containsMixedTypes="1" containsNumber="1" containsInteger="1" minValue="6224" maxValue="301279"/>
    </cacheField>
    <cacheField name="Actual" numFmtId="0">
      <sharedItems containsMixedTypes="1" containsNumber="1" containsInteger="1" minValue="0" maxValue="46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"/>
    <s v="Impresora"/>
    <s v="HP"/>
    <x v="0"/>
    <s v="MK/GDH"/>
    <n v="45477"/>
    <n v="45582"/>
    <n v="45792"/>
    <n v="210"/>
  </r>
  <r>
    <n v="2"/>
    <s v="Impresora"/>
    <s v="Konica"/>
    <x v="0"/>
    <s v="ADM/OPE"/>
    <n v="118417"/>
    <n v="119545"/>
    <n v="120526"/>
    <n v="981"/>
  </r>
  <r>
    <n v="3"/>
    <s v="Impresora"/>
    <s v="HP"/>
    <x v="0"/>
    <s v="CONTAB"/>
    <s v="-"/>
    <s v="-"/>
    <s v="-"/>
    <s v="-"/>
  </r>
  <r>
    <n v="4"/>
    <s v="Impresora"/>
    <s v="Badgy"/>
    <x v="0"/>
    <s v="GDH"/>
    <s v="-"/>
    <s v="-"/>
    <s v="-"/>
    <s v="-"/>
  </r>
  <r>
    <n v="5"/>
    <s v="Impresora"/>
    <s v="HP"/>
    <x v="1"/>
    <s v="ADM/COM"/>
    <s v="-"/>
    <n v="20294"/>
    <n v="21623"/>
    <n v="1329"/>
  </r>
  <r>
    <n v="6"/>
    <s v="Impresora"/>
    <s v="Epson"/>
    <x v="2"/>
    <s v="Parque "/>
    <s v="-"/>
    <s v="-"/>
    <s v="-"/>
    <s v="-"/>
  </r>
  <r>
    <n v="7"/>
    <s v="Impresora"/>
    <s v="Xerox"/>
    <x v="2"/>
    <s v="ADM/COM"/>
    <n v="32142"/>
    <n v="34564"/>
    <n v="37016"/>
    <n v="2452"/>
  </r>
  <r>
    <n v="8"/>
    <s v="Impresora"/>
    <s v="Epson"/>
    <x v="3"/>
    <s v="Parque "/>
    <s v="-"/>
    <s v="-"/>
    <s v="-"/>
    <s v="-"/>
  </r>
  <r>
    <n v="9"/>
    <s v="Impresora"/>
    <s v="Xerox"/>
    <x v="3"/>
    <s v="ADM/COM"/>
    <s v="-"/>
    <s v="-"/>
    <s v="-"/>
    <s v="-"/>
  </r>
  <r>
    <n v="10"/>
    <s v="Impresora"/>
    <s v="Samsung"/>
    <x v="3"/>
    <s v="SAC"/>
    <s v="-"/>
    <s v="-"/>
    <s v="-"/>
    <s v="-"/>
  </r>
  <r>
    <n v="11"/>
    <s v="Impresora"/>
    <s v="Epson"/>
    <x v="4"/>
    <s v="Parque "/>
    <s v="-"/>
    <s v="-"/>
    <s v="-"/>
    <s v="-"/>
  </r>
  <r>
    <n v="12"/>
    <s v="Impresora"/>
    <s v="Xerox"/>
    <x v="4"/>
    <s v="ADM/COM"/>
    <n v="59261"/>
    <n v="59279"/>
    <n v="59279"/>
    <n v="0"/>
  </r>
  <r>
    <n v="13"/>
    <s v="Impresora"/>
    <s v="HP"/>
    <x v="4"/>
    <s v="ADM/COM"/>
    <n v="48682"/>
    <n v="52100"/>
    <n v="55575"/>
    <n v="3475"/>
  </r>
  <r>
    <n v="14"/>
    <s v="Impresora"/>
    <s v="Xerox"/>
    <x v="5"/>
    <s v="ADM/COM"/>
    <n v="4689"/>
    <n v="5312"/>
    <n v="6224"/>
    <n v="912"/>
  </r>
  <r>
    <n v="15"/>
    <s v="Impresora"/>
    <s v="Samsung"/>
    <x v="6"/>
    <s v="Emisión"/>
    <s v="-"/>
    <s v="-"/>
    <n v="289788"/>
    <s v="-"/>
  </r>
  <r>
    <n v="16"/>
    <s v="Impresora"/>
    <s v="Samsung"/>
    <x v="6"/>
    <s v="Parque "/>
    <n v="295471"/>
    <n v="298058"/>
    <n v="301279"/>
    <n v="3221"/>
  </r>
  <r>
    <n v="17"/>
    <s v="Impresora"/>
    <s v="Xerox"/>
    <x v="6"/>
    <s v="ADM/COM"/>
    <n v="131589"/>
    <n v="137761"/>
    <n v="142370"/>
    <n v="4609"/>
  </r>
  <r>
    <n v="19"/>
    <s v="Impresora"/>
    <s v="Laser Brother"/>
    <x v="3"/>
    <s v="SAC/COM/EM"/>
    <n v="1492"/>
    <n v="7651"/>
    <n v="11550"/>
    <n v="38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72C337-58E0-4568-BB67-0EB29CFE9169}" name="TablaDinámica3" cacheId="22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9">
  <location ref="A3:B11" firstHeaderRow="1" firstDataRow="1" firstDataCol="1"/>
  <pivotFields count="9">
    <pivotField showAll="0"/>
    <pivotField showAll="0"/>
    <pivotField showAll="0"/>
    <pivotField axis="axisRow" showAll="0">
      <items count="9">
        <item x="1"/>
        <item x="4"/>
        <item x="2"/>
        <item x="3"/>
        <item x="6"/>
        <item m="1" x="7"/>
        <item x="0"/>
        <item x="5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rowItems>
  <colItems count="1">
    <i/>
  </colItems>
  <dataFields count="1">
    <dataField name="Suma de Actual" fld="8" baseField="0" baseItem="0"/>
  </dataFields>
  <chartFormats count="2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2-07-14T15:41:36.65" personId="{5ECE13B5-5F5E-4141-978C-5C7178244D70}" id="{41B43B6C-7BB8-4DEA-A593-65A5BE28B33B}">
    <text>Se va a Cusco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A706-9F8D-4CFF-A2B4-AD2E59F3D872}">
  <dimension ref="A1:BR50"/>
  <sheetViews>
    <sheetView showGridLines="0" zoomScale="70" zoomScaleNormal="70" workbookViewId="0">
      <selection activeCell="T22" sqref="T22:T24"/>
    </sheetView>
  </sheetViews>
  <sheetFormatPr baseColWidth="10" defaultRowHeight="15" outlineLevelCol="1" x14ac:dyDescent="0.25"/>
  <cols>
    <col min="1" max="1" width="4.42578125" customWidth="1"/>
    <col min="3" max="3" width="13.85546875" customWidth="1"/>
    <col min="4" max="4" width="17" customWidth="1"/>
    <col min="5" max="5" width="14.42578125" hidden="1" customWidth="1" outlineLevel="1"/>
    <col min="6" max="6" width="20.140625" hidden="1" customWidth="1" outlineLevel="1"/>
    <col min="7" max="7" width="9.28515625" hidden="1" customWidth="1" outlineLevel="1"/>
    <col min="8" max="8" width="10.85546875" hidden="1" customWidth="1" outlineLevel="1"/>
    <col min="9" max="9" width="12.5703125" hidden="1" customWidth="1" outlineLevel="1"/>
    <col min="10" max="10" width="16" hidden="1" customWidth="1" outlineLevel="1"/>
    <col min="11" max="11" width="18.140625" hidden="1" customWidth="1" outlineLevel="1"/>
    <col min="12" max="12" width="10.85546875" hidden="1" customWidth="1" outlineLevel="1"/>
    <col min="13" max="14" width="14.42578125" hidden="1" customWidth="1" outlineLevel="1"/>
    <col min="15" max="15" width="14.42578125" customWidth="1" collapsed="1"/>
    <col min="16" max="16" width="15.42578125" bestFit="1" customWidth="1"/>
    <col min="17" max="17" width="12.42578125" customWidth="1"/>
    <col min="19" max="19" width="15" customWidth="1"/>
    <col min="20" max="20" width="13.5703125" customWidth="1"/>
    <col min="21" max="21" width="12.28515625" hidden="1" customWidth="1" outlineLevel="1"/>
    <col min="22" max="22" width="17.7109375" hidden="1" customWidth="1" outlineLevel="1"/>
    <col min="23" max="23" width="8.42578125" hidden="1" customWidth="1" outlineLevel="1"/>
    <col min="24" max="24" width="10.28515625" hidden="1" customWidth="1" outlineLevel="1"/>
    <col min="25" max="26" width="8.42578125" hidden="1" customWidth="1" outlineLevel="1"/>
    <col min="27" max="27" width="11.7109375" hidden="1" customWidth="1" outlineLevel="1"/>
    <col min="28" max="33" width="8.42578125" hidden="1" customWidth="1" outlineLevel="1"/>
    <col min="34" max="34" width="14.85546875" hidden="1" customWidth="1" outlineLevel="1"/>
    <col min="35" max="40" width="10.85546875" hidden="1" customWidth="1" outlineLevel="1"/>
    <col min="41" max="41" width="12.28515625" hidden="1" customWidth="1" outlineLevel="1"/>
    <col min="42" max="42" width="9" customWidth="1" collapsed="1"/>
    <col min="43" max="44" width="16.28515625" customWidth="1"/>
    <col min="45" max="45" width="16.28515625" style="49" customWidth="1"/>
    <col min="46" max="50" width="16.28515625" style="24" customWidth="1"/>
    <col min="51" max="52" width="16.28515625" customWidth="1"/>
    <col min="53" max="54" width="16.28515625" style="24" customWidth="1"/>
    <col min="55" max="56" width="16.28515625" customWidth="1"/>
  </cols>
  <sheetData>
    <row r="1" spans="1:70" x14ac:dyDescent="0.25">
      <c r="G1" t="s">
        <v>78</v>
      </c>
      <c r="H1" t="s">
        <v>78</v>
      </c>
      <c r="I1" t="s">
        <v>78</v>
      </c>
      <c r="J1" t="s">
        <v>78</v>
      </c>
      <c r="K1" t="s">
        <v>78</v>
      </c>
      <c r="W1" s="48" t="s">
        <v>79</v>
      </c>
      <c r="X1" s="48"/>
      <c r="Y1" s="48"/>
      <c r="Z1" s="48"/>
      <c r="AA1" s="48"/>
      <c r="AB1" s="48"/>
      <c r="AC1" s="48"/>
      <c r="AD1" s="48"/>
      <c r="AE1" s="48"/>
      <c r="AF1" s="48"/>
      <c r="AG1" s="48"/>
      <c r="AI1" s="98" t="s">
        <v>70</v>
      </c>
      <c r="AJ1" s="98"/>
      <c r="AK1" s="98"/>
      <c r="AL1" s="98"/>
      <c r="AM1" s="98"/>
      <c r="AN1" s="98"/>
      <c r="AQ1" s="47" t="s">
        <v>81</v>
      </c>
      <c r="AR1" s="99" t="s">
        <v>82</v>
      </c>
      <c r="AS1" s="100"/>
      <c r="AT1" s="99" t="s">
        <v>83</v>
      </c>
      <c r="AU1" s="100"/>
      <c r="AV1" s="101" t="s">
        <v>135</v>
      </c>
      <c r="AW1" s="101"/>
      <c r="AX1" s="101" t="s">
        <v>140</v>
      </c>
      <c r="AY1" s="101"/>
      <c r="AZ1" s="101" t="s">
        <v>141</v>
      </c>
      <c r="BA1" s="101"/>
      <c r="BB1" s="68"/>
      <c r="BC1" s="68"/>
      <c r="BD1" s="69"/>
    </row>
    <row r="2" spans="1:70" s="2" customFormat="1" ht="42" customHeight="1" x14ac:dyDescent="0.2">
      <c r="A2" s="55" t="s">
        <v>136</v>
      </c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61</v>
      </c>
      <c r="K2" s="55" t="s">
        <v>60</v>
      </c>
      <c r="L2" s="56" t="s">
        <v>62</v>
      </c>
      <c r="M2" s="55" t="s">
        <v>52</v>
      </c>
      <c r="N2" s="55" t="s">
        <v>102</v>
      </c>
      <c r="O2" s="55" t="s">
        <v>8</v>
      </c>
      <c r="P2" s="55" t="s">
        <v>137</v>
      </c>
      <c r="Q2" s="55" t="s">
        <v>9</v>
      </c>
      <c r="R2" s="55" t="s">
        <v>10</v>
      </c>
      <c r="S2" s="55" t="s">
        <v>54</v>
      </c>
      <c r="T2" s="56" t="s">
        <v>59</v>
      </c>
      <c r="U2" s="54" t="s">
        <v>84</v>
      </c>
      <c r="V2" s="50" t="s">
        <v>50</v>
      </c>
      <c r="W2" s="51" t="s">
        <v>63</v>
      </c>
      <c r="X2" s="51" t="s">
        <v>65</v>
      </c>
      <c r="Y2" s="51" t="s">
        <v>64</v>
      </c>
      <c r="Z2" s="51" t="s">
        <v>66</v>
      </c>
      <c r="AA2" s="51" t="s">
        <v>72</v>
      </c>
      <c r="AB2" s="51" t="s">
        <v>64</v>
      </c>
      <c r="AC2" s="51" t="s">
        <v>66</v>
      </c>
      <c r="AD2" s="51" t="s">
        <v>72</v>
      </c>
      <c r="AE2" s="51" t="s">
        <v>64</v>
      </c>
      <c r="AF2" s="51" t="s">
        <v>66</v>
      </c>
      <c r="AG2" s="51" t="s">
        <v>72</v>
      </c>
      <c r="AH2" s="52" t="s">
        <v>71</v>
      </c>
      <c r="AI2" s="51" t="s">
        <v>67</v>
      </c>
      <c r="AJ2" s="51" t="s">
        <v>68</v>
      </c>
      <c r="AK2" s="51" t="s">
        <v>67</v>
      </c>
      <c r="AL2" s="51" t="s">
        <v>68</v>
      </c>
      <c r="AM2" s="51" t="s">
        <v>67</v>
      </c>
      <c r="AN2" s="51" t="s">
        <v>68</v>
      </c>
      <c r="AO2" s="52" t="s">
        <v>69</v>
      </c>
      <c r="AQ2" s="72" t="s">
        <v>138</v>
      </c>
      <c r="AR2" s="72" t="s">
        <v>138</v>
      </c>
      <c r="AS2" s="72" t="s">
        <v>139</v>
      </c>
      <c r="AT2" s="72" t="s">
        <v>138</v>
      </c>
      <c r="AU2" s="72" t="s">
        <v>139</v>
      </c>
      <c r="AV2" s="70" t="s">
        <v>138</v>
      </c>
      <c r="AW2" s="70" t="s">
        <v>139</v>
      </c>
      <c r="AX2" s="26" t="s">
        <v>138</v>
      </c>
      <c r="AY2" s="26" t="s">
        <v>139</v>
      </c>
      <c r="AZ2" s="26" t="s">
        <v>138</v>
      </c>
      <c r="BA2" s="26" t="s">
        <v>139</v>
      </c>
      <c r="BB2" s="26"/>
      <c r="BC2" s="19"/>
      <c r="BD2" s="19"/>
    </row>
    <row r="3" spans="1:70" x14ac:dyDescent="0.25">
      <c r="A3" s="57">
        <v>1</v>
      </c>
      <c r="B3" s="57" t="s">
        <v>11</v>
      </c>
      <c r="C3" s="57" t="s">
        <v>12</v>
      </c>
      <c r="D3" s="57" t="s">
        <v>13</v>
      </c>
      <c r="E3" s="57" t="s">
        <v>14</v>
      </c>
      <c r="F3" s="57" t="s">
        <v>15</v>
      </c>
      <c r="G3" s="57"/>
      <c r="H3" s="57"/>
      <c r="I3" s="57"/>
      <c r="J3" s="57"/>
      <c r="K3" s="57"/>
      <c r="L3" s="57"/>
      <c r="M3" s="58">
        <v>43563</v>
      </c>
      <c r="N3" s="58" t="s">
        <v>103</v>
      </c>
      <c r="O3" s="57" t="s">
        <v>16</v>
      </c>
      <c r="P3" s="66" t="s">
        <v>75</v>
      </c>
      <c r="Q3" s="57" t="s">
        <v>53</v>
      </c>
      <c r="R3" s="57" t="s">
        <v>17</v>
      </c>
      <c r="S3" s="57" t="s">
        <v>55</v>
      </c>
      <c r="T3" s="94">
        <f t="shared" ref="T3:T21" ca="1" si="0">(TODAY()-M3)/360</f>
        <v>3.6777777777777776</v>
      </c>
      <c r="U3" s="20">
        <v>3000</v>
      </c>
      <c r="V3" s="10" t="s">
        <v>51</v>
      </c>
      <c r="W3" s="11"/>
      <c r="X3" s="11"/>
      <c r="Y3" s="12"/>
      <c r="Z3" s="11"/>
      <c r="AA3" s="11"/>
      <c r="AB3" s="12"/>
      <c r="AC3" s="11"/>
      <c r="AD3" s="11"/>
      <c r="AE3" s="11"/>
      <c r="AF3" s="11"/>
      <c r="AG3" s="11"/>
      <c r="AH3" s="13">
        <f t="shared" ref="AH3:AH11" si="1">W3+Y3+AB3+AE3</f>
        <v>0</v>
      </c>
      <c r="AI3" s="14"/>
      <c r="AJ3" s="14"/>
      <c r="AK3" s="14"/>
      <c r="AL3" s="14"/>
      <c r="AM3" s="14"/>
      <c r="AN3" s="14"/>
      <c r="AO3" s="14"/>
      <c r="AQ3" s="91">
        <v>45477</v>
      </c>
      <c r="AR3" s="85">
        <v>45582</v>
      </c>
      <c r="AS3" s="87">
        <f>AR3-AQ3</f>
        <v>105</v>
      </c>
      <c r="AT3" s="77">
        <v>45792</v>
      </c>
      <c r="AU3" s="89">
        <f>AT3-AR3</f>
        <v>210</v>
      </c>
    </row>
    <row r="4" spans="1:70" x14ac:dyDescent="0.25">
      <c r="A4" s="57">
        <v>2</v>
      </c>
      <c r="B4" s="57" t="s">
        <v>11</v>
      </c>
      <c r="C4" s="57" t="s">
        <v>18</v>
      </c>
      <c r="D4" s="57" t="s">
        <v>19</v>
      </c>
      <c r="E4" s="57"/>
      <c r="F4" s="57" t="s">
        <v>20</v>
      </c>
      <c r="G4" s="57"/>
      <c r="H4" s="57"/>
      <c r="I4" s="57"/>
      <c r="J4" s="57"/>
      <c r="K4" s="57"/>
      <c r="L4" s="57"/>
      <c r="M4" s="58">
        <v>44452</v>
      </c>
      <c r="N4" s="58" t="s">
        <v>104</v>
      </c>
      <c r="O4" s="57" t="s">
        <v>16</v>
      </c>
      <c r="P4" s="66" t="s">
        <v>75</v>
      </c>
      <c r="Q4" s="57" t="s">
        <v>53</v>
      </c>
      <c r="R4" s="57" t="s">
        <v>17</v>
      </c>
      <c r="S4" s="57" t="s">
        <v>56</v>
      </c>
      <c r="T4" s="94">
        <f t="shared" ca="1" si="0"/>
        <v>1.2083333333333333</v>
      </c>
      <c r="U4" s="20">
        <v>5000</v>
      </c>
      <c r="V4" s="10" t="s">
        <v>51</v>
      </c>
      <c r="W4" s="11"/>
      <c r="X4" s="11"/>
      <c r="Y4" s="12"/>
      <c r="Z4" s="11"/>
      <c r="AA4" s="11"/>
      <c r="AB4" s="12"/>
      <c r="AC4" s="11"/>
      <c r="AD4" s="11"/>
      <c r="AE4" s="11"/>
      <c r="AF4" s="11"/>
      <c r="AG4" s="11"/>
      <c r="AH4" s="13">
        <f t="shared" si="1"/>
        <v>0</v>
      </c>
      <c r="AI4" s="14"/>
      <c r="AJ4" s="14"/>
      <c r="AK4" s="14"/>
      <c r="AL4" s="14"/>
      <c r="AM4" s="14"/>
      <c r="AN4" s="14"/>
      <c r="AO4" s="14"/>
      <c r="AQ4" s="92">
        <v>118417</v>
      </c>
      <c r="AR4" s="73">
        <v>119545</v>
      </c>
      <c r="AS4" s="74">
        <f>AR4-AQ4</f>
        <v>1128</v>
      </c>
      <c r="AT4" s="78">
        <v>120526</v>
      </c>
      <c r="AU4" s="81">
        <f t="shared" ref="AU4:AU21" si="2">AT4-AR4</f>
        <v>981</v>
      </c>
      <c r="BF4" s="23">
        <v>45477</v>
      </c>
      <c r="BG4" s="24"/>
      <c r="BH4" s="24"/>
      <c r="BI4" s="24">
        <v>45582</v>
      </c>
      <c r="BJ4" s="24">
        <f>BI4-BF4</f>
        <v>105</v>
      </c>
      <c r="BK4" s="24"/>
      <c r="BL4" s="24"/>
      <c r="BM4" s="24">
        <v>45792</v>
      </c>
      <c r="BN4" s="24">
        <f>BM4-BI4</f>
        <v>210</v>
      </c>
      <c r="BQ4" s="24"/>
      <c r="BR4" s="24">
        <f>BQ4-BM4</f>
        <v>-45792</v>
      </c>
    </row>
    <row r="5" spans="1:70" x14ac:dyDescent="0.25">
      <c r="A5" s="57">
        <v>3</v>
      </c>
      <c r="B5" s="57" t="s">
        <v>11</v>
      </c>
      <c r="C5" s="57" t="s">
        <v>12</v>
      </c>
      <c r="D5" s="57" t="s">
        <v>21</v>
      </c>
      <c r="E5" s="57" t="s">
        <v>22</v>
      </c>
      <c r="F5" s="57" t="s">
        <v>23</v>
      </c>
      <c r="G5" s="57"/>
      <c r="H5" s="57"/>
      <c r="I5" s="57"/>
      <c r="J5" s="57"/>
      <c r="K5" s="57"/>
      <c r="L5" s="57"/>
      <c r="M5" s="58">
        <v>43615</v>
      </c>
      <c r="N5" s="58"/>
      <c r="O5" s="57" t="s">
        <v>16</v>
      </c>
      <c r="P5" s="66" t="s">
        <v>105</v>
      </c>
      <c r="Q5" s="57" t="s">
        <v>53</v>
      </c>
      <c r="R5" s="57" t="s">
        <v>17</v>
      </c>
      <c r="S5" s="57" t="s">
        <v>57</v>
      </c>
      <c r="T5" s="94">
        <f t="shared" ca="1" si="0"/>
        <v>3.5333333333333332</v>
      </c>
      <c r="U5" s="20">
        <v>8000</v>
      </c>
      <c r="V5" s="10" t="s">
        <v>51</v>
      </c>
      <c r="W5" s="11"/>
      <c r="X5" s="11"/>
      <c r="Y5" s="12"/>
      <c r="Z5" s="11"/>
      <c r="AA5" s="11"/>
      <c r="AB5" s="12"/>
      <c r="AC5" s="11"/>
      <c r="AD5" s="11"/>
      <c r="AE5" s="11"/>
      <c r="AF5" s="11"/>
      <c r="AG5" s="11"/>
      <c r="AH5" s="13">
        <f t="shared" si="1"/>
        <v>0</v>
      </c>
      <c r="AI5" s="14"/>
      <c r="AJ5" s="14"/>
      <c r="AK5" s="14"/>
      <c r="AL5" s="14"/>
      <c r="AM5" s="14"/>
      <c r="AN5" s="14"/>
      <c r="AO5" s="14"/>
      <c r="AQ5" s="92" t="s">
        <v>89</v>
      </c>
      <c r="AR5" s="75" t="s">
        <v>89</v>
      </c>
      <c r="AS5" s="75" t="s">
        <v>89</v>
      </c>
      <c r="AT5" s="79" t="s">
        <v>89</v>
      </c>
      <c r="AU5" s="80" t="s">
        <v>89</v>
      </c>
      <c r="BF5" s="23">
        <v>118417</v>
      </c>
      <c r="BG5" s="24"/>
      <c r="BH5" s="24"/>
      <c r="BI5" s="24">
        <v>119545</v>
      </c>
      <c r="BJ5" s="24">
        <f>BI5-BF5</f>
        <v>1128</v>
      </c>
      <c r="BK5" s="24"/>
      <c r="BL5" s="24"/>
      <c r="BM5" s="24">
        <v>120526</v>
      </c>
      <c r="BN5" s="24">
        <f t="shared" ref="BN5:BN22" si="3">BM5-BI5</f>
        <v>981</v>
      </c>
      <c r="BQ5" s="24"/>
      <c r="BR5" s="24">
        <f t="shared" ref="BR5" si="4">BQ5-BM5</f>
        <v>-120526</v>
      </c>
    </row>
    <row r="6" spans="1:70" x14ac:dyDescent="0.25">
      <c r="A6" s="57">
        <v>4</v>
      </c>
      <c r="B6" s="57" t="s">
        <v>11</v>
      </c>
      <c r="C6" s="57" t="s">
        <v>24</v>
      </c>
      <c r="D6" s="57">
        <v>200</v>
      </c>
      <c r="E6" s="57" t="s">
        <v>25</v>
      </c>
      <c r="F6" s="57">
        <v>10000756001</v>
      </c>
      <c r="G6" s="57"/>
      <c r="H6" s="57"/>
      <c r="I6" s="57"/>
      <c r="J6" s="57"/>
      <c r="K6" s="57"/>
      <c r="L6" s="57"/>
      <c r="M6" s="58">
        <v>43564</v>
      </c>
      <c r="N6" s="58" t="s">
        <v>105</v>
      </c>
      <c r="O6" s="57" t="s">
        <v>16</v>
      </c>
      <c r="P6" s="66" t="s">
        <v>86</v>
      </c>
      <c r="Q6" s="57" t="s">
        <v>53</v>
      </c>
      <c r="R6" s="57" t="s">
        <v>17</v>
      </c>
      <c r="S6" s="57" t="s">
        <v>58</v>
      </c>
      <c r="T6" s="94">
        <f t="shared" ca="1" si="0"/>
        <v>3.6749999999999998</v>
      </c>
      <c r="U6" s="20" t="s">
        <v>89</v>
      </c>
      <c r="V6" s="10" t="s">
        <v>51</v>
      </c>
      <c r="W6" s="11"/>
      <c r="X6" s="11"/>
      <c r="Y6" s="12"/>
      <c r="Z6" s="11"/>
      <c r="AA6" s="11"/>
      <c r="AB6" s="12"/>
      <c r="AC6" s="11"/>
      <c r="AD6" s="11"/>
      <c r="AE6" s="11"/>
      <c r="AF6" s="11"/>
      <c r="AG6" s="11"/>
      <c r="AH6" s="13">
        <f t="shared" si="1"/>
        <v>0</v>
      </c>
      <c r="AI6" s="14"/>
      <c r="AJ6" s="14"/>
      <c r="AK6" s="14"/>
      <c r="AL6" s="14"/>
      <c r="AM6" s="14"/>
      <c r="AN6" s="14"/>
      <c r="AO6" s="14"/>
      <c r="AQ6" s="92" t="s">
        <v>89</v>
      </c>
      <c r="AR6" s="75" t="s">
        <v>89</v>
      </c>
      <c r="AS6" s="75" t="s">
        <v>89</v>
      </c>
      <c r="AT6" s="79" t="s">
        <v>89</v>
      </c>
      <c r="AU6" s="80" t="s">
        <v>89</v>
      </c>
      <c r="BF6" s="23" t="s">
        <v>105</v>
      </c>
      <c r="BG6" s="24"/>
      <c r="BH6" s="24"/>
      <c r="BI6" s="23" t="s">
        <v>105</v>
      </c>
      <c r="BJ6" s="23" t="s">
        <v>105</v>
      </c>
      <c r="BK6" s="24"/>
      <c r="BL6" s="24"/>
      <c r="BM6" s="23" t="s">
        <v>105</v>
      </c>
      <c r="BN6" s="23" t="s">
        <v>105</v>
      </c>
      <c r="BQ6" s="23" t="s">
        <v>105</v>
      </c>
      <c r="BR6" s="23" t="s">
        <v>105</v>
      </c>
    </row>
    <row r="7" spans="1:70" x14ac:dyDescent="0.25">
      <c r="A7" s="57">
        <v>5</v>
      </c>
      <c r="B7" s="59" t="s">
        <v>11</v>
      </c>
      <c r="C7" s="59" t="s">
        <v>12</v>
      </c>
      <c r="D7" s="59" t="s">
        <v>115</v>
      </c>
      <c r="E7" s="59" t="s">
        <v>26</v>
      </c>
      <c r="F7" s="59" t="s">
        <v>27</v>
      </c>
      <c r="G7" s="59"/>
      <c r="H7" s="59"/>
      <c r="I7" s="59"/>
      <c r="J7" s="59"/>
      <c r="K7" s="59"/>
      <c r="L7" s="59"/>
      <c r="M7" s="60">
        <v>43563</v>
      </c>
      <c r="N7" s="60" t="s">
        <v>116</v>
      </c>
      <c r="O7" s="59" t="s">
        <v>16</v>
      </c>
      <c r="P7" s="67" t="s">
        <v>75</v>
      </c>
      <c r="Q7" s="59" t="s">
        <v>10</v>
      </c>
      <c r="R7" s="59" t="s">
        <v>28</v>
      </c>
      <c r="S7" s="61" t="s">
        <v>98</v>
      </c>
      <c r="T7" s="95">
        <f t="shared" ca="1" si="0"/>
        <v>3.6777777777777776</v>
      </c>
      <c r="U7" s="21">
        <v>3000</v>
      </c>
      <c r="V7" s="1" t="s">
        <v>90</v>
      </c>
      <c r="W7" s="6"/>
      <c r="X7" s="6"/>
      <c r="Y7" s="7"/>
      <c r="Z7" s="6"/>
      <c r="AA7" s="6"/>
      <c r="AB7" s="5"/>
      <c r="AC7" s="4"/>
      <c r="AD7" s="4"/>
      <c r="AE7" s="4"/>
      <c r="AF7" s="4"/>
      <c r="AG7" s="4"/>
      <c r="AH7" s="3">
        <f t="shared" si="1"/>
        <v>0</v>
      </c>
      <c r="AQ7" s="92" t="s">
        <v>89</v>
      </c>
      <c r="AR7" s="73">
        <v>20294</v>
      </c>
      <c r="AS7" s="75" t="s">
        <v>89</v>
      </c>
      <c r="AT7" s="78">
        <v>21623</v>
      </c>
      <c r="AU7" s="81">
        <f t="shared" si="2"/>
        <v>1329</v>
      </c>
      <c r="BF7" s="23" t="s">
        <v>86</v>
      </c>
      <c r="BG7" s="24"/>
      <c r="BH7" s="24"/>
      <c r="BI7" s="23" t="s">
        <v>86</v>
      </c>
      <c r="BJ7" s="23" t="s">
        <v>86</v>
      </c>
      <c r="BK7" s="24"/>
      <c r="BL7" s="24"/>
      <c r="BM7" s="23" t="s">
        <v>86</v>
      </c>
      <c r="BN7" s="23" t="s">
        <v>86</v>
      </c>
      <c r="BQ7" s="23" t="s">
        <v>86</v>
      </c>
      <c r="BR7" s="23" t="s">
        <v>86</v>
      </c>
    </row>
    <row r="8" spans="1:70" x14ac:dyDescent="0.25">
      <c r="A8" s="57">
        <v>6</v>
      </c>
      <c r="B8" s="59" t="s">
        <v>11</v>
      </c>
      <c r="C8" s="62" t="s">
        <v>29</v>
      </c>
      <c r="D8" s="59" t="s">
        <v>30</v>
      </c>
      <c r="E8" s="59" t="s">
        <v>31</v>
      </c>
      <c r="F8" s="59" t="s">
        <v>32</v>
      </c>
      <c r="G8" s="59"/>
      <c r="H8" s="59"/>
      <c r="I8" s="59"/>
      <c r="J8" s="59"/>
      <c r="K8" s="59"/>
      <c r="L8" s="59"/>
      <c r="M8" s="60">
        <v>44453</v>
      </c>
      <c r="N8" s="60" t="s">
        <v>106</v>
      </c>
      <c r="O8" s="59" t="s">
        <v>16</v>
      </c>
      <c r="P8" s="67" t="s">
        <v>85</v>
      </c>
      <c r="Q8" s="59" t="s">
        <v>10</v>
      </c>
      <c r="R8" s="59" t="s">
        <v>33</v>
      </c>
      <c r="S8" s="61" t="s">
        <v>99</v>
      </c>
      <c r="T8" s="95">
        <f t="shared" ca="1" si="0"/>
        <v>1.2055555555555555</v>
      </c>
      <c r="U8" s="21" t="s">
        <v>89</v>
      </c>
      <c r="V8" s="1" t="s">
        <v>93</v>
      </c>
      <c r="W8" s="6"/>
      <c r="X8" s="6"/>
      <c r="Y8" s="7"/>
      <c r="Z8" s="6"/>
      <c r="AA8" s="6"/>
      <c r="AB8" s="5"/>
      <c r="AC8" s="4"/>
      <c r="AD8" s="4"/>
      <c r="AE8" s="4"/>
      <c r="AF8" s="4"/>
      <c r="AG8" s="4"/>
      <c r="AH8" s="3">
        <f t="shared" si="1"/>
        <v>0</v>
      </c>
      <c r="AQ8" s="92" t="s">
        <v>89</v>
      </c>
      <c r="AR8" s="75" t="s">
        <v>89</v>
      </c>
      <c r="AS8" s="75" t="s">
        <v>89</v>
      </c>
      <c r="AT8" s="79" t="s">
        <v>89</v>
      </c>
      <c r="AU8" s="80" t="s">
        <v>89</v>
      </c>
      <c r="BF8" s="23">
        <v>18726</v>
      </c>
      <c r="BG8" s="24"/>
      <c r="BH8" s="24"/>
      <c r="BI8" s="24">
        <v>20294</v>
      </c>
      <c r="BJ8" s="24">
        <f>BI8-BF8</f>
        <v>1568</v>
      </c>
      <c r="BK8" s="24"/>
      <c r="BL8" s="24"/>
      <c r="BM8" s="24">
        <v>21623</v>
      </c>
      <c r="BN8" s="24">
        <f t="shared" si="3"/>
        <v>1329</v>
      </c>
      <c r="BQ8" s="24"/>
      <c r="BR8" s="24">
        <f t="shared" ref="BR8" si="5">BQ8-BM8</f>
        <v>-21623</v>
      </c>
    </row>
    <row r="9" spans="1:70" x14ac:dyDescent="0.25">
      <c r="A9" s="57">
        <v>7</v>
      </c>
      <c r="B9" s="59" t="s">
        <v>11</v>
      </c>
      <c r="C9" s="59" t="s">
        <v>34</v>
      </c>
      <c r="D9" s="59" t="s">
        <v>35</v>
      </c>
      <c r="E9" s="59" t="s">
        <v>36</v>
      </c>
      <c r="F9" s="59">
        <v>3719521702</v>
      </c>
      <c r="G9" s="59"/>
      <c r="H9" s="59"/>
      <c r="I9" s="59"/>
      <c r="J9" s="59"/>
      <c r="K9" s="59"/>
      <c r="L9" s="59"/>
      <c r="M9" s="60">
        <v>44435</v>
      </c>
      <c r="N9" s="60" t="s">
        <v>107</v>
      </c>
      <c r="O9" s="59" t="s">
        <v>16</v>
      </c>
      <c r="P9" s="67" t="s">
        <v>75</v>
      </c>
      <c r="Q9" s="59" t="s">
        <v>10</v>
      </c>
      <c r="R9" s="59" t="s">
        <v>33</v>
      </c>
      <c r="S9" s="61" t="s">
        <v>98</v>
      </c>
      <c r="T9" s="95">
        <f t="shared" ca="1" si="0"/>
        <v>1.2555555555555555</v>
      </c>
      <c r="U9" s="22">
        <v>15000</v>
      </c>
      <c r="V9" s="1" t="s">
        <v>93</v>
      </c>
      <c r="W9" s="6"/>
      <c r="X9" s="6"/>
      <c r="Y9" s="7"/>
      <c r="Z9" s="6"/>
      <c r="AA9" s="6"/>
      <c r="AB9" s="5"/>
      <c r="AC9" s="4"/>
      <c r="AD9" s="4"/>
      <c r="AE9" s="4"/>
      <c r="AF9" s="4"/>
      <c r="AG9" s="4"/>
      <c r="AH9" s="3">
        <f t="shared" si="1"/>
        <v>0</v>
      </c>
      <c r="AQ9" s="92">
        <v>32142</v>
      </c>
      <c r="AR9" s="73">
        <v>34564</v>
      </c>
      <c r="AS9" s="74">
        <f>AR9-AQ9</f>
        <v>2422</v>
      </c>
      <c r="AT9" s="78">
        <v>37016</v>
      </c>
      <c r="AU9" s="81">
        <f t="shared" si="2"/>
        <v>2452</v>
      </c>
      <c r="BF9" s="23" t="s">
        <v>85</v>
      </c>
      <c r="BG9" s="24"/>
      <c r="BH9" s="24"/>
      <c r="BI9" s="23" t="s">
        <v>85</v>
      </c>
      <c r="BJ9" s="23" t="s">
        <v>85</v>
      </c>
      <c r="BK9" s="24"/>
      <c r="BL9" s="24"/>
      <c r="BM9" s="23" t="s">
        <v>85</v>
      </c>
      <c r="BN9" s="23" t="s">
        <v>85</v>
      </c>
      <c r="BQ9" s="23" t="s">
        <v>85</v>
      </c>
      <c r="BR9" s="23" t="s">
        <v>85</v>
      </c>
    </row>
    <row r="10" spans="1:70" x14ac:dyDescent="0.25">
      <c r="A10" s="57">
        <v>8</v>
      </c>
      <c r="B10" s="57" t="s">
        <v>11</v>
      </c>
      <c r="C10" s="57" t="s">
        <v>29</v>
      </c>
      <c r="D10" s="57" t="s">
        <v>37</v>
      </c>
      <c r="E10" s="57"/>
      <c r="F10" s="57" t="s">
        <v>38</v>
      </c>
      <c r="G10" s="57"/>
      <c r="H10" s="57"/>
      <c r="I10" s="57"/>
      <c r="J10" s="57"/>
      <c r="K10" s="57"/>
      <c r="L10" s="57"/>
      <c r="M10" s="58">
        <v>43183</v>
      </c>
      <c r="N10" s="58" t="s">
        <v>105</v>
      </c>
      <c r="O10" s="57" t="s">
        <v>16</v>
      </c>
      <c r="P10" s="66" t="s">
        <v>105</v>
      </c>
      <c r="Q10" s="57" t="s">
        <v>10</v>
      </c>
      <c r="R10" s="57" t="s">
        <v>39</v>
      </c>
      <c r="S10" s="58" t="s">
        <v>99</v>
      </c>
      <c r="T10" s="94">
        <f t="shared" ca="1" si="0"/>
        <v>4.7333333333333334</v>
      </c>
      <c r="U10" s="20">
        <v>10000</v>
      </c>
      <c r="V10" s="10" t="s">
        <v>77</v>
      </c>
      <c r="W10" s="11"/>
      <c r="X10" s="11"/>
      <c r="Y10" s="12"/>
      <c r="Z10" s="11"/>
      <c r="AA10" s="11"/>
      <c r="AB10" s="12"/>
      <c r="AC10" s="11"/>
      <c r="AD10" s="11"/>
      <c r="AE10" s="11"/>
      <c r="AF10" s="11"/>
      <c r="AG10" s="11"/>
      <c r="AH10" s="13">
        <f t="shared" si="1"/>
        <v>0</v>
      </c>
      <c r="AI10" s="14"/>
      <c r="AJ10" s="14"/>
      <c r="AK10" s="14"/>
      <c r="AL10" s="14"/>
      <c r="AM10" s="14"/>
      <c r="AN10" s="14"/>
      <c r="AO10" s="14"/>
      <c r="AQ10" s="92" t="s">
        <v>89</v>
      </c>
      <c r="AR10" s="75" t="s">
        <v>89</v>
      </c>
      <c r="AS10" s="75" t="s">
        <v>89</v>
      </c>
      <c r="AT10" s="79" t="s">
        <v>89</v>
      </c>
      <c r="AU10" s="80" t="s">
        <v>89</v>
      </c>
      <c r="BF10" s="23">
        <v>32142</v>
      </c>
      <c r="BG10" s="24"/>
      <c r="BH10" s="24"/>
      <c r="BI10" s="24">
        <v>34564</v>
      </c>
      <c r="BJ10" s="24">
        <f>BI10-BF10</f>
        <v>2422</v>
      </c>
      <c r="BK10" s="24"/>
      <c r="BL10" s="24"/>
      <c r="BM10" s="24">
        <v>37016</v>
      </c>
      <c r="BN10" s="24">
        <f t="shared" si="3"/>
        <v>2452</v>
      </c>
      <c r="BQ10" s="24"/>
      <c r="BR10" s="24">
        <f t="shared" ref="BR10" si="6">BQ10-BM10</f>
        <v>-37016</v>
      </c>
    </row>
    <row r="11" spans="1:70" x14ac:dyDescent="0.25">
      <c r="A11" s="57">
        <v>9</v>
      </c>
      <c r="B11" s="57" t="s">
        <v>11</v>
      </c>
      <c r="C11" s="57" t="s">
        <v>34</v>
      </c>
      <c r="D11" s="57" t="s">
        <v>35</v>
      </c>
      <c r="E11" s="57"/>
      <c r="F11" s="57">
        <v>3719023796</v>
      </c>
      <c r="G11" s="57"/>
      <c r="H11" s="57"/>
      <c r="I11" s="57"/>
      <c r="J11" s="57"/>
      <c r="K11" s="57"/>
      <c r="L11" s="57"/>
      <c r="M11" s="58">
        <v>43426</v>
      </c>
      <c r="N11" s="58" t="s">
        <v>108</v>
      </c>
      <c r="O11" s="57" t="s">
        <v>16</v>
      </c>
      <c r="P11" s="66" t="s">
        <v>118</v>
      </c>
      <c r="Q11" s="57" t="s">
        <v>10</v>
      </c>
      <c r="R11" s="57" t="s">
        <v>39</v>
      </c>
      <c r="S11" s="58" t="s">
        <v>98</v>
      </c>
      <c r="T11" s="94">
        <f t="shared" ca="1" si="0"/>
        <v>4.0583333333333336</v>
      </c>
      <c r="U11" s="20">
        <v>15000</v>
      </c>
      <c r="V11" s="10" t="s">
        <v>77</v>
      </c>
      <c r="W11" s="11"/>
      <c r="X11" s="11"/>
      <c r="Y11" s="12"/>
      <c r="Z11" s="11"/>
      <c r="AA11" s="11"/>
      <c r="AB11" s="12"/>
      <c r="AC11" s="11"/>
      <c r="AD11" s="11"/>
      <c r="AE11" s="11"/>
      <c r="AF11" s="11"/>
      <c r="AG11" s="11"/>
      <c r="AH11" s="13">
        <f t="shared" si="1"/>
        <v>0</v>
      </c>
      <c r="AI11" s="14"/>
      <c r="AJ11" s="14"/>
      <c r="AK11" s="14"/>
      <c r="AL11" s="14"/>
      <c r="AM11" s="14"/>
      <c r="AN11" s="14"/>
      <c r="AO11" s="14"/>
      <c r="AQ11" s="92" t="s">
        <v>89</v>
      </c>
      <c r="AR11" s="75" t="s">
        <v>89</v>
      </c>
      <c r="AS11" s="75" t="s">
        <v>89</v>
      </c>
      <c r="AT11" s="79" t="s">
        <v>89</v>
      </c>
      <c r="AU11" s="80" t="s">
        <v>89</v>
      </c>
      <c r="BF11" s="23" t="s">
        <v>105</v>
      </c>
      <c r="BG11" s="24"/>
      <c r="BH11" s="24"/>
      <c r="BI11" s="23" t="s">
        <v>105</v>
      </c>
      <c r="BJ11" s="23" t="s">
        <v>105</v>
      </c>
      <c r="BK11" s="24"/>
      <c r="BL11" s="24"/>
      <c r="BM11" s="23" t="s">
        <v>105</v>
      </c>
      <c r="BN11" s="23" t="s">
        <v>105</v>
      </c>
      <c r="BQ11" s="23" t="s">
        <v>105</v>
      </c>
      <c r="BR11" s="23" t="s">
        <v>105</v>
      </c>
    </row>
    <row r="12" spans="1:70" x14ac:dyDescent="0.25">
      <c r="A12" s="57">
        <v>10</v>
      </c>
      <c r="B12" s="57" t="s">
        <v>11</v>
      </c>
      <c r="C12" s="57" t="s">
        <v>40</v>
      </c>
      <c r="D12" s="57" t="s">
        <v>41</v>
      </c>
      <c r="E12" s="57"/>
      <c r="F12" s="57" t="s">
        <v>42</v>
      </c>
      <c r="G12" s="57"/>
      <c r="H12" s="57"/>
      <c r="I12" s="57"/>
      <c r="J12" s="57"/>
      <c r="K12" s="57"/>
      <c r="L12" s="63">
        <v>1900</v>
      </c>
      <c r="M12" s="58">
        <v>43125</v>
      </c>
      <c r="N12" s="58" t="s">
        <v>109</v>
      </c>
      <c r="O12" s="57" t="s">
        <v>16</v>
      </c>
      <c r="P12" s="66" t="s">
        <v>119</v>
      </c>
      <c r="Q12" s="57" t="s">
        <v>10</v>
      </c>
      <c r="R12" s="57" t="s">
        <v>39</v>
      </c>
      <c r="S12" s="58" t="s">
        <v>97</v>
      </c>
      <c r="T12" s="94">
        <f t="shared" ca="1" si="0"/>
        <v>4.8944444444444448</v>
      </c>
      <c r="U12" s="20">
        <v>300000</v>
      </c>
      <c r="V12" s="10" t="s">
        <v>77</v>
      </c>
      <c r="W12" s="15">
        <v>40</v>
      </c>
      <c r="X12" s="18">
        <v>43952</v>
      </c>
      <c r="Y12" s="15">
        <v>70</v>
      </c>
      <c r="Z12" s="18">
        <v>43952</v>
      </c>
      <c r="AA12" s="16"/>
      <c r="AB12" s="12"/>
      <c r="AC12" s="11"/>
      <c r="AD12" s="11"/>
      <c r="AE12" s="11"/>
      <c r="AF12" s="11"/>
      <c r="AG12" s="11"/>
      <c r="AH12" s="13">
        <f>W12+Y12+AB12+AE12</f>
        <v>110</v>
      </c>
      <c r="AI12" s="17">
        <v>44409</v>
      </c>
      <c r="AJ12" s="14"/>
      <c r="AK12" s="14"/>
      <c r="AL12" s="14"/>
      <c r="AM12" s="14"/>
      <c r="AN12" s="14"/>
      <c r="AO12" s="14"/>
      <c r="AQ12" s="92" t="s">
        <v>89</v>
      </c>
      <c r="AR12" s="75" t="s">
        <v>89</v>
      </c>
      <c r="AS12" s="75" t="s">
        <v>89</v>
      </c>
      <c r="AT12" s="79" t="s">
        <v>89</v>
      </c>
      <c r="AU12" s="80" t="s">
        <v>89</v>
      </c>
      <c r="BF12" s="23" t="s">
        <v>118</v>
      </c>
      <c r="BG12" s="24"/>
      <c r="BH12" s="24"/>
      <c r="BI12" s="23" t="s">
        <v>118</v>
      </c>
      <c r="BJ12" s="23" t="s">
        <v>118</v>
      </c>
      <c r="BK12" s="24"/>
      <c r="BL12" s="24"/>
      <c r="BM12" s="23" t="s">
        <v>118</v>
      </c>
      <c r="BN12" s="23" t="s">
        <v>118</v>
      </c>
      <c r="BQ12" s="23" t="s">
        <v>118</v>
      </c>
      <c r="BR12" s="23" t="s">
        <v>118</v>
      </c>
    </row>
    <row r="13" spans="1:70" x14ac:dyDescent="0.25">
      <c r="A13" s="57">
        <v>11</v>
      </c>
      <c r="B13" s="59" t="s">
        <v>11</v>
      </c>
      <c r="C13" s="59" t="s">
        <v>29</v>
      </c>
      <c r="D13" s="59" t="s">
        <v>95</v>
      </c>
      <c r="E13" s="59" t="s">
        <v>31</v>
      </c>
      <c r="F13" s="59" t="s">
        <v>43</v>
      </c>
      <c r="G13" s="59"/>
      <c r="H13" s="59"/>
      <c r="I13" s="59"/>
      <c r="J13" s="59"/>
      <c r="K13" s="59"/>
      <c r="L13" s="59"/>
      <c r="M13" s="64">
        <v>44386</v>
      </c>
      <c r="N13" s="64" t="s">
        <v>105</v>
      </c>
      <c r="O13" s="59" t="s">
        <v>16</v>
      </c>
      <c r="P13" s="67" t="s">
        <v>105</v>
      </c>
      <c r="Q13" s="59" t="s">
        <v>10</v>
      </c>
      <c r="R13" s="59" t="s">
        <v>44</v>
      </c>
      <c r="S13" s="61" t="s">
        <v>99</v>
      </c>
      <c r="T13" s="96">
        <f t="shared" ca="1" si="0"/>
        <v>1.3916666666666666</v>
      </c>
      <c r="U13" s="22">
        <v>15000</v>
      </c>
      <c r="V13" s="1" t="s">
        <v>94</v>
      </c>
      <c r="W13" s="8"/>
      <c r="X13" s="8"/>
      <c r="Y13" s="5"/>
      <c r="Z13" s="8"/>
      <c r="AA13" s="8"/>
      <c r="AB13" s="5"/>
      <c r="AC13" s="4"/>
      <c r="AD13" s="4"/>
      <c r="AE13" s="4"/>
      <c r="AF13" s="4"/>
      <c r="AG13" s="4"/>
      <c r="AH13" s="3">
        <f t="shared" ref="AH13:AH16" si="7">W13+Y13+AB13+AE13</f>
        <v>0</v>
      </c>
      <c r="AQ13" s="92" t="s">
        <v>89</v>
      </c>
      <c r="AR13" s="75" t="s">
        <v>89</v>
      </c>
      <c r="AS13" s="75" t="s">
        <v>89</v>
      </c>
      <c r="AT13" s="79" t="s">
        <v>89</v>
      </c>
      <c r="AU13" s="80" t="s">
        <v>89</v>
      </c>
      <c r="BF13" s="23" t="s">
        <v>119</v>
      </c>
      <c r="BG13" s="24"/>
      <c r="BH13" s="24"/>
      <c r="BI13" s="23" t="s">
        <v>119</v>
      </c>
      <c r="BJ13" s="23" t="s">
        <v>119</v>
      </c>
      <c r="BK13" s="24"/>
      <c r="BL13" s="24"/>
      <c r="BM13" s="23" t="s">
        <v>119</v>
      </c>
      <c r="BN13" s="23" t="s">
        <v>119</v>
      </c>
      <c r="BQ13" s="23" t="s">
        <v>119</v>
      </c>
      <c r="BR13" s="23" t="s">
        <v>119</v>
      </c>
    </row>
    <row r="14" spans="1:70" x14ac:dyDescent="0.25">
      <c r="A14" s="57">
        <v>12</v>
      </c>
      <c r="B14" s="59" t="s">
        <v>11</v>
      </c>
      <c r="C14" s="59" t="s">
        <v>34</v>
      </c>
      <c r="D14" s="59" t="s">
        <v>35</v>
      </c>
      <c r="E14" s="59" t="s">
        <v>36</v>
      </c>
      <c r="F14" s="59">
        <v>3719520307</v>
      </c>
      <c r="G14" s="59"/>
      <c r="H14" s="59"/>
      <c r="I14" s="59"/>
      <c r="J14" s="59"/>
      <c r="K14" s="59"/>
      <c r="L14" s="59"/>
      <c r="M14" s="60">
        <v>44033</v>
      </c>
      <c r="N14" s="60" t="s">
        <v>110</v>
      </c>
      <c r="O14" s="59" t="s">
        <v>16</v>
      </c>
      <c r="P14" s="67" t="s">
        <v>75</v>
      </c>
      <c r="Q14" s="59" t="s">
        <v>10</v>
      </c>
      <c r="R14" s="59" t="s">
        <v>44</v>
      </c>
      <c r="S14" s="61" t="s">
        <v>98</v>
      </c>
      <c r="T14" s="96">
        <f t="shared" ca="1" si="0"/>
        <v>2.3722222222222222</v>
      </c>
      <c r="U14" s="22">
        <v>15000</v>
      </c>
      <c r="V14" s="1" t="s">
        <v>94</v>
      </c>
      <c r="W14" s="4">
        <v>100</v>
      </c>
      <c r="X14" s="46">
        <v>44367</v>
      </c>
      <c r="Y14" s="5"/>
      <c r="Z14" s="4"/>
      <c r="AA14" s="4"/>
      <c r="AB14" s="5"/>
      <c r="AC14" s="4"/>
      <c r="AD14" s="4"/>
      <c r="AE14" s="4"/>
      <c r="AF14" s="4"/>
      <c r="AG14" s="4"/>
      <c r="AH14" s="3">
        <f t="shared" si="7"/>
        <v>100</v>
      </c>
      <c r="AQ14" s="92">
        <v>59261</v>
      </c>
      <c r="AR14" s="73">
        <v>59279</v>
      </c>
      <c r="AS14" s="74">
        <f>AR14-AQ14</f>
        <v>18</v>
      </c>
      <c r="AT14" s="78">
        <v>59279</v>
      </c>
      <c r="AU14" s="81">
        <f t="shared" si="2"/>
        <v>0</v>
      </c>
      <c r="BF14" s="23" t="s">
        <v>105</v>
      </c>
      <c r="BG14" s="24"/>
      <c r="BH14" s="24"/>
      <c r="BI14" s="23" t="s">
        <v>105</v>
      </c>
      <c r="BJ14" s="23" t="s">
        <v>105</v>
      </c>
      <c r="BK14" s="24"/>
      <c r="BL14" s="24"/>
      <c r="BM14" s="23" t="s">
        <v>105</v>
      </c>
      <c r="BN14" s="23" t="s">
        <v>105</v>
      </c>
      <c r="BQ14" s="23" t="s">
        <v>105</v>
      </c>
      <c r="BR14" s="23" t="s">
        <v>105</v>
      </c>
    </row>
    <row r="15" spans="1:70" x14ac:dyDescent="0.25">
      <c r="A15" s="57">
        <v>13</v>
      </c>
      <c r="B15" s="59" t="s">
        <v>11</v>
      </c>
      <c r="C15" s="59" t="s">
        <v>12</v>
      </c>
      <c r="D15" s="59" t="s">
        <v>87</v>
      </c>
      <c r="E15" s="59" t="s">
        <v>45</v>
      </c>
      <c r="F15" s="59" t="s">
        <v>46</v>
      </c>
      <c r="G15" s="59"/>
      <c r="H15" s="59"/>
      <c r="I15" s="59"/>
      <c r="J15" s="59"/>
      <c r="K15" s="59"/>
      <c r="L15" s="59"/>
      <c r="M15" s="60">
        <v>44149</v>
      </c>
      <c r="N15" s="60" t="s">
        <v>117</v>
      </c>
      <c r="O15" s="59" t="s">
        <v>16</v>
      </c>
      <c r="P15" s="67" t="s">
        <v>75</v>
      </c>
      <c r="Q15" s="59" t="s">
        <v>10</v>
      </c>
      <c r="R15" s="59" t="s">
        <v>44</v>
      </c>
      <c r="S15" s="61" t="s">
        <v>98</v>
      </c>
      <c r="T15" s="96">
        <f t="shared" ca="1" si="0"/>
        <v>2.0499999999999998</v>
      </c>
      <c r="U15" s="21">
        <v>80000</v>
      </c>
      <c r="V15" s="1" t="s">
        <v>94</v>
      </c>
      <c r="W15" s="4"/>
      <c r="X15" s="4"/>
      <c r="Y15" s="5"/>
      <c r="Z15" s="4"/>
      <c r="AA15" s="4"/>
      <c r="AB15" s="5"/>
      <c r="AC15" s="4"/>
      <c r="AD15" s="4"/>
      <c r="AE15" s="4"/>
      <c r="AF15" s="4"/>
      <c r="AG15" s="4"/>
      <c r="AH15" s="3">
        <f t="shared" si="7"/>
        <v>0</v>
      </c>
      <c r="AQ15" s="92">
        <v>48682</v>
      </c>
      <c r="AR15" s="73">
        <v>52100</v>
      </c>
      <c r="AS15" s="74">
        <f>AR15-AQ15</f>
        <v>3418</v>
      </c>
      <c r="AT15" s="78">
        <v>55575</v>
      </c>
      <c r="AU15" s="81">
        <f t="shared" si="2"/>
        <v>3475</v>
      </c>
      <c r="BF15" s="23">
        <v>59261</v>
      </c>
      <c r="BG15" s="24"/>
      <c r="BH15" s="24"/>
      <c r="BI15" s="24">
        <v>59279</v>
      </c>
      <c r="BJ15" s="24">
        <f>BI15-BF15</f>
        <v>18</v>
      </c>
      <c r="BK15" s="24"/>
      <c r="BL15" s="24"/>
      <c r="BM15" s="24">
        <v>59279</v>
      </c>
      <c r="BN15" s="24">
        <f t="shared" si="3"/>
        <v>0</v>
      </c>
      <c r="BQ15" s="24"/>
      <c r="BR15" s="24">
        <f t="shared" ref="BR15:BR17" si="8">BQ15-BM15</f>
        <v>-59279</v>
      </c>
    </row>
    <row r="16" spans="1:70" x14ac:dyDescent="0.25">
      <c r="A16" s="57">
        <v>14</v>
      </c>
      <c r="B16" s="59" t="s">
        <v>11</v>
      </c>
      <c r="C16" s="59" t="s">
        <v>34</v>
      </c>
      <c r="D16" s="59" t="s">
        <v>47</v>
      </c>
      <c r="E16" s="59" t="s">
        <v>48</v>
      </c>
      <c r="F16" s="59">
        <v>3940633752</v>
      </c>
      <c r="G16" s="59"/>
      <c r="H16" s="59"/>
      <c r="I16" s="59"/>
      <c r="J16" s="59"/>
      <c r="K16" s="59"/>
      <c r="L16" s="59"/>
      <c r="M16" s="60">
        <v>44692</v>
      </c>
      <c r="N16" s="60" t="s">
        <v>111</v>
      </c>
      <c r="O16" s="59" t="s">
        <v>16</v>
      </c>
      <c r="P16" s="67" t="s">
        <v>75</v>
      </c>
      <c r="Q16" s="59" t="s">
        <v>10</v>
      </c>
      <c r="R16" s="59" t="s">
        <v>49</v>
      </c>
      <c r="S16" s="61" t="s">
        <v>98</v>
      </c>
      <c r="T16" s="96">
        <f t="shared" ca="1" si="0"/>
        <v>0.54166666666666663</v>
      </c>
      <c r="U16" s="21">
        <v>25000</v>
      </c>
      <c r="V16" s="1" t="s">
        <v>100</v>
      </c>
      <c r="W16" s="4"/>
      <c r="X16" s="4"/>
      <c r="Y16" s="9"/>
      <c r="Z16" s="4"/>
      <c r="AA16" s="4"/>
      <c r="AB16" s="5"/>
      <c r="AC16" s="4"/>
      <c r="AD16" s="4"/>
      <c r="AE16" s="4"/>
      <c r="AF16" s="4"/>
      <c r="AG16" s="4"/>
      <c r="AH16" s="3">
        <f t="shared" si="7"/>
        <v>0</v>
      </c>
      <c r="AQ16" s="92">
        <v>4689</v>
      </c>
      <c r="AR16" s="73">
        <v>5312</v>
      </c>
      <c r="AS16" s="74">
        <f>AR16-AQ16</f>
        <v>623</v>
      </c>
      <c r="AT16" s="78">
        <v>6224</v>
      </c>
      <c r="AU16" s="81">
        <f t="shared" si="2"/>
        <v>912</v>
      </c>
      <c r="BF16" s="23">
        <v>48682</v>
      </c>
      <c r="BG16" s="24"/>
      <c r="BH16" s="24"/>
      <c r="BI16" s="24">
        <v>52100</v>
      </c>
      <c r="BJ16" s="24">
        <f>BI16-BF16</f>
        <v>3418</v>
      </c>
      <c r="BK16" s="24"/>
      <c r="BL16" s="24"/>
      <c r="BM16" s="24">
        <v>55575</v>
      </c>
      <c r="BN16" s="24">
        <f t="shared" si="3"/>
        <v>3475</v>
      </c>
      <c r="BQ16" s="24"/>
      <c r="BR16" s="24">
        <f t="shared" si="8"/>
        <v>-55575</v>
      </c>
    </row>
    <row r="17" spans="1:70" x14ac:dyDescent="0.25">
      <c r="A17" s="57">
        <v>15</v>
      </c>
      <c r="B17" s="57" t="s">
        <v>11</v>
      </c>
      <c r="C17" s="57" t="s">
        <v>40</v>
      </c>
      <c r="D17" s="57" t="s">
        <v>41</v>
      </c>
      <c r="E17" s="57"/>
      <c r="F17" s="57" t="s">
        <v>42</v>
      </c>
      <c r="G17" s="57"/>
      <c r="H17" s="57"/>
      <c r="I17" s="57"/>
      <c r="J17" s="57"/>
      <c r="K17" s="57"/>
      <c r="L17" s="63">
        <v>1900</v>
      </c>
      <c r="M17" s="65">
        <v>42725</v>
      </c>
      <c r="N17" s="58" t="s">
        <v>112</v>
      </c>
      <c r="O17" s="57" t="s">
        <v>16</v>
      </c>
      <c r="P17" s="66" t="s">
        <v>75</v>
      </c>
      <c r="Q17" s="57" t="s">
        <v>10</v>
      </c>
      <c r="R17" s="57" t="s">
        <v>73</v>
      </c>
      <c r="S17" s="58" t="s">
        <v>96</v>
      </c>
      <c r="T17" s="94">
        <f t="shared" ca="1" si="0"/>
        <v>6.0055555555555555</v>
      </c>
      <c r="U17" s="20">
        <v>300000</v>
      </c>
      <c r="V17" s="10" t="s">
        <v>76</v>
      </c>
      <c r="W17" s="15"/>
      <c r="X17" s="16"/>
      <c r="Y17" s="15"/>
      <c r="Z17" s="16"/>
      <c r="AA17" s="16"/>
      <c r="AB17" s="12"/>
      <c r="AC17" s="11"/>
      <c r="AD17" s="11"/>
      <c r="AE17" s="11"/>
      <c r="AF17" s="11"/>
      <c r="AG17" s="11"/>
      <c r="AH17" s="13">
        <f>W17+Y17+AB17+AE17</f>
        <v>0</v>
      </c>
      <c r="AI17" s="17">
        <v>44409</v>
      </c>
      <c r="AJ17" s="14"/>
      <c r="AK17" s="14"/>
      <c r="AL17" s="14"/>
      <c r="AM17" s="14"/>
      <c r="AN17" s="14"/>
      <c r="AO17" s="14"/>
      <c r="AQ17" s="92" t="s">
        <v>89</v>
      </c>
      <c r="AR17" s="73" t="s">
        <v>89</v>
      </c>
      <c r="AS17" s="73" t="s">
        <v>89</v>
      </c>
      <c r="AT17" s="78">
        <v>289788</v>
      </c>
      <c r="AU17" s="83" t="s">
        <v>89</v>
      </c>
      <c r="BF17" s="23">
        <v>4689</v>
      </c>
      <c r="BG17" s="24"/>
      <c r="BH17" s="25"/>
      <c r="BI17" s="24">
        <v>5312</v>
      </c>
      <c r="BJ17" s="24">
        <f>BI17-BF17</f>
        <v>623</v>
      </c>
      <c r="BK17" s="24"/>
      <c r="BL17" s="24"/>
      <c r="BM17" s="24">
        <v>6224</v>
      </c>
      <c r="BN17" s="24">
        <f t="shared" si="3"/>
        <v>912</v>
      </c>
      <c r="BQ17" s="24"/>
      <c r="BR17" s="24">
        <f t="shared" si="8"/>
        <v>-6224</v>
      </c>
    </row>
    <row r="18" spans="1:70" x14ac:dyDescent="0.25">
      <c r="A18" s="57">
        <v>16</v>
      </c>
      <c r="B18" s="57" t="s">
        <v>11</v>
      </c>
      <c r="C18" s="57" t="s">
        <v>40</v>
      </c>
      <c r="D18" s="57" t="s">
        <v>41</v>
      </c>
      <c r="E18" s="57"/>
      <c r="F18" s="57" t="s">
        <v>42</v>
      </c>
      <c r="G18" s="57"/>
      <c r="H18" s="57"/>
      <c r="I18" s="57"/>
      <c r="J18" s="57"/>
      <c r="K18" s="57"/>
      <c r="L18" s="63">
        <v>1900</v>
      </c>
      <c r="M18" s="65">
        <v>42962</v>
      </c>
      <c r="N18" s="58" t="s">
        <v>113</v>
      </c>
      <c r="O18" s="57" t="s">
        <v>16</v>
      </c>
      <c r="P18" s="66" t="s">
        <v>75</v>
      </c>
      <c r="Q18" s="57" t="s">
        <v>10</v>
      </c>
      <c r="R18" s="57" t="s">
        <v>73</v>
      </c>
      <c r="S18" s="58" t="s">
        <v>99</v>
      </c>
      <c r="T18" s="94">
        <f t="shared" ca="1" si="0"/>
        <v>5.3472222222222223</v>
      </c>
      <c r="U18" s="20">
        <v>300000</v>
      </c>
      <c r="V18" s="10" t="s">
        <v>76</v>
      </c>
      <c r="W18" s="15"/>
      <c r="X18" s="16"/>
      <c r="Y18" s="15"/>
      <c r="Z18" s="16"/>
      <c r="AA18" s="16"/>
      <c r="AB18" s="12"/>
      <c r="AC18" s="11"/>
      <c r="AD18" s="11"/>
      <c r="AE18" s="11"/>
      <c r="AF18" s="11"/>
      <c r="AG18" s="11"/>
      <c r="AH18" s="13">
        <f>W18+Y18+AB18+AE18</f>
        <v>0</v>
      </c>
      <c r="AI18" s="17">
        <v>44409</v>
      </c>
      <c r="AJ18" s="14"/>
      <c r="AK18" s="14"/>
      <c r="AL18" s="14"/>
      <c r="AM18" s="14"/>
      <c r="AN18" s="14"/>
      <c r="AO18" s="14"/>
      <c r="AQ18" s="92">
        <v>295471</v>
      </c>
      <c r="AR18" s="73">
        <v>298058</v>
      </c>
      <c r="AS18" s="74">
        <f>AR18-AQ18</f>
        <v>2587</v>
      </c>
      <c r="AT18" s="78">
        <v>301279</v>
      </c>
      <c r="AU18" s="81">
        <f t="shared" si="2"/>
        <v>3221</v>
      </c>
      <c r="BF18" s="23" t="s">
        <v>89</v>
      </c>
      <c r="BG18" s="24"/>
      <c r="BH18" s="24"/>
      <c r="BI18" s="24" t="s">
        <v>89</v>
      </c>
      <c r="BJ18" s="24" t="s">
        <v>89</v>
      </c>
      <c r="BK18" s="24"/>
      <c r="BL18" s="24"/>
      <c r="BM18" s="43">
        <v>289788</v>
      </c>
      <c r="BN18" s="43">
        <v>289788</v>
      </c>
      <c r="BQ18" s="43"/>
      <c r="BR18" s="43">
        <v>289788</v>
      </c>
    </row>
    <row r="19" spans="1:70" x14ac:dyDescent="0.25">
      <c r="A19" s="57">
        <v>17</v>
      </c>
      <c r="B19" s="57" t="s">
        <v>11</v>
      </c>
      <c r="C19" s="57" t="s">
        <v>34</v>
      </c>
      <c r="D19" s="57" t="s">
        <v>35</v>
      </c>
      <c r="E19" s="57"/>
      <c r="F19" s="57">
        <v>3719023796</v>
      </c>
      <c r="G19" s="57"/>
      <c r="H19" s="57"/>
      <c r="I19" s="57"/>
      <c r="J19" s="57"/>
      <c r="K19" s="57"/>
      <c r="L19" s="57"/>
      <c r="M19" s="65">
        <v>43760</v>
      </c>
      <c r="N19" s="58" t="s">
        <v>120</v>
      </c>
      <c r="O19" s="57" t="s">
        <v>16</v>
      </c>
      <c r="P19" s="66" t="s">
        <v>75</v>
      </c>
      <c r="Q19" s="57" t="s">
        <v>10</v>
      </c>
      <c r="R19" s="57" t="s">
        <v>73</v>
      </c>
      <c r="S19" s="58" t="s">
        <v>98</v>
      </c>
      <c r="T19" s="94">
        <f t="shared" ca="1" si="0"/>
        <v>3.1305555555555555</v>
      </c>
      <c r="U19" s="20">
        <v>15000</v>
      </c>
      <c r="V19" s="10" t="s">
        <v>76</v>
      </c>
      <c r="W19" s="11"/>
      <c r="X19" s="11"/>
      <c r="Y19" s="12"/>
      <c r="Z19" s="11"/>
      <c r="AA19" s="11"/>
      <c r="AB19" s="12"/>
      <c r="AC19" s="11"/>
      <c r="AD19" s="11"/>
      <c r="AE19" s="11"/>
      <c r="AF19" s="11"/>
      <c r="AG19" s="11"/>
      <c r="AH19" s="13">
        <f t="shared" ref="AH19:AH20" si="9">W19+Y19+AB19+AE19</f>
        <v>0</v>
      </c>
      <c r="AI19" s="14"/>
      <c r="AJ19" s="14"/>
      <c r="AK19" s="14"/>
      <c r="AL19" s="14"/>
      <c r="AM19" s="14"/>
      <c r="AN19" s="14"/>
      <c r="AO19" s="14"/>
      <c r="AQ19" s="92">
        <v>131589</v>
      </c>
      <c r="AR19" s="73">
        <v>137761</v>
      </c>
      <c r="AS19" s="74">
        <f>AR19-AQ19</f>
        <v>6172</v>
      </c>
      <c r="AT19" s="78">
        <v>142370</v>
      </c>
      <c r="AU19" s="81">
        <f t="shared" si="2"/>
        <v>4609</v>
      </c>
      <c r="BF19" s="23">
        <v>295471</v>
      </c>
      <c r="BG19" s="24"/>
      <c r="BH19" s="24"/>
      <c r="BI19" s="24">
        <v>298058</v>
      </c>
      <c r="BJ19" s="24">
        <f>BI19-BF19</f>
        <v>2587</v>
      </c>
      <c r="BK19" s="24"/>
      <c r="BL19" s="24"/>
      <c r="BM19" s="24">
        <v>301279</v>
      </c>
      <c r="BN19" s="24">
        <f t="shared" si="3"/>
        <v>3221</v>
      </c>
      <c r="BQ19" s="24"/>
      <c r="BR19" s="24">
        <f t="shared" ref="BR19:BR20" si="10">BQ19-BM19</f>
        <v>-301279</v>
      </c>
    </row>
    <row r="20" spans="1:70" x14ac:dyDescent="0.25">
      <c r="A20" s="57">
        <v>18</v>
      </c>
      <c r="B20" s="57" t="s">
        <v>11</v>
      </c>
      <c r="C20" s="57" t="s">
        <v>34</v>
      </c>
      <c r="D20" s="57" t="s">
        <v>35</v>
      </c>
      <c r="E20" s="57"/>
      <c r="F20" s="57"/>
      <c r="G20" s="57"/>
      <c r="H20" s="57"/>
      <c r="I20" s="57"/>
      <c r="J20" s="57"/>
      <c r="K20" s="57"/>
      <c r="L20" s="57"/>
      <c r="M20" s="58">
        <v>44340</v>
      </c>
      <c r="N20" s="58" t="s">
        <v>105</v>
      </c>
      <c r="O20" s="57" t="s">
        <v>16</v>
      </c>
      <c r="P20" s="66" t="s">
        <v>105</v>
      </c>
      <c r="Q20" s="57" t="s">
        <v>10</v>
      </c>
      <c r="R20" s="57" t="s">
        <v>88</v>
      </c>
      <c r="S20" s="58" t="s">
        <v>98</v>
      </c>
      <c r="T20" s="94">
        <f t="shared" ca="1" si="0"/>
        <v>1.5194444444444444</v>
      </c>
      <c r="U20" s="20">
        <v>15000</v>
      </c>
      <c r="V20" s="10" t="s">
        <v>94</v>
      </c>
      <c r="W20" s="11"/>
      <c r="X20" s="11"/>
      <c r="Y20" s="12"/>
      <c r="Z20" s="11"/>
      <c r="AA20" s="11"/>
      <c r="AB20" s="12"/>
      <c r="AC20" s="11"/>
      <c r="AD20" s="11"/>
      <c r="AE20" s="11"/>
      <c r="AF20" s="11"/>
      <c r="AG20" s="11"/>
      <c r="AH20" s="13">
        <f t="shared" si="9"/>
        <v>0</v>
      </c>
      <c r="AI20" s="14"/>
      <c r="AJ20" s="14"/>
      <c r="AK20" s="14"/>
      <c r="AL20" s="14"/>
      <c r="AM20" s="14"/>
      <c r="AN20" s="14"/>
      <c r="AO20" s="14"/>
      <c r="AQ20" s="92" t="s">
        <v>89</v>
      </c>
      <c r="AR20" s="76" t="s">
        <v>89</v>
      </c>
      <c r="AS20" s="76" t="s">
        <v>89</v>
      </c>
      <c r="AT20" s="82" t="s">
        <v>89</v>
      </c>
      <c r="AU20" s="83" t="s">
        <v>89</v>
      </c>
      <c r="BF20" s="23">
        <v>131589</v>
      </c>
      <c r="BG20" s="24"/>
      <c r="BH20" s="24"/>
      <c r="BI20" s="24">
        <v>137761</v>
      </c>
      <c r="BJ20" s="24">
        <f>BI20-BF20</f>
        <v>6172</v>
      </c>
      <c r="BK20" s="24"/>
      <c r="BL20" s="24"/>
      <c r="BM20" s="24">
        <v>142370</v>
      </c>
      <c r="BN20" s="24">
        <f t="shared" si="3"/>
        <v>4609</v>
      </c>
      <c r="BQ20" s="24"/>
      <c r="BR20" s="24">
        <f t="shared" si="10"/>
        <v>-142370</v>
      </c>
    </row>
    <row r="21" spans="1:70" x14ac:dyDescent="0.25">
      <c r="A21" s="57">
        <v>19</v>
      </c>
      <c r="B21" s="57" t="s">
        <v>11</v>
      </c>
      <c r="C21" s="57" t="s">
        <v>92</v>
      </c>
      <c r="D21" s="57" t="s">
        <v>91</v>
      </c>
      <c r="E21" s="57"/>
      <c r="F21" s="57"/>
      <c r="G21" s="57"/>
      <c r="H21" s="57"/>
      <c r="I21" s="57"/>
      <c r="J21" s="57"/>
      <c r="K21" s="57"/>
      <c r="L21" s="57"/>
      <c r="M21" s="58">
        <v>44763</v>
      </c>
      <c r="N21" s="58" t="s">
        <v>114</v>
      </c>
      <c r="O21" s="57" t="s">
        <v>16</v>
      </c>
      <c r="P21" s="66" t="s">
        <v>75</v>
      </c>
      <c r="Q21" s="57" t="s">
        <v>10</v>
      </c>
      <c r="R21" s="57" t="s">
        <v>39</v>
      </c>
      <c r="S21" s="58" t="s">
        <v>101</v>
      </c>
      <c r="T21" s="94">
        <f t="shared" ca="1" si="0"/>
        <v>0.34444444444444444</v>
      </c>
      <c r="U21" s="20">
        <v>50000</v>
      </c>
      <c r="V21" s="10" t="s">
        <v>77</v>
      </c>
      <c r="W21" s="11"/>
      <c r="X21" s="11"/>
      <c r="Y21" s="12"/>
      <c r="Z21" s="11"/>
      <c r="AA21" s="11"/>
      <c r="AB21" s="12"/>
      <c r="AC21" s="11"/>
      <c r="AD21" s="11"/>
      <c r="AE21" s="11"/>
      <c r="AF21" s="11"/>
      <c r="AG21" s="11"/>
      <c r="AH21" s="13">
        <f t="shared" ref="AH21" si="11">W21+Y21+AB21+AE21</f>
        <v>0</v>
      </c>
      <c r="AI21" s="14"/>
      <c r="AJ21" s="14"/>
      <c r="AK21" s="14"/>
      <c r="AL21" s="14"/>
      <c r="AM21" s="14"/>
      <c r="AN21" s="14"/>
      <c r="AO21" s="14"/>
      <c r="AQ21" s="93">
        <v>1492</v>
      </c>
      <c r="AR21" s="86">
        <v>7651</v>
      </c>
      <c r="AS21" s="88">
        <f>AR21-AQ21</f>
        <v>6159</v>
      </c>
      <c r="AT21" s="84">
        <v>11550</v>
      </c>
      <c r="AU21" s="90">
        <f t="shared" si="2"/>
        <v>3899</v>
      </c>
      <c r="BF21" s="23" t="s">
        <v>105</v>
      </c>
      <c r="BG21" s="24"/>
      <c r="BH21" s="24"/>
      <c r="BI21" s="23" t="s">
        <v>105</v>
      </c>
      <c r="BJ21" s="23" t="s">
        <v>105</v>
      </c>
      <c r="BK21" s="24"/>
      <c r="BL21" s="24"/>
      <c r="BM21" s="23" t="s">
        <v>105</v>
      </c>
      <c r="BN21" s="23" t="s">
        <v>105</v>
      </c>
      <c r="BQ21" s="23" t="s">
        <v>105</v>
      </c>
      <c r="BR21" s="23" t="s">
        <v>105</v>
      </c>
    </row>
    <row r="22" spans="1:70" x14ac:dyDescent="0.25">
      <c r="A22" s="57">
        <v>20</v>
      </c>
      <c r="B22" s="57" t="s">
        <v>11</v>
      </c>
      <c r="C22" s="57" t="s">
        <v>142</v>
      </c>
      <c r="D22" s="57" t="s">
        <v>143</v>
      </c>
      <c r="M22" s="58">
        <v>43395</v>
      </c>
      <c r="O22" s="57" t="s">
        <v>16</v>
      </c>
      <c r="P22" s="66" t="s">
        <v>85</v>
      </c>
      <c r="Q22" s="57" t="s">
        <v>10</v>
      </c>
      <c r="R22" s="57" t="s">
        <v>73</v>
      </c>
      <c r="S22" s="58" t="s">
        <v>97</v>
      </c>
      <c r="T22" s="94">
        <f t="shared" ref="T22:T24" ca="1" si="12">(TODAY()-M22)/360</f>
        <v>4.1444444444444448</v>
      </c>
      <c r="AI22" t="s">
        <v>80</v>
      </c>
      <c r="BF22" s="23">
        <v>1492</v>
      </c>
      <c r="BG22" s="24"/>
      <c r="BH22" s="24"/>
      <c r="BI22" s="24">
        <v>7651</v>
      </c>
      <c r="BJ22" s="24">
        <f>BI22-BF22</f>
        <v>6159</v>
      </c>
      <c r="BK22" s="24"/>
      <c r="BL22" s="24"/>
      <c r="BM22" s="24">
        <v>11550</v>
      </c>
      <c r="BN22" s="24">
        <f t="shared" si="3"/>
        <v>3899</v>
      </c>
      <c r="BQ22" s="24"/>
      <c r="BR22" s="24">
        <f t="shared" ref="BR22" si="13">BQ22-BM22</f>
        <v>-11550</v>
      </c>
    </row>
    <row r="23" spans="1:70" x14ac:dyDescent="0.25">
      <c r="A23" s="57">
        <v>21</v>
      </c>
      <c r="B23" s="57" t="s">
        <v>11</v>
      </c>
      <c r="C23" s="57" t="s">
        <v>142</v>
      </c>
      <c r="D23" s="57" t="s">
        <v>143</v>
      </c>
      <c r="M23" s="58">
        <v>43396</v>
      </c>
      <c r="O23" s="57" t="s">
        <v>16</v>
      </c>
      <c r="P23" s="66" t="s">
        <v>85</v>
      </c>
      <c r="Q23" s="57" t="s">
        <v>10</v>
      </c>
      <c r="R23" s="57" t="s">
        <v>73</v>
      </c>
      <c r="S23" s="58" t="s">
        <v>96</v>
      </c>
      <c r="T23" s="94">
        <f t="shared" ca="1" si="12"/>
        <v>4.1416666666666666</v>
      </c>
    </row>
    <row r="24" spans="1:70" x14ac:dyDescent="0.25">
      <c r="A24" s="57">
        <v>22</v>
      </c>
      <c r="B24" s="57" t="s">
        <v>11</v>
      </c>
      <c r="C24" s="57" t="s">
        <v>142</v>
      </c>
      <c r="D24" s="57" t="s">
        <v>143</v>
      </c>
      <c r="M24" s="58">
        <v>43480</v>
      </c>
      <c r="O24" s="57" t="s">
        <v>16</v>
      </c>
      <c r="P24" s="66" t="s">
        <v>85</v>
      </c>
      <c r="Q24" s="57" t="s">
        <v>10</v>
      </c>
      <c r="R24" s="57" t="s">
        <v>49</v>
      </c>
      <c r="S24" s="58" t="s">
        <v>97</v>
      </c>
      <c r="T24" s="94">
        <f t="shared" ca="1" si="12"/>
        <v>3.9083333333333332</v>
      </c>
    </row>
    <row r="25" spans="1:70" x14ac:dyDescent="0.25">
      <c r="O25" s="97"/>
    </row>
    <row r="29" spans="1:70" ht="24.75" x14ac:dyDescent="0.25">
      <c r="C29" s="53" t="s">
        <v>129</v>
      </c>
      <c r="D29" s="44" t="s">
        <v>132</v>
      </c>
    </row>
    <row r="30" spans="1:70" x14ac:dyDescent="0.25">
      <c r="C30" s="14"/>
      <c r="D30" s="14"/>
      <c r="V30" t="s">
        <v>126</v>
      </c>
    </row>
    <row r="31" spans="1:70" x14ac:dyDescent="0.25">
      <c r="C31" s="14"/>
      <c r="D31" s="14"/>
      <c r="V31" t="s">
        <v>127</v>
      </c>
    </row>
    <row r="32" spans="1:70" x14ac:dyDescent="0.25">
      <c r="C32" s="14"/>
      <c r="D32" s="14"/>
      <c r="V32" t="s">
        <v>128</v>
      </c>
    </row>
    <row r="33" spans="3:4" x14ac:dyDescent="0.25">
      <c r="C33" s="14"/>
      <c r="D33" s="14"/>
    </row>
    <row r="35" spans="3:4" x14ac:dyDescent="0.25">
      <c r="C35" t="s">
        <v>133</v>
      </c>
    </row>
    <row r="36" spans="3:4" ht="150" x14ac:dyDescent="0.25">
      <c r="C36" s="45" t="s">
        <v>134</v>
      </c>
    </row>
    <row r="39" spans="3:4" x14ac:dyDescent="0.25">
      <c r="C39" s="14"/>
      <c r="D39" s="14"/>
    </row>
    <row r="40" spans="3:4" x14ac:dyDescent="0.25">
      <c r="C40" s="14"/>
      <c r="D40" s="14"/>
    </row>
    <row r="41" spans="3:4" x14ac:dyDescent="0.25">
      <c r="C41" s="14"/>
      <c r="D41" s="14"/>
    </row>
    <row r="43" spans="3:4" ht="90" x14ac:dyDescent="0.25">
      <c r="C43" s="45" t="s">
        <v>130</v>
      </c>
      <c r="D43" s="45" t="s">
        <v>131</v>
      </c>
    </row>
    <row r="46" spans="3:4" x14ac:dyDescent="0.25">
      <c r="C46" s="14"/>
      <c r="D46" s="14"/>
    </row>
    <row r="47" spans="3:4" x14ac:dyDescent="0.25">
      <c r="C47" s="14"/>
      <c r="D47" s="14"/>
    </row>
    <row r="48" spans="3:4" x14ac:dyDescent="0.25">
      <c r="C48" s="14"/>
      <c r="D48" s="14"/>
    </row>
    <row r="49" spans="3:4" x14ac:dyDescent="0.25">
      <c r="C49" s="14"/>
      <c r="D49" s="14"/>
    </row>
    <row r="50" spans="3:4" x14ac:dyDescent="0.25">
      <c r="C50" s="14"/>
      <c r="D50" s="14"/>
    </row>
  </sheetData>
  <autoFilter ref="A2:T2" xr:uid="{EB76A706-9F8D-4CFF-A2B4-AD2E59F3D872}"/>
  <mergeCells count="6">
    <mergeCell ref="AZ1:BA1"/>
    <mergeCell ref="AI1:AN1"/>
    <mergeCell ref="AR1:AS1"/>
    <mergeCell ref="AT1:AU1"/>
    <mergeCell ref="AV1:AW1"/>
    <mergeCell ref="AX1:AY1"/>
  </mergeCells>
  <phoneticPr fontId="1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3C5B-A70E-44ED-A11C-5442EFAAC447}">
  <dimension ref="A1:I19"/>
  <sheetViews>
    <sheetView tabSelected="1" topLeftCell="C1" workbookViewId="0">
      <selection activeCell="H16" sqref="H16"/>
    </sheetView>
  </sheetViews>
  <sheetFormatPr baseColWidth="10" defaultRowHeight="15" x14ac:dyDescent="0.25"/>
  <sheetData>
    <row r="1" spans="1:9" x14ac:dyDescent="0.25">
      <c r="A1" s="27" t="s">
        <v>74</v>
      </c>
      <c r="B1" s="28" t="s">
        <v>0</v>
      </c>
      <c r="C1" s="28" t="s">
        <v>1</v>
      </c>
      <c r="D1" s="28" t="s">
        <v>10</v>
      </c>
      <c r="E1" s="28" t="s">
        <v>54</v>
      </c>
      <c r="F1" s="28" t="s">
        <v>81</v>
      </c>
      <c r="G1" s="28" t="s">
        <v>82</v>
      </c>
      <c r="H1" s="28" t="s">
        <v>121</v>
      </c>
      <c r="I1" s="28" t="s">
        <v>122</v>
      </c>
    </row>
    <row r="2" spans="1:9" x14ac:dyDescent="0.25">
      <c r="A2" s="29">
        <v>1</v>
      </c>
      <c r="B2" s="30" t="s">
        <v>11</v>
      </c>
      <c r="C2" s="30" t="s">
        <v>12</v>
      </c>
      <c r="D2" s="30" t="s">
        <v>17</v>
      </c>
      <c r="E2" s="30" t="s">
        <v>55</v>
      </c>
      <c r="F2" s="71">
        <v>45477</v>
      </c>
      <c r="G2" s="32">
        <v>45582</v>
      </c>
      <c r="H2" s="32">
        <v>45792</v>
      </c>
      <c r="I2" s="33">
        <f>H2-G2</f>
        <v>210</v>
      </c>
    </row>
    <row r="3" spans="1:9" x14ac:dyDescent="0.25">
      <c r="A3" s="29">
        <v>2</v>
      </c>
      <c r="B3" s="30" t="s">
        <v>11</v>
      </c>
      <c r="C3" s="30" t="s">
        <v>18</v>
      </c>
      <c r="D3" s="30" t="s">
        <v>17</v>
      </c>
      <c r="E3" s="30" t="s">
        <v>56</v>
      </c>
      <c r="F3" s="71">
        <v>118417</v>
      </c>
      <c r="G3" s="32">
        <v>119545</v>
      </c>
      <c r="H3" s="32">
        <v>120526</v>
      </c>
      <c r="I3" s="33">
        <f>H3-G3</f>
        <v>981</v>
      </c>
    </row>
    <row r="4" spans="1:9" x14ac:dyDescent="0.25">
      <c r="A4" s="29">
        <v>3</v>
      </c>
      <c r="B4" s="30" t="s">
        <v>11</v>
      </c>
      <c r="C4" s="30" t="s">
        <v>12</v>
      </c>
      <c r="D4" s="30" t="s">
        <v>17</v>
      </c>
      <c r="E4" s="30" t="s">
        <v>57</v>
      </c>
      <c r="F4" s="71" t="s">
        <v>89</v>
      </c>
      <c r="G4" s="31" t="s">
        <v>89</v>
      </c>
      <c r="H4" s="31" t="s">
        <v>89</v>
      </c>
      <c r="I4" s="31" t="s">
        <v>89</v>
      </c>
    </row>
    <row r="5" spans="1:9" x14ac:dyDescent="0.25">
      <c r="A5" s="29">
        <v>4</v>
      </c>
      <c r="B5" s="30" t="s">
        <v>11</v>
      </c>
      <c r="C5" s="30" t="s">
        <v>24</v>
      </c>
      <c r="D5" s="30" t="s">
        <v>17</v>
      </c>
      <c r="E5" s="30" t="s">
        <v>58</v>
      </c>
      <c r="F5" s="71" t="s">
        <v>89</v>
      </c>
      <c r="G5" s="31" t="s">
        <v>89</v>
      </c>
      <c r="H5" s="31" t="s">
        <v>89</v>
      </c>
      <c r="I5" s="31" t="s">
        <v>89</v>
      </c>
    </row>
    <row r="6" spans="1:9" x14ac:dyDescent="0.25">
      <c r="A6" s="29">
        <v>5</v>
      </c>
      <c r="B6" s="34" t="s">
        <v>11</v>
      </c>
      <c r="C6" s="34" t="s">
        <v>12</v>
      </c>
      <c r="D6" s="34" t="s">
        <v>28</v>
      </c>
      <c r="E6" s="35" t="s">
        <v>98</v>
      </c>
      <c r="F6" s="71" t="s">
        <v>89</v>
      </c>
      <c r="G6" s="32">
        <v>20294</v>
      </c>
      <c r="H6" s="32">
        <v>21623</v>
      </c>
      <c r="I6" s="33">
        <f>H6-G6</f>
        <v>1329</v>
      </c>
    </row>
    <row r="7" spans="1:9" x14ac:dyDescent="0.25">
      <c r="A7" s="29">
        <v>6</v>
      </c>
      <c r="B7" s="34" t="s">
        <v>11</v>
      </c>
      <c r="C7" s="36" t="s">
        <v>29</v>
      </c>
      <c r="D7" s="34" t="s">
        <v>33</v>
      </c>
      <c r="E7" s="35" t="s">
        <v>99</v>
      </c>
      <c r="F7" s="71" t="s">
        <v>89</v>
      </c>
      <c r="G7" s="31" t="s">
        <v>89</v>
      </c>
      <c r="H7" s="31" t="s">
        <v>89</v>
      </c>
      <c r="I7" s="31" t="s">
        <v>89</v>
      </c>
    </row>
    <row r="8" spans="1:9" x14ac:dyDescent="0.25">
      <c r="A8" s="29">
        <v>7</v>
      </c>
      <c r="B8" s="34" t="s">
        <v>11</v>
      </c>
      <c r="C8" s="34" t="s">
        <v>34</v>
      </c>
      <c r="D8" s="34" t="s">
        <v>44</v>
      </c>
      <c r="E8" s="35" t="s">
        <v>98</v>
      </c>
      <c r="F8" s="71">
        <v>32142</v>
      </c>
      <c r="G8" s="32">
        <v>34564</v>
      </c>
      <c r="H8" s="32">
        <v>37016</v>
      </c>
      <c r="I8" s="33">
        <f>H8-G8</f>
        <v>2452</v>
      </c>
    </row>
    <row r="9" spans="1:9" x14ac:dyDescent="0.25">
      <c r="A9" s="29">
        <v>8</v>
      </c>
      <c r="B9" s="30" t="s">
        <v>11</v>
      </c>
      <c r="C9" s="30" t="s">
        <v>29</v>
      </c>
      <c r="D9" s="30" t="s">
        <v>39</v>
      </c>
      <c r="E9" s="37" t="s">
        <v>99</v>
      </c>
      <c r="F9" s="71" t="s">
        <v>89</v>
      </c>
      <c r="G9" s="31" t="s">
        <v>89</v>
      </c>
      <c r="H9" s="31" t="s">
        <v>89</v>
      </c>
      <c r="I9" s="31" t="s">
        <v>89</v>
      </c>
    </row>
    <row r="10" spans="1:9" x14ac:dyDescent="0.25">
      <c r="A10" s="29">
        <v>9</v>
      </c>
      <c r="B10" s="30" t="s">
        <v>11</v>
      </c>
      <c r="C10" s="30" t="s">
        <v>34</v>
      </c>
      <c r="D10" s="30" t="s">
        <v>39</v>
      </c>
      <c r="E10" s="37" t="s">
        <v>98</v>
      </c>
      <c r="F10" s="71" t="s">
        <v>89</v>
      </c>
      <c r="G10" s="31" t="s">
        <v>89</v>
      </c>
      <c r="H10" s="31" t="s">
        <v>89</v>
      </c>
      <c r="I10" s="31" t="s">
        <v>89</v>
      </c>
    </row>
    <row r="11" spans="1:9" x14ac:dyDescent="0.25">
      <c r="A11" s="29">
        <v>10</v>
      </c>
      <c r="B11" s="30" t="s">
        <v>11</v>
      </c>
      <c r="C11" s="30" t="s">
        <v>40</v>
      </c>
      <c r="D11" s="30" t="s">
        <v>39</v>
      </c>
      <c r="E11" s="37" t="s">
        <v>97</v>
      </c>
      <c r="F11" s="71" t="s">
        <v>89</v>
      </c>
      <c r="G11" s="31" t="s">
        <v>89</v>
      </c>
      <c r="H11" s="31" t="s">
        <v>89</v>
      </c>
      <c r="I11" s="31" t="s">
        <v>89</v>
      </c>
    </row>
    <row r="12" spans="1:9" x14ac:dyDescent="0.25">
      <c r="A12" s="38">
        <v>11</v>
      </c>
      <c r="B12" s="34" t="s">
        <v>11</v>
      </c>
      <c r="C12" s="34" t="s">
        <v>29</v>
      </c>
      <c r="D12" s="34" t="s">
        <v>44</v>
      </c>
      <c r="E12" s="35" t="s">
        <v>99</v>
      </c>
      <c r="F12" s="71" t="s">
        <v>89</v>
      </c>
      <c r="G12" s="31" t="s">
        <v>89</v>
      </c>
      <c r="H12" s="31" t="s">
        <v>89</v>
      </c>
      <c r="I12" s="31" t="s">
        <v>89</v>
      </c>
    </row>
    <row r="13" spans="1:9" x14ac:dyDescent="0.25">
      <c r="A13" s="38">
        <v>12</v>
      </c>
      <c r="B13" s="34" t="s">
        <v>11</v>
      </c>
      <c r="C13" s="34" t="s">
        <v>34</v>
      </c>
      <c r="D13" s="34" t="s">
        <v>44</v>
      </c>
      <c r="E13" s="35" t="s">
        <v>98</v>
      </c>
      <c r="F13" s="71">
        <v>59261</v>
      </c>
      <c r="G13" s="32">
        <v>59279</v>
      </c>
      <c r="H13" s="32">
        <v>59279</v>
      </c>
      <c r="I13" s="33">
        <f>H13-G13</f>
        <v>0</v>
      </c>
    </row>
    <row r="14" spans="1:9" x14ac:dyDescent="0.25">
      <c r="A14" s="38">
        <v>13</v>
      </c>
      <c r="B14" s="34" t="s">
        <v>11</v>
      </c>
      <c r="C14" s="34" t="s">
        <v>12</v>
      </c>
      <c r="D14" s="34" t="s">
        <v>44</v>
      </c>
      <c r="E14" s="35" t="s">
        <v>98</v>
      </c>
      <c r="F14" s="71">
        <v>48682</v>
      </c>
      <c r="G14" s="32">
        <v>52100</v>
      </c>
      <c r="H14" s="32">
        <v>55575</v>
      </c>
      <c r="I14" s="33">
        <f>H14-G14</f>
        <v>3475</v>
      </c>
    </row>
    <row r="15" spans="1:9" x14ac:dyDescent="0.25">
      <c r="A15" s="29">
        <v>14</v>
      </c>
      <c r="B15" s="34" t="s">
        <v>11</v>
      </c>
      <c r="C15" s="34" t="s">
        <v>34</v>
      </c>
      <c r="D15" s="34" t="s">
        <v>49</v>
      </c>
      <c r="E15" s="35" t="s">
        <v>98</v>
      </c>
      <c r="F15" s="71">
        <v>4689</v>
      </c>
      <c r="G15" s="32">
        <v>5312</v>
      </c>
      <c r="H15" s="32">
        <v>6224</v>
      </c>
      <c r="I15" s="33">
        <f>H15-G15</f>
        <v>912</v>
      </c>
    </row>
    <row r="16" spans="1:9" x14ac:dyDescent="0.25">
      <c r="A16" s="29">
        <v>15</v>
      </c>
      <c r="B16" s="30" t="s">
        <v>11</v>
      </c>
      <c r="C16" s="30" t="s">
        <v>40</v>
      </c>
      <c r="D16" s="30" t="s">
        <v>73</v>
      </c>
      <c r="E16" s="37" t="s">
        <v>96</v>
      </c>
      <c r="F16" s="71" t="s">
        <v>89</v>
      </c>
      <c r="G16" s="32" t="s">
        <v>89</v>
      </c>
      <c r="H16" s="32">
        <v>289788</v>
      </c>
      <c r="I16" s="31" t="s">
        <v>89</v>
      </c>
    </row>
    <row r="17" spans="1:9" x14ac:dyDescent="0.25">
      <c r="A17" s="29">
        <v>16</v>
      </c>
      <c r="B17" s="30" t="s">
        <v>11</v>
      </c>
      <c r="C17" s="30" t="s">
        <v>40</v>
      </c>
      <c r="D17" s="30" t="s">
        <v>73</v>
      </c>
      <c r="E17" s="37" t="s">
        <v>99</v>
      </c>
      <c r="F17" s="71">
        <v>295471</v>
      </c>
      <c r="G17" s="32">
        <v>298058</v>
      </c>
      <c r="H17" s="32">
        <v>301279</v>
      </c>
      <c r="I17" s="33">
        <f>H17-G17</f>
        <v>3221</v>
      </c>
    </row>
    <row r="18" spans="1:9" x14ac:dyDescent="0.25">
      <c r="A18" s="29">
        <v>17</v>
      </c>
      <c r="B18" s="30" t="s">
        <v>11</v>
      </c>
      <c r="C18" s="30" t="s">
        <v>34</v>
      </c>
      <c r="D18" s="30" t="s">
        <v>73</v>
      </c>
      <c r="E18" s="37" t="s">
        <v>98</v>
      </c>
      <c r="F18" s="71">
        <v>131589</v>
      </c>
      <c r="G18" s="32">
        <v>137761</v>
      </c>
      <c r="H18" s="32">
        <v>142370</v>
      </c>
      <c r="I18" s="33">
        <f>H18-G18</f>
        <v>4609</v>
      </c>
    </row>
    <row r="19" spans="1:9" x14ac:dyDescent="0.25">
      <c r="A19" s="39">
        <v>19</v>
      </c>
      <c r="B19" s="30" t="s">
        <v>11</v>
      </c>
      <c r="C19" s="30" t="s">
        <v>92</v>
      </c>
      <c r="D19" s="30" t="s">
        <v>39</v>
      </c>
      <c r="E19" s="37" t="s">
        <v>101</v>
      </c>
      <c r="F19" s="71">
        <v>1492</v>
      </c>
      <c r="G19" s="32">
        <v>7651</v>
      </c>
      <c r="H19" s="32">
        <v>11550</v>
      </c>
      <c r="I19" s="33">
        <f>H19-G19</f>
        <v>3899</v>
      </c>
    </row>
  </sheetData>
  <autoFilter ref="A1:I1" xr:uid="{11913C5B-A70E-44ED-A11C-5442EFAAC447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F3A03-4E17-4C83-B17A-CC7A7E8F49AA}">
  <dimension ref="A3:B11"/>
  <sheetViews>
    <sheetView workbookViewId="0">
      <selection activeCell="B4" sqref="B4"/>
    </sheetView>
  </sheetViews>
  <sheetFormatPr baseColWidth="10" defaultRowHeight="15" x14ac:dyDescent="0.25"/>
  <cols>
    <col min="1" max="1" width="17.5703125" bestFit="1" customWidth="1"/>
    <col min="2" max="2" width="14.5703125" bestFit="1" customWidth="1"/>
    <col min="3" max="5" width="4" bestFit="1" customWidth="1"/>
    <col min="6" max="11" width="5" bestFit="1" customWidth="1"/>
    <col min="12" max="12" width="1.7109375" bestFit="1" customWidth="1"/>
    <col min="13" max="13" width="12.5703125" bestFit="1" customWidth="1"/>
  </cols>
  <sheetData>
    <row r="3" spans="1:2" x14ac:dyDescent="0.25">
      <c r="A3" s="40" t="s">
        <v>123</v>
      </c>
      <c r="B3" t="s">
        <v>125</v>
      </c>
    </row>
    <row r="4" spans="1:2" x14ac:dyDescent="0.25">
      <c r="A4" s="41" t="s">
        <v>28</v>
      </c>
      <c r="B4" s="42">
        <v>1329</v>
      </c>
    </row>
    <row r="5" spans="1:2" x14ac:dyDescent="0.25">
      <c r="A5" s="41" t="s">
        <v>44</v>
      </c>
      <c r="B5" s="42">
        <v>3475</v>
      </c>
    </row>
    <row r="6" spans="1:2" x14ac:dyDescent="0.25">
      <c r="A6" s="41" t="s">
        <v>33</v>
      </c>
      <c r="B6" s="42">
        <v>2452</v>
      </c>
    </row>
    <row r="7" spans="1:2" x14ac:dyDescent="0.25">
      <c r="A7" s="41" t="s">
        <v>39</v>
      </c>
      <c r="B7" s="42">
        <v>3899</v>
      </c>
    </row>
    <row r="8" spans="1:2" x14ac:dyDescent="0.25">
      <c r="A8" s="41" t="s">
        <v>73</v>
      </c>
      <c r="B8" s="42">
        <v>7830</v>
      </c>
    </row>
    <row r="9" spans="1:2" x14ac:dyDescent="0.25">
      <c r="A9" s="41" t="s">
        <v>17</v>
      </c>
      <c r="B9" s="42">
        <v>1191</v>
      </c>
    </row>
    <row r="10" spans="1:2" x14ac:dyDescent="0.25">
      <c r="A10" s="41" t="s">
        <v>49</v>
      </c>
      <c r="B10" s="42">
        <v>912</v>
      </c>
    </row>
    <row r="11" spans="1:2" x14ac:dyDescent="0.25">
      <c r="A11" s="41" t="s">
        <v>124</v>
      </c>
      <c r="B11" s="42">
        <v>21088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Eduardo Palacios Huamán</dc:creator>
  <cp:lastModifiedBy>Paul Cristhian Peñaherrera Abanto</cp:lastModifiedBy>
  <dcterms:created xsi:type="dcterms:W3CDTF">2022-05-24T21:43:09Z</dcterms:created>
  <dcterms:modified xsi:type="dcterms:W3CDTF">2022-11-22T19:12:20Z</dcterms:modified>
</cp:coreProperties>
</file>