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GDH\27. KUNAQ\Muya Ecuador\8. 17052022 Formatos IR, Acta de Finiquito, otros\FORMATOS WORD\"/>
    </mc:Choice>
  </mc:AlternateContent>
  <xr:revisionPtr revIDLastSave="0" documentId="13_ncr:1_{F68DB89B-2D3E-449D-9E46-B77091DB10CB}" xr6:coauthVersionLast="47" xr6:coauthVersionMax="47" xr10:uidLastSave="{00000000-0000-0000-0000-000000000000}"/>
  <bookViews>
    <workbookView xWindow="-108" yWindow="-108" windowWidth="23256" windowHeight="12576" xr2:uid="{77AD53D1-83CD-4F3B-AD1E-2EC502F61367}"/>
  </bookViews>
  <sheets>
    <sheet name="ROLES INDIVIDUALES ejem 1" sheetId="1" r:id="rId1"/>
    <sheet name="ROLES INDIVIDUALES ejem 2" sheetId="4" r:id="rId2"/>
    <sheet name="ROLES INDIVIDUALES ejem 3" sheetId="5" r:id="rId3"/>
    <sheet name="Calculo Participacion Utilidad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5" l="1"/>
  <c r="B22" i="5"/>
  <c r="B21" i="5"/>
  <c r="B17" i="5"/>
  <c r="B16" i="5"/>
  <c r="B10" i="5"/>
  <c r="E26" i="4"/>
  <c r="B22" i="4"/>
  <c r="B21" i="4"/>
  <c r="B17" i="4"/>
  <c r="B16" i="4"/>
  <c r="B10" i="4"/>
  <c r="B22" i="1"/>
  <c r="B21" i="1"/>
  <c r="F46" i="3"/>
  <c r="D46" i="3"/>
  <c r="G44" i="3"/>
  <c r="E44" i="3"/>
  <c r="G43" i="3"/>
  <c r="E43" i="3"/>
  <c r="G42" i="3"/>
  <c r="G46" i="3" s="1"/>
  <c r="E42" i="3"/>
  <c r="E46" i="3" s="1"/>
  <c r="B26" i="4" l="1"/>
  <c r="E29" i="4" s="1"/>
  <c r="B26" i="5"/>
  <c r="E29" i="5" s="1"/>
  <c r="H43" i="3"/>
  <c r="I43" i="3" s="1"/>
  <c r="H44" i="3"/>
  <c r="I44" i="3" s="1"/>
  <c r="H42" i="3"/>
  <c r="H46" i="3" l="1"/>
  <c r="I42" i="3"/>
  <c r="I46" i="3" s="1"/>
  <c r="E26" i="1" l="1"/>
  <c r="B26" i="1" l="1"/>
  <c r="E29" i="1" s="1"/>
</calcChain>
</file>

<file path=xl/sharedStrings.xml><?xml version="1.0" encoding="utf-8"?>
<sst xmlns="http://schemas.openxmlformats.org/spreadsheetml/2006/main" count="99" uniqueCount="46">
  <si>
    <t>INVERSIONES MUYA INVERMUYA C.A.</t>
  </si>
  <si>
    <t>ROL DE PAGOS INDIVIDUAL</t>
  </si>
  <si>
    <t>MES:</t>
  </si>
  <si>
    <t>CARGO:</t>
  </si>
  <si>
    <t>INGRESOS</t>
  </si>
  <si>
    <t>TOTAL INGRESOS</t>
  </si>
  <si>
    <t>EGRESOS</t>
  </si>
  <si>
    <t>TOTAL DESCUENTOS</t>
  </si>
  <si>
    <t>NETO A RECIBIR</t>
  </si>
  <si>
    <t>RECIBI CONFORME</t>
  </si>
  <si>
    <t xml:space="preserve">CI </t>
  </si>
  <si>
    <t>CARGAS FAMILIARES:</t>
  </si>
  <si>
    <t>IMPUESTO A LA RENTA</t>
  </si>
  <si>
    <t>TOTAL UTILIDADES</t>
  </si>
  <si>
    <t>EMPLEADOS</t>
  </si>
  <si>
    <t>FECHA DE INGRESO</t>
  </si>
  <si>
    <t>FECHA DE SALIDA</t>
  </si>
  <si>
    <t>DIAS TRABAJADOS</t>
  </si>
  <si>
    <t xml:space="preserve">10% UTILIDADES </t>
  </si>
  <si>
    <t>CARGAS FAMILIARES</t>
  </si>
  <si>
    <t>FACTOR</t>
  </si>
  <si>
    <t>5% CARGAS</t>
  </si>
  <si>
    <t>TOTAL</t>
  </si>
  <si>
    <t>PEREZ JUAN</t>
  </si>
  <si>
    <t>PARRA MARIA</t>
  </si>
  <si>
    <t>MARTINEZ PEDRO</t>
  </si>
  <si>
    <t>TOTALES</t>
  </si>
  <si>
    <t>10% Participacion utilidades</t>
  </si>
  <si>
    <t>5% Participacion Utilidades</t>
  </si>
  <si>
    <t>ABRIL</t>
  </si>
  <si>
    <t>VENDEDOR</t>
  </si>
  <si>
    <t>Nombres / Apellidos</t>
  </si>
  <si>
    <t>: TRA00630</t>
  </si>
  <si>
    <t>Cargo</t>
  </si>
  <si>
    <t>: HUANCAYO-CORONA-GD VENTAS-FFVV DIRECTA NF</t>
  </si>
  <si>
    <t>Fecha de Ingreso</t>
  </si>
  <si>
    <t>: 09/11/2020</t>
  </si>
  <si>
    <t>Fecha de Cese</t>
  </si>
  <si>
    <t>: 2021/12/31</t>
  </si>
  <si>
    <t>Código</t>
  </si>
  <si>
    <t>: PEREZ JUAN</t>
  </si>
  <si>
    <t>: ADMINISTRADOR DEL CAMPOSANTO</t>
  </si>
  <si>
    <t>EJERCICIO 2021</t>
  </si>
  <si>
    <t>Área</t>
  </si>
  <si>
    <t>: VENDEDORA</t>
  </si>
  <si>
    <t>DIAS TRABAJADOS: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</si>
</sst>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17" fontId="0" fillId="0" borderId="0" xfId="0" applyNumberFormat="1"/>
    <xf numFmtId="164" fontId="0" fillId="0" borderId="0" xfId="1" applyFont="1"/>
    <xf numFmtId="0" fontId="2" fillId="2" borderId="1" xfId="0" applyFont="1" applyFill="1" applyBorder="1"/>
    <xf numFmtId="0" fontId="0" fillId="0" borderId="2" xfId="0" applyBorder="1"/>
    <xf numFmtId="164" fontId="2" fillId="2" borderId="1" xfId="1" applyFont="1" applyFill="1" applyBorder="1"/>
    <xf numFmtId="9" fontId="0" fillId="0" borderId="0" xfId="0" applyNumberFormat="1"/>
    <xf numFmtId="0" fontId="2" fillId="2" borderId="1" xfId="0" applyFont="1" applyFill="1" applyBorder="1" applyAlignment="1">
      <alignment wrapText="1"/>
    </xf>
    <xf numFmtId="14" fontId="0" fillId="0" borderId="0" xfId="0" applyNumberFormat="1"/>
    <xf numFmtId="164" fontId="0" fillId="0" borderId="0" xfId="0" applyNumberFormat="1"/>
    <xf numFmtId="0" fontId="2" fillId="3" borderId="1" xfId="0" applyFont="1" applyFill="1" applyBorder="1"/>
    <xf numFmtId="164" fontId="2" fillId="3" borderId="1" xfId="1" applyFont="1" applyFill="1" applyBorder="1"/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0" fillId="0" borderId="0" xfId="0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1</xdr:row>
      <xdr:rowOff>123825</xdr:rowOff>
    </xdr:from>
    <xdr:to>
      <xdr:col>0</xdr:col>
      <xdr:colOff>1362075</xdr:colOff>
      <xdr:row>3</xdr:row>
      <xdr:rowOff>28575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7A15A8E7-4001-4C67-E515-8474EA14F1A3}"/>
            </a:ext>
          </a:extLst>
        </xdr:cNvPr>
        <xdr:cNvSpPr>
          <a:spLocks noChangeArrowheads="1"/>
        </xdr:cNvSpPr>
      </xdr:nvSpPr>
      <xdr:spPr bwMode="auto">
        <a:xfrm>
          <a:off x="1343025" y="314325"/>
          <a:ext cx="19050" cy="95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1</xdr:row>
      <xdr:rowOff>123825</xdr:rowOff>
    </xdr:from>
    <xdr:to>
      <xdr:col>0</xdr:col>
      <xdr:colOff>1362075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976E1B-984C-4D18-A03D-FC31AF5EF823}"/>
            </a:ext>
          </a:extLst>
        </xdr:cNvPr>
        <xdr:cNvSpPr>
          <a:spLocks noChangeArrowheads="1"/>
        </xdr:cNvSpPr>
      </xdr:nvSpPr>
      <xdr:spPr bwMode="auto">
        <a:xfrm>
          <a:off x="1341120" y="312420"/>
          <a:ext cx="2286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1</xdr:row>
      <xdr:rowOff>123825</xdr:rowOff>
    </xdr:from>
    <xdr:to>
      <xdr:col>0</xdr:col>
      <xdr:colOff>1362075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94D96E4-E29D-4A8B-9468-1E2A52C566E7}"/>
            </a:ext>
          </a:extLst>
        </xdr:cNvPr>
        <xdr:cNvSpPr>
          <a:spLocks noChangeArrowheads="1"/>
        </xdr:cNvSpPr>
      </xdr:nvSpPr>
      <xdr:spPr bwMode="auto">
        <a:xfrm>
          <a:off x="1341120" y="312420"/>
          <a:ext cx="22860" cy="2895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76200</xdr:colOff>
      <xdr:row>35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00F102-AB7B-4460-B678-AEA30602F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72325" cy="674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742950</xdr:colOff>
      <xdr:row>0</xdr:row>
      <xdr:rowOff>0</xdr:rowOff>
    </xdr:from>
    <xdr:to>
      <xdr:col>19</xdr:col>
      <xdr:colOff>85725</xdr:colOff>
      <xdr:row>10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33E9A2-5513-4E6D-B210-37AEB343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0"/>
          <a:ext cx="8486775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72AF1-7CB7-4267-B4FA-64846C9DAE23}">
  <dimension ref="A2:I34"/>
  <sheetViews>
    <sheetView tabSelected="1" workbookViewId="0">
      <selection activeCell="D1" sqref="D1"/>
    </sheetView>
  </sheetViews>
  <sheetFormatPr baseColWidth="10" defaultRowHeight="15" x14ac:dyDescent="0.25"/>
  <cols>
    <col min="1" max="1" width="26.28515625" customWidth="1"/>
    <col min="2" max="2" width="15.140625" customWidth="1"/>
    <col min="4" max="4" width="28.5703125" bestFit="1" customWidth="1"/>
    <col min="8" max="8" width="28" bestFit="1" customWidth="1"/>
    <col min="9" max="9" width="11.42578125" style="2"/>
  </cols>
  <sheetData>
    <row r="2" spans="1:9" x14ac:dyDescent="0.25">
      <c r="A2" s="13" t="s">
        <v>0</v>
      </c>
      <c r="B2" s="13"/>
      <c r="C2" s="13"/>
      <c r="D2" s="13"/>
      <c r="E2" s="13"/>
      <c r="G2" s="12"/>
      <c r="H2" s="12"/>
      <c r="I2" s="12"/>
    </row>
    <row r="3" spans="1:9" x14ac:dyDescent="0.25">
      <c r="A3" s="13" t="s">
        <v>42</v>
      </c>
      <c r="B3" s="13"/>
      <c r="C3" s="13"/>
      <c r="D3" s="13"/>
      <c r="E3" s="13"/>
      <c r="G3" s="12"/>
      <c r="H3" s="12"/>
      <c r="I3" s="12"/>
    </row>
    <row r="4" spans="1:9" x14ac:dyDescent="0.25">
      <c r="G4" s="12"/>
      <c r="H4" s="12"/>
      <c r="I4"/>
    </row>
    <row r="5" spans="1:9" x14ac:dyDescent="0.25">
      <c r="A5" t="s">
        <v>1</v>
      </c>
      <c r="G5" s="12"/>
      <c r="H5" s="12"/>
      <c r="I5"/>
    </row>
    <row r="6" spans="1:9" x14ac:dyDescent="0.25">
      <c r="G6" s="12"/>
      <c r="H6" s="12"/>
      <c r="I6"/>
    </row>
    <row r="7" spans="1:9" x14ac:dyDescent="0.25">
      <c r="A7" t="s">
        <v>2</v>
      </c>
      <c r="B7" s="1" t="s">
        <v>29</v>
      </c>
      <c r="C7">
        <v>2023</v>
      </c>
    </row>
    <row r="9" spans="1:9" x14ac:dyDescent="0.25">
      <c r="A9" s="14" t="s">
        <v>31</v>
      </c>
      <c r="B9" t="s">
        <v>40</v>
      </c>
    </row>
    <row r="10" spans="1:9" x14ac:dyDescent="0.25">
      <c r="A10" s="14" t="s">
        <v>39</v>
      </c>
      <c r="B10" t="s">
        <v>32</v>
      </c>
    </row>
    <row r="11" spans="1:9" x14ac:dyDescent="0.25">
      <c r="A11" s="14" t="s">
        <v>33</v>
      </c>
      <c r="B11" t="s">
        <v>41</v>
      </c>
    </row>
    <row r="12" spans="1:9" x14ac:dyDescent="0.25">
      <c r="A12" s="14" t="s">
        <v>43</v>
      </c>
      <c r="B12" t="s">
        <v>34</v>
      </c>
    </row>
    <row r="13" spans="1:9" x14ac:dyDescent="0.25">
      <c r="A13" s="14" t="s">
        <v>35</v>
      </c>
      <c r="B13" t="s">
        <v>36</v>
      </c>
    </row>
    <row r="14" spans="1:9" x14ac:dyDescent="0.25">
      <c r="A14" s="14" t="s">
        <v>37</v>
      </c>
      <c r="B14" t="s">
        <v>38</v>
      </c>
    </row>
    <row r="15" spans="1:9" x14ac:dyDescent="0.25">
      <c r="A15" s="14" t="s">
        <v>45</v>
      </c>
      <c r="B15">
        <v>365</v>
      </c>
    </row>
    <row r="16" spans="1:9" x14ac:dyDescent="0.25">
      <c r="A16" s="14" t="s">
        <v>11</v>
      </c>
      <c r="B16">
        <v>2</v>
      </c>
    </row>
    <row r="17" spans="1:5" x14ac:dyDescent="0.25">
      <c r="A17" s="14"/>
    </row>
    <row r="19" spans="1:5" ht="15.75" thickBot="1" x14ac:dyDescent="0.3">
      <c r="A19" s="3" t="s">
        <v>4</v>
      </c>
      <c r="B19" s="3"/>
      <c r="C19" s="3"/>
      <c r="D19" s="3" t="s">
        <v>6</v>
      </c>
      <c r="E19" s="3"/>
    </row>
    <row r="20" spans="1:5" ht="15.75" thickTop="1" x14ac:dyDescent="0.25"/>
    <row r="21" spans="1:5" x14ac:dyDescent="0.25">
      <c r="A21" t="s">
        <v>27</v>
      </c>
      <c r="B21" s="2">
        <f>+'Calculo Participacion Utilidade'!E42</f>
        <v>4176.2013729977116</v>
      </c>
      <c r="D21" t="s">
        <v>12</v>
      </c>
      <c r="E21" s="2">
        <v>250</v>
      </c>
    </row>
    <row r="22" spans="1:5" x14ac:dyDescent="0.25">
      <c r="A22" t="s">
        <v>28</v>
      </c>
      <c r="B22" s="2">
        <f>+'Calculo Participacion Utilidade'!H42</f>
        <v>3523.166023166023</v>
      </c>
      <c r="E22" s="2"/>
    </row>
    <row r="23" spans="1:5" x14ac:dyDescent="0.25">
      <c r="B23" s="2"/>
      <c r="E23" s="2"/>
    </row>
    <row r="24" spans="1:5" x14ac:dyDescent="0.25">
      <c r="B24" s="2"/>
      <c r="E24" s="2"/>
    </row>
    <row r="25" spans="1:5" x14ac:dyDescent="0.25">
      <c r="B25" s="2"/>
      <c r="E25" s="2"/>
    </row>
    <row r="26" spans="1:5" x14ac:dyDescent="0.25">
      <c r="A26" s="14" t="s">
        <v>5</v>
      </c>
      <c r="B26" s="2">
        <f>SUM(B21:B25)</f>
        <v>7699.3673961637342</v>
      </c>
      <c r="D26" s="14" t="s">
        <v>7</v>
      </c>
      <c r="E26" s="2">
        <f>SUM(E21:E25)</f>
        <v>250</v>
      </c>
    </row>
    <row r="27" spans="1:5" x14ac:dyDescent="0.25">
      <c r="E27" s="2"/>
    </row>
    <row r="28" spans="1:5" x14ac:dyDescent="0.25">
      <c r="E28" s="2"/>
    </row>
    <row r="29" spans="1:5" ht="15.75" thickBot="1" x14ac:dyDescent="0.3">
      <c r="A29" s="3" t="s">
        <v>8</v>
      </c>
      <c r="B29" s="3"/>
      <c r="C29" s="3"/>
      <c r="D29" s="3"/>
      <c r="E29" s="5">
        <f>+B26-E26</f>
        <v>7449.3673961637342</v>
      </c>
    </row>
    <row r="30" spans="1:5" ht="15.75" thickTop="1" x14ac:dyDescent="0.25"/>
    <row r="32" spans="1:5" ht="15.75" thickBot="1" x14ac:dyDescent="0.3">
      <c r="D32" s="4"/>
    </row>
    <row r="33" spans="4:4" x14ac:dyDescent="0.25">
      <c r="D33" s="14" t="s">
        <v>9</v>
      </c>
    </row>
    <row r="34" spans="4:4" ht="15.75" thickBot="1" x14ac:dyDescent="0.3">
      <c r="D34" s="15" t="s">
        <v>10</v>
      </c>
    </row>
  </sheetData>
  <mergeCells count="2">
    <mergeCell ref="A2:E2"/>
    <mergeCell ref="A3:E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DEBE5-E9A5-4088-A292-883A70D28593}">
  <dimension ref="A2:E34"/>
  <sheetViews>
    <sheetView workbookViewId="0">
      <selection activeCell="D5" sqref="D5"/>
    </sheetView>
  </sheetViews>
  <sheetFormatPr baseColWidth="10" defaultRowHeight="15" x14ac:dyDescent="0.25"/>
  <cols>
    <col min="1" max="1" width="26" bestFit="1" customWidth="1"/>
    <col min="2" max="2" width="32.7109375" customWidth="1"/>
    <col min="4" max="4" width="20.85546875" bestFit="1" customWidth="1"/>
  </cols>
  <sheetData>
    <row r="2" spans="1:5" x14ac:dyDescent="0.25">
      <c r="A2" s="13" t="s">
        <v>0</v>
      </c>
      <c r="B2" s="13"/>
      <c r="C2" s="13"/>
      <c r="D2" s="13"/>
      <c r="E2" s="13"/>
    </row>
    <row r="3" spans="1:5" x14ac:dyDescent="0.25">
      <c r="A3" s="13" t="s">
        <v>42</v>
      </c>
      <c r="B3" s="13"/>
      <c r="C3" s="13"/>
      <c r="D3" s="13"/>
      <c r="E3" s="13"/>
    </row>
    <row r="5" spans="1:5" x14ac:dyDescent="0.25">
      <c r="A5" t="s">
        <v>1</v>
      </c>
    </row>
    <row r="7" spans="1:5" x14ac:dyDescent="0.25">
      <c r="A7" t="s">
        <v>2</v>
      </c>
      <c r="B7" s="1" t="s">
        <v>29</v>
      </c>
      <c r="C7">
        <v>2023</v>
      </c>
    </row>
    <row r="10" spans="1:5" x14ac:dyDescent="0.25">
      <c r="A10" s="14" t="s">
        <v>31</v>
      </c>
      <c r="B10" t="str">
        <f>+'Calculo Participacion Utilidade'!A43</f>
        <v>PARRA MARIA</v>
      </c>
    </row>
    <row r="11" spans="1:5" x14ac:dyDescent="0.25">
      <c r="A11" s="14" t="s">
        <v>39</v>
      </c>
      <c r="B11" t="s">
        <v>32</v>
      </c>
    </row>
    <row r="12" spans="1:5" x14ac:dyDescent="0.25">
      <c r="A12" s="14" t="s">
        <v>3</v>
      </c>
      <c r="B12" t="s">
        <v>44</v>
      </c>
    </row>
    <row r="13" spans="1:5" x14ac:dyDescent="0.25">
      <c r="A13" s="14" t="s">
        <v>43</v>
      </c>
      <c r="B13" t="s">
        <v>34</v>
      </c>
    </row>
    <row r="14" spans="1:5" x14ac:dyDescent="0.25">
      <c r="A14" s="14" t="s">
        <v>35</v>
      </c>
      <c r="B14" t="s">
        <v>36</v>
      </c>
    </row>
    <row r="15" spans="1:5" x14ac:dyDescent="0.25">
      <c r="A15" s="14" t="s">
        <v>37</v>
      </c>
      <c r="B15" t="s">
        <v>38</v>
      </c>
    </row>
    <row r="16" spans="1:5" x14ac:dyDescent="0.25">
      <c r="A16" s="14" t="s">
        <v>45</v>
      </c>
      <c r="B16">
        <f>+'Calculo Participacion Utilidade'!D43</f>
        <v>306</v>
      </c>
    </row>
    <row r="17" spans="1:5" x14ac:dyDescent="0.25">
      <c r="A17" s="14" t="s">
        <v>11</v>
      </c>
      <c r="B17">
        <f>+'Calculo Participacion Utilidade'!F43</f>
        <v>1</v>
      </c>
    </row>
    <row r="19" spans="1:5" ht="15.75" thickBot="1" x14ac:dyDescent="0.3">
      <c r="A19" s="3" t="s">
        <v>4</v>
      </c>
      <c r="B19" s="3"/>
      <c r="C19" s="3"/>
      <c r="D19" s="3" t="s">
        <v>6</v>
      </c>
      <c r="E19" s="3"/>
    </row>
    <row r="20" spans="1:5" ht="15.75" thickTop="1" x14ac:dyDescent="0.25"/>
    <row r="21" spans="1:5" x14ac:dyDescent="0.25">
      <c r="A21" t="s">
        <v>27</v>
      </c>
      <c r="B21" s="2">
        <f>+'Calculo Participacion Utilidade'!E43</f>
        <v>3501.1441647597253</v>
      </c>
      <c r="D21" t="s">
        <v>12</v>
      </c>
      <c r="E21" s="2">
        <v>180</v>
      </c>
    </row>
    <row r="22" spans="1:5" x14ac:dyDescent="0.25">
      <c r="A22" t="s">
        <v>28</v>
      </c>
      <c r="B22" s="2">
        <f>+'Calculo Participacion Utilidade'!H43</f>
        <v>1476.8339768339767</v>
      </c>
      <c r="E22" s="2"/>
    </row>
    <row r="23" spans="1:5" x14ac:dyDescent="0.25">
      <c r="B23" s="2"/>
      <c r="E23" s="2"/>
    </row>
    <row r="24" spans="1:5" x14ac:dyDescent="0.25">
      <c r="B24" s="2"/>
      <c r="E24" s="2"/>
    </row>
    <row r="25" spans="1:5" x14ac:dyDescent="0.25">
      <c r="B25" s="2"/>
      <c r="E25" s="2"/>
    </row>
    <row r="26" spans="1:5" x14ac:dyDescent="0.25">
      <c r="A26" t="s">
        <v>5</v>
      </c>
      <c r="B26" s="2">
        <f>SUM(B21:B25)</f>
        <v>4977.9781415937023</v>
      </c>
      <c r="D26" t="s">
        <v>7</v>
      </c>
      <c r="E26" s="2">
        <f>SUM(E21:E25)</f>
        <v>180</v>
      </c>
    </row>
    <row r="27" spans="1:5" x14ac:dyDescent="0.25">
      <c r="E27" s="2"/>
    </row>
    <row r="28" spans="1:5" x14ac:dyDescent="0.25">
      <c r="E28" s="2"/>
    </row>
    <row r="29" spans="1:5" ht="15.75" thickBot="1" x14ac:dyDescent="0.3">
      <c r="A29" s="3" t="s">
        <v>8</v>
      </c>
      <c r="B29" s="3"/>
      <c r="C29" s="3"/>
      <c r="D29" s="3"/>
      <c r="E29" s="5">
        <f>+B26-E26</f>
        <v>4797.9781415937023</v>
      </c>
    </row>
    <row r="30" spans="1:5" ht="15.75" thickTop="1" x14ac:dyDescent="0.25"/>
    <row r="32" spans="1:5" ht="15.75" thickBot="1" x14ac:dyDescent="0.3">
      <c r="D32" s="4"/>
    </row>
    <row r="33" spans="4:4" x14ac:dyDescent="0.25">
      <c r="D33" s="14" t="s">
        <v>9</v>
      </c>
    </row>
    <row r="34" spans="4:4" ht="15.75" thickBot="1" x14ac:dyDescent="0.3">
      <c r="D34" s="15" t="s">
        <v>10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1B46F-2457-40B5-90ED-15C45DF89A7C}">
  <dimension ref="A2:E34"/>
  <sheetViews>
    <sheetView workbookViewId="0">
      <selection activeCell="D4" sqref="D4"/>
    </sheetView>
  </sheetViews>
  <sheetFormatPr baseColWidth="10" defaultRowHeight="15" x14ac:dyDescent="0.25"/>
  <cols>
    <col min="1" max="1" width="26" bestFit="1" customWidth="1"/>
    <col min="2" max="2" width="28.5703125" customWidth="1"/>
    <col min="4" max="4" width="20.85546875" bestFit="1" customWidth="1"/>
  </cols>
  <sheetData>
    <row r="2" spans="1:5" x14ac:dyDescent="0.25">
      <c r="A2" s="13" t="s">
        <v>0</v>
      </c>
      <c r="B2" s="13"/>
      <c r="C2" s="13"/>
      <c r="D2" s="13"/>
      <c r="E2" s="13"/>
    </row>
    <row r="3" spans="1:5" x14ac:dyDescent="0.25">
      <c r="A3" s="13" t="s">
        <v>42</v>
      </c>
      <c r="B3" s="13"/>
      <c r="C3" s="13"/>
      <c r="D3" s="13"/>
      <c r="E3" s="13"/>
    </row>
    <row r="5" spans="1:5" x14ac:dyDescent="0.25">
      <c r="A5" s="16" t="s">
        <v>1</v>
      </c>
      <c r="B5" s="16"/>
      <c r="C5" s="16"/>
      <c r="D5" s="16"/>
      <c r="E5" s="16"/>
    </row>
    <row r="7" spans="1:5" x14ac:dyDescent="0.25">
      <c r="A7" t="s">
        <v>2</v>
      </c>
      <c r="B7" s="1" t="s">
        <v>29</v>
      </c>
      <c r="C7">
        <v>2023</v>
      </c>
    </row>
    <row r="10" spans="1:5" x14ac:dyDescent="0.25">
      <c r="A10" s="14" t="s">
        <v>31</v>
      </c>
      <c r="B10" t="str">
        <f>+'Calculo Participacion Utilidade'!A44</f>
        <v>MARTINEZ PEDRO</v>
      </c>
    </row>
    <row r="11" spans="1:5" x14ac:dyDescent="0.25">
      <c r="A11" s="14" t="s">
        <v>39</v>
      </c>
      <c r="B11" t="s">
        <v>32</v>
      </c>
    </row>
    <row r="12" spans="1:5" x14ac:dyDescent="0.25">
      <c r="A12" s="14" t="s">
        <v>3</v>
      </c>
      <c r="B12" t="s">
        <v>30</v>
      </c>
    </row>
    <row r="13" spans="1:5" x14ac:dyDescent="0.25">
      <c r="A13" s="14" t="s">
        <v>43</v>
      </c>
      <c r="B13" t="s">
        <v>34</v>
      </c>
    </row>
    <row r="14" spans="1:5" x14ac:dyDescent="0.25">
      <c r="A14" s="14" t="s">
        <v>35</v>
      </c>
      <c r="B14" t="s">
        <v>36</v>
      </c>
    </row>
    <row r="15" spans="1:5" x14ac:dyDescent="0.25">
      <c r="A15" s="14" t="s">
        <v>37</v>
      </c>
      <c r="B15" t="s">
        <v>38</v>
      </c>
    </row>
    <row r="16" spans="1:5" x14ac:dyDescent="0.25">
      <c r="A16" s="14" t="s">
        <v>45</v>
      </c>
      <c r="B16">
        <f>+'Calculo Participacion Utilidade'!D44</f>
        <v>203</v>
      </c>
    </row>
    <row r="17" spans="1:5" x14ac:dyDescent="0.25">
      <c r="A17" s="14" t="s">
        <v>11</v>
      </c>
      <c r="B17">
        <f>+'Calculo Participacion Utilidade'!F44</f>
        <v>0</v>
      </c>
    </row>
    <row r="19" spans="1:5" ht="15.75" thickBot="1" x14ac:dyDescent="0.3">
      <c r="A19" s="3" t="s">
        <v>4</v>
      </c>
      <c r="B19" s="3"/>
      <c r="C19" s="3"/>
      <c r="D19" s="3" t="s">
        <v>6</v>
      </c>
      <c r="E19" s="3"/>
    </row>
    <row r="20" spans="1:5" ht="15.75" thickTop="1" x14ac:dyDescent="0.25"/>
    <row r="21" spans="1:5" x14ac:dyDescent="0.25">
      <c r="A21" t="s">
        <v>27</v>
      </c>
      <c r="B21" s="2">
        <f>+'Calculo Participacion Utilidade'!E42</f>
        <v>4176.2013729977116</v>
      </c>
      <c r="D21" t="s">
        <v>12</v>
      </c>
      <c r="E21" s="2">
        <v>80</v>
      </c>
    </row>
    <row r="22" spans="1:5" x14ac:dyDescent="0.25">
      <c r="A22" t="s">
        <v>28</v>
      </c>
      <c r="B22" s="2">
        <f>+'Calculo Participacion Utilidade'!H44</f>
        <v>0</v>
      </c>
      <c r="E22" s="2"/>
    </row>
    <row r="23" spans="1:5" x14ac:dyDescent="0.25">
      <c r="B23" s="2"/>
      <c r="E23" s="2"/>
    </row>
    <row r="24" spans="1:5" x14ac:dyDescent="0.25">
      <c r="B24" s="2"/>
      <c r="E24" s="2"/>
    </row>
    <row r="25" spans="1:5" x14ac:dyDescent="0.25">
      <c r="B25" s="2"/>
      <c r="E25" s="2"/>
    </row>
    <row r="26" spans="1:5" x14ac:dyDescent="0.25">
      <c r="A26" t="s">
        <v>5</v>
      </c>
      <c r="B26" s="2">
        <f>SUM(B21:B25)</f>
        <v>4176.2013729977116</v>
      </c>
      <c r="D26" t="s">
        <v>7</v>
      </c>
      <c r="E26" s="2">
        <f>SUM(E21:E25)</f>
        <v>80</v>
      </c>
    </row>
    <row r="27" spans="1:5" x14ac:dyDescent="0.25">
      <c r="E27" s="2"/>
    </row>
    <row r="28" spans="1:5" x14ac:dyDescent="0.25">
      <c r="E28" s="2"/>
    </row>
    <row r="29" spans="1:5" ht="15.75" thickBot="1" x14ac:dyDescent="0.3">
      <c r="A29" s="3" t="s">
        <v>8</v>
      </c>
      <c r="B29" s="3"/>
      <c r="C29" s="3"/>
      <c r="D29" s="3"/>
      <c r="E29" s="5">
        <f>+B26-E26</f>
        <v>4096.2013729977116</v>
      </c>
    </row>
    <row r="30" spans="1:5" ht="15.75" thickTop="1" x14ac:dyDescent="0.25"/>
    <row r="32" spans="1:5" ht="15.75" thickBot="1" x14ac:dyDescent="0.3">
      <c r="D32" s="4"/>
    </row>
    <row r="33" spans="4:4" x14ac:dyDescent="0.25">
      <c r="D33" s="14" t="s">
        <v>9</v>
      </c>
    </row>
    <row r="34" spans="4:4" ht="15.75" thickBot="1" x14ac:dyDescent="0.3">
      <c r="D34" s="15" t="s">
        <v>10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5C44F-6DB0-47DA-B53B-9EAE5D2462A9}">
  <dimension ref="A37:I47"/>
  <sheetViews>
    <sheetView topLeftCell="A23" workbookViewId="0">
      <selection activeCell="D42" sqref="D42"/>
    </sheetView>
  </sheetViews>
  <sheetFormatPr baseColWidth="10" defaultRowHeight="15" x14ac:dyDescent="0.25"/>
  <cols>
    <col min="1" max="1" width="13.42578125" bestFit="1" customWidth="1"/>
    <col min="2" max="2" width="17.28515625" bestFit="1" customWidth="1"/>
    <col min="3" max="3" width="14.42578125" customWidth="1"/>
    <col min="4" max="4" width="13.140625" customWidth="1"/>
    <col min="5" max="5" width="15.5703125" bestFit="1" customWidth="1"/>
    <col min="6" max="6" width="13.28515625" customWidth="1"/>
    <col min="7" max="7" width="8" bestFit="1" customWidth="1"/>
    <col min="8" max="8" width="11.28515625" bestFit="1" customWidth="1"/>
    <col min="9" max="9" width="11.5703125" bestFit="1" customWidth="1"/>
  </cols>
  <sheetData>
    <row r="37" spans="1:9" x14ac:dyDescent="0.25">
      <c r="B37" t="s">
        <v>13</v>
      </c>
      <c r="D37" s="2">
        <v>15000</v>
      </c>
    </row>
    <row r="38" spans="1:9" x14ac:dyDescent="0.25">
      <c r="B38" s="6">
        <v>0.1</v>
      </c>
      <c r="D38" s="2">
        <v>10000</v>
      </c>
    </row>
    <row r="39" spans="1:9" x14ac:dyDescent="0.25">
      <c r="B39" s="6">
        <v>0.05</v>
      </c>
      <c r="D39" s="2">
        <v>5000</v>
      </c>
    </row>
    <row r="40" spans="1:9" ht="49.5" customHeight="1" thickBot="1" x14ac:dyDescent="0.3">
      <c r="A40" s="7" t="s">
        <v>14</v>
      </c>
      <c r="B40" s="7" t="s">
        <v>15</v>
      </c>
      <c r="C40" s="7" t="s">
        <v>16</v>
      </c>
      <c r="D40" s="7" t="s">
        <v>17</v>
      </c>
      <c r="E40" s="7" t="s">
        <v>18</v>
      </c>
      <c r="F40" s="7" t="s">
        <v>19</v>
      </c>
      <c r="G40" s="7" t="s">
        <v>20</v>
      </c>
      <c r="H40" s="7" t="s">
        <v>21</v>
      </c>
      <c r="I40" s="7" t="s">
        <v>22</v>
      </c>
    </row>
    <row r="41" spans="1:9" ht="15.75" thickTop="1" x14ac:dyDescent="0.25"/>
    <row r="42" spans="1:9" x14ac:dyDescent="0.25">
      <c r="A42" t="s">
        <v>23</v>
      </c>
      <c r="B42" s="8">
        <v>44562</v>
      </c>
      <c r="D42">
        <v>365</v>
      </c>
      <c r="E42" s="2">
        <f>+D38/D46*D42</f>
        <v>4176.2013729977116</v>
      </c>
      <c r="F42">
        <v>2</v>
      </c>
      <c r="G42">
        <f>+F42*D42</f>
        <v>730</v>
      </c>
      <c r="H42" s="2">
        <f>+D39/G46*G42</f>
        <v>3523.166023166023</v>
      </c>
      <c r="I42" s="9">
        <f>+H42+E42</f>
        <v>7699.3673961637342</v>
      </c>
    </row>
    <row r="43" spans="1:9" x14ac:dyDescent="0.25">
      <c r="A43" t="s">
        <v>24</v>
      </c>
      <c r="B43" s="8">
        <v>44621</v>
      </c>
      <c r="D43">
        <v>306</v>
      </c>
      <c r="E43" s="2">
        <f>+D38/D46*D43</f>
        <v>3501.1441647597253</v>
      </c>
      <c r="F43">
        <v>1</v>
      </c>
      <c r="G43">
        <f>+F43*D43</f>
        <v>306</v>
      </c>
      <c r="H43" s="2">
        <f>+D39/G46*G43</f>
        <v>1476.8339768339767</v>
      </c>
      <c r="I43" s="9">
        <f t="shared" ref="I43:I44" si="0">+H43+E43</f>
        <v>4977.9781415937023</v>
      </c>
    </row>
    <row r="44" spans="1:9" x14ac:dyDescent="0.25">
      <c r="A44" t="s">
        <v>25</v>
      </c>
      <c r="B44" s="8">
        <v>44602</v>
      </c>
      <c r="C44" s="8">
        <v>44804</v>
      </c>
      <c r="D44">
        <v>203</v>
      </c>
      <c r="E44" s="2">
        <f>+D38/D46*D44</f>
        <v>2322.6544622425627</v>
      </c>
      <c r="F44">
        <v>0</v>
      </c>
      <c r="G44">
        <f>+F44*D44</f>
        <v>0</v>
      </c>
      <c r="H44" s="2">
        <f>+D39/G46*G44</f>
        <v>0</v>
      </c>
      <c r="I44" s="9">
        <f t="shared" si="0"/>
        <v>2322.6544622425627</v>
      </c>
    </row>
    <row r="45" spans="1:9" x14ac:dyDescent="0.25">
      <c r="E45" s="2"/>
      <c r="H45" s="2"/>
    </row>
    <row r="46" spans="1:9" ht="15.75" thickBot="1" x14ac:dyDescent="0.3">
      <c r="A46" s="10" t="s">
        <v>26</v>
      </c>
      <c r="B46" s="10"/>
      <c r="C46" s="10"/>
      <c r="D46" s="10">
        <f t="shared" ref="D46:I46" si="1">SUM(D42:D45)</f>
        <v>874</v>
      </c>
      <c r="E46" s="11">
        <f t="shared" si="1"/>
        <v>10000</v>
      </c>
      <c r="F46" s="10">
        <f t="shared" si="1"/>
        <v>3</v>
      </c>
      <c r="G46" s="10">
        <f t="shared" si="1"/>
        <v>1036</v>
      </c>
      <c r="H46" s="11">
        <f t="shared" si="1"/>
        <v>5000</v>
      </c>
      <c r="I46" s="11">
        <f t="shared" si="1"/>
        <v>14999.999999999998</v>
      </c>
    </row>
    <row r="47" spans="1:9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ROLES INDIVIDUALES ejem 1</vt:lpstr>
      <vt:lpstr>ROLES INDIVIDUALES ejem 2</vt:lpstr>
      <vt:lpstr>ROLES INDIVIDUALES ejem 3</vt:lpstr>
      <vt:lpstr>Calculo Participacion Utilidade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Claudia Hortencia Capcha Avalos</cp:lastModifiedBy>
  <dcterms:created xsi:type="dcterms:W3CDTF">2022-03-10T18:19:16Z</dcterms:created>
  <dcterms:modified xsi:type="dcterms:W3CDTF">2022-05-24T03:56:34Z</dcterms:modified>
</cp:coreProperties>
</file>