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Otros\15-03-22\"/>
    </mc:Choice>
  </mc:AlternateContent>
  <xr:revisionPtr revIDLastSave="0" documentId="13_ncr:1_{091CD94F-394F-44AF-892C-686EB1318166}" xr6:coauthVersionLast="47" xr6:coauthVersionMax="47" xr10:uidLastSave="{00000000-0000-0000-0000-000000000000}"/>
  <bookViews>
    <workbookView xWindow="-120" yWindow="-120" windowWidth="20730" windowHeight="11160" tabRatio="805" activeTab="3" xr2:uid="{853B82AA-3599-4C7D-89C0-3B74706100E1}"/>
  </bookViews>
  <sheets>
    <sheet name="Equipos" sheetId="9" r:id="rId1"/>
    <sheet name="Cronograma" sheetId="1" r:id="rId2"/>
    <sheet name="Acta - GDH" sheetId="8" r:id="rId3"/>
    <sheet name="Acta - Operac" sheetId="3" r:id="rId4"/>
    <sheet name="Acta - SG5" sheetId="5" r:id="rId5"/>
    <sheet name="Acta - Contab" sheetId="6" r:id="rId6"/>
    <sheet name="Acta - Exactus" sheetId="4" r:id="rId7"/>
    <sheet name="Acta - ComSAC" sheetId="7" r:id="rId8"/>
    <sheet name="Feriados" sheetId="2" r:id="rId9"/>
  </sheets>
  <definedNames>
    <definedName name="_xlnm._FilterDatabase" localSheetId="7" hidden="1">'Acta - ComSAC'!$A$2:$S$22</definedName>
    <definedName name="_xlnm._FilterDatabase" localSheetId="5" hidden="1">'Acta - Contab'!$A$2:$S$22</definedName>
    <definedName name="_xlnm._FilterDatabase" localSheetId="6" hidden="1">'Acta - Exactus'!$A$2:$S$16</definedName>
    <definedName name="_xlnm._FilterDatabase" localSheetId="2" hidden="1">'Acta - GDH'!$A$2:$S$22</definedName>
    <definedName name="_xlnm._FilterDatabase" localSheetId="3" hidden="1">'Acta - Operac'!$A$2:$S$29</definedName>
    <definedName name="_xlnm._FilterDatabase" localSheetId="4" hidden="1">'Acta - SG5'!$A$2:$S$22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C12" i="3" l="1"/>
  <c r="C11" i="3"/>
  <c r="C4" i="3"/>
  <c r="C5" i="3" s="1"/>
  <c r="C6" i="3" s="1"/>
  <c r="C7" i="3" s="1"/>
  <c r="C8" i="3" s="1"/>
  <c r="C9" i="3" s="1"/>
  <c r="F4" i="1"/>
  <c r="D19" i="1"/>
  <c r="D18" i="1"/>
  <c r="D17" i="1"/>
  <c r="D16" i="1"/>
  <c r="D15" i="1"/>
  <c r="D14" i="1"/>
  <c r="D11" i="1"/>
  <c r="D10" i="1"/>
  <c r="D9" i="1"/>
  <c r="D8" i="1"/>
  <c r="D7" i="1"/>
  <c r="D6" i="1"/>
  <c r="C10" i="3" l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4" i="8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4" i="7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J39" i="1"/>
  <c r="J38" i="1"/>
  <c r="J32" i="1"/>
  <c r="J31" i="1"/>
  <c r="C4" i="6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J25" i="1"/>
  <c r="J24" i="1"/>
  <c r="J23" i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4" i="5"/>
  <c r="C5" i="5" s="1"/>
  <c r="C6" i="5" s="1"/>
  <c r="C7" i="5" s="1"/>
  <c r="C4" i="4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J5" i="1"/>
  <c r="I6" i="1" s="1"/>
  <c r="J6" i="1" s="1"/>
  <c r="I7" i="1" s="1"/>
  <c r="J7" i="1" s="1"/>
  <c r="I8" i="1" s="1"/>
  <c r="J8" i="1" s="1"/>
  <c r="I9" i="1" s="1"/>
  <c r="J9" i="1" s="1"/>
  <c r="I10" i="1" s="1"/>
  <c r="I11" i="1" s="1"/>
  <c r="J11" i="1" s="1"/>
  <c r="J13" i="1"/>
  <c r="I14" i="1" s="1"/>
  <c r="J14" i="1" s="1"/>
  <c r="I15" i="1" s="1"/>
  <c r="J15" i="1" s="1"/>
  <c r="I16" i="1" s="1"/>
  <c r="J16" i="1" s="1"/>
  <c r="F20" i="1"/>
  <c r="F34" i="1"/>
  <c r="F27" i="1"/>
  <c r="F12" i="1"/>
  <c r="I17" i="1" l="1"/>
  <c r="J17" i="1" s="1"/>
  <c r="I18" i="1" s="1"/>
  <c r="J18" i="1" s="1"/>
  <c r="I19" i="1" s="1"/>
  <c r="J19" i="1" s="1"/>
  <c r="C23" i="3"/>
  <c r="C24" i="3" s="1"/>
  <c r="C25" i="3" s="1"/>
  <c r="C26" i="3" s="1"/>
  <c r="C27" i="3" s="1"/>
  <c r="C28" i="3" s="1"/>
  <c r="C29" i="3" s="1"/>
  <c r="C22" i="5"/>
  <c r="J40" i="1"/>
  <c r="J37" i="1"/>
  <c r="J36" i="1"/>
  <c r="J35" i="1"/>
  <c r="J29" i="1"/>
  <c r="J30" i="1" s="1"/>
  <c r="J33" i="1" s="1"/>
  <c r="J28" i="1"/>
  <c r="J26" i="1" l="1"/>
  <c r="J22" i="1"/>
  <c r="J21" i="1"/>
  <c r="L3" i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Rojas Crisostomo</author>
  </authors>
  <commentList>
    <comment ref="E3" authorId="0" shapeId="0" xr:uid="{640992CF-0F5B-4DD2-8F12-A259DD6B1BCD}">
      <text>
        <r>
          <rPr>
            <sz val="9"/>
            <color indexed="81"/>
            <rFont val="Tahoma"/>
            <family val="2"/>
          </rPr>
          <t>En proceso
Retrazado
Terminado</t>
        </r>
      </text>
    </comment>
  </commentList>
</comments>
</file>

<file path=xl/sharedStrings.xml><?xml version="1.0" encoding="utf-8"?>
<sst xmlns="http://schemas.openxmlformats.org/spreadsheetml/2006/main" count="538" uniqueCount="162">
  <si>
    <t>Actividad</t>
  </si>
  <si>
    <t>Estado</t>
  </si>
  <si>
    <t>Responsable</t>
  </si>
  <si>
    <t>Fecha Inicio</t>
  </si>
  <si>
    <t>Fecha Fin</t>
  </si>
  <si>
    <t>Comentario</t>
  </si>
  <si>
    <t>N°</t>
  </si>
  <si>
    <t>Fecha Plan</t>
  </si>
  <si>
    <t>Fecha Real</t>
  </si>
  <si>
    <t>Días estimados</t>
  </si>
  <si>
    <t>L</t>
  </si>
  <si>
    <t>M</t>
  </si>
  <si>
    <t>J</t>
  </si>
  <si>
    <t>V</t>
  </si>
  <si>
    <t>S</t>
  </si>
  <si>
    <t>D</t>
  </si>
  <si>
    <t>SG5</t>
  </si>
  <si>
    <t>En proceso</t>
  </si>
  <si>
    <t>Hugo</t>
  </si>
  <si>
    <t>C Morales</t>
  </si>
  <si>
    <t>Revisar la estructura del txt de Ecuador para los pagos</t>
  </si>
  <si>
    <t>Enviar información financiera, legal y contable necesaria para empezar</t>
  </si>
  <si>
    <t>Información de procesos, normas y leyes de Ecuador</t>
  </si>
  <si>
    <t>J Barros</t>
  </si>
  <si>
    <t>Realizar un análisis de velocidad a Exactus</t>
  </si>
  <si>
    <t>Agregar tiempos a la propuesta</t>
  </si>
  <si>
    <t>Realizar propuesta de consolidación financiera, separada de la propuesta anterior</t>
  </si>
  <si>
    <t>Propuesta de BCTS</t>
  </si>
  <si>
    <t>Depende de la parte contable</t>
  </si>
  <si>
    <t>JC Chavez</t>
  </si>
  <si>
    <t>Configuración de formatos de comprobantes para Ecuador</t>
  </si>
  <si>
    <t>R&amp;C</t>
  </si>
  <si>
    <t xml:space="preserve">Revisar las leyes de Ecuador para definir las notificaciones </t>
  </si>
  <si>
    <t>JC Barros</t>
  </si>
  <si>
    <t>Funcionamiento de las cajas</t>
  </si>
  <si>
    <t>Revisión de la leyes para resoluciones de contratos</t>
  </si>
  <si>
    <t>Procedimiento de recaudación</t>
  </si>
  <si>
    <t>Contactos de bancos</t>
  </si>
  <si>
    <t>Contacto de empresa de POS</t>
  </si>
  <si>
    <t>Lista de medios de pago</t>
  </si>
  <si>
    <t>Medios de recaudación</t>
  </si>
  <si>
    <t>Finalizado</t>
  </si>
  <si>
    <t>Revisar propuesta de Exactus con Marcos</t>
  </si>
  <si>
    <t>Contab</t>
  </si>
  <si>
    <t>ERP Ecuador</t>
  </si>
  <si>
    <t>Solicitar a los líderes cantidad de herramientas y equipos</t>
  </si>
  <si>
    <t>TI</t>
  </si>
  <si>
    <t>Revisar cotizaciones implemtación estructura oficina</t>
  </si>
  <si>
    <t>Enviar contratos de otros camposantos</t>
  </si>
  <si>
    <t>Emisión</t>
  </si>
  <si>
    <t>Tymiller</t>
  </si>
  <si>
    <t>Entregar contrato a Nataly para que defina que cambios debe hacer</t>
  </si>
  <si>
    <t>Acondicionar sistemas:
SG5: IVA, etc
CRM: cantidad dígitos del DNI Ecuador (cédula)</t>
  </si>
  <si>
    <t>Acondicionar formatos y parametros de venta para Ecuador</t>
  </si>
  <si>
    <t>Comentarios</t>
  </si>
  <si>
    <t>Entrega</t>
  </si>
  <si>
    <t>Pactada</t>
  </si>
  <si>
    <t>Inicio</t>
  </si>
  <si>
    <t>Solicitante</t>
  </si>
  <si>
    <t>Nombre</t>
  </si>
  <si>
    <t>Área</t>
  </si>
  <si>
    <t>Fechas</t>
  </si>
  <si>
    <t>Proyecto</t>
  </si>
  <si>
    <t>Ingresar fallecidos de camposanto Ecuador al SG5 - Definir proceso de importación</t>
  </si>
  <si>
    <t>BCTS</t>
  </si>
  <si>
    <t>Diagnóstico</t>
  </si>
  <si>
    <t>Requerimiento</t>
  </si>
  <si>
    <t>Desarrollo</t>
  </si>
  <si>
    <t>Pruebas de usuario</t>
  </si>
  <si>
    <t>Ratificación</t>
  </si>
  <si>
    <t>Pase a producción</t>
  </si>
  <si>
    <t>PROYECTO: Adecuación de sistemas a Ecuador</t>
  </si>
  <si>
    <t>Kunaq</t>
  </si>
  <si>
    <t>Formato de comprobantes de venta</t>
  </si>
  <si>
    <t>Adaptación del SG5 para Ecuador</t>
  </si>
  <si>
    <t>Proyectos</t>
  </si>
  <si>
    <t>Funcionamiento de planillas en Ecuador</t>
  </si>
  <si>
    <t>Claudia</t>
  </si>
  <si>
    <t>Lista de reportes normativos a desarrollar</t>
  </si>
  <si>
    <t>Evaluar numeración de contratos</t>
  </si>
  <si>
    <t>Migración:
* BD de contratos
* BD de beneficiarios
* BD de espacios
* BD de recaudación</t>
  </si>
  <si>
    <t>L Rojas</t>
  </si>
  <si>
    <t>Cálculo de impuestos (información normativa, SRI, cálculos, entre otros)</t>
  </si>
  <si>
    <t>Facturación electrónica (información normativa, estructura, formato, entre otros)</t>
  </si>
  <si>
    <t>Cálculo de planilla (información normativa, SRI, cálculos, casuísticas especiales, entre otros)</t>
  </si>
  <si>
    <t>Cotizar módulo de planillas para GDH</t>
  </si>
  <si>
    <t>Adecuación de SG5 a Ecuador (planillas)</t>
  </si>
  <si>
    <t>Adecuación de CRM comercial a Ecuador</t>
  </si>
  <si>
    <t>Adecuación de CRM servicios a Ecuador</t>
  </si>
  <si>
    <t>Sin iniciar</t>
  </si>
  <si>
    <t>Checklist de los campos del CRM que se puedan ver afectados en Ecuador (Finalizado)
21/02: Revisión checklist con comercial (DDL: 24/2)
21/02: Revisión checklist con HdelaTorre</t>
  </si>
  <si>
    <t>Se revisará este punto en el próximo comité con comercial
21/02: consulta a comercial respecto al contrato
21/02: espera de revisión del contrato por área legal (DDL: 10/03). 
21/02: Luego se revisa el contrato con comercial para su conformidad de comercial, SAC y operaciones (Emi y R&amp;C)
21/02: Finalmente, se envía a SG5 para desarrollo</t>
  </si>
  <si>
    <t>Ty se comunicará con HdelaTorre
Revisar webs de competencia en Ecuador (sobretodo resoluciones)</t>
  </si>
  <si>
    <t>Ricardo se comunicará con HdelaTorre (DDL: 10/3)</t>
  </si>
  <si>
    <t>Por revisar con SAC/tesorería</t>
  </si>
  <si>
    <t>Adecuar sistema de recaudo a Ecuador
1°: Banco Guayaquil</t>
  </si>
  <si>
    <t>Revisión de los contratos con Yarqa</t>
  </si>
  <si>
    <t>Depende de la finalización del punto 10</t>
  </si>
  <si>
    <t>Depende de la finalización del punto 4</t>
  </si>
  <si>
    <t>Migración</t>
  </si>
  <si>
    <t>Solicitar tabla maestra para migración a Kunaq y luego entregar a D Huaman para que llene la BD y se pueda migrar (previa validación)</t>
  </si>
  <si>
    <t>Solicitar información a Hugo contratos vigentes del camposanto. Esta se tendrá luego de la firma del compromiso de compra (fecha aprox: quincena de marzo)</t>
  </si>
  <si>
    <t>Excel con cabeceras para migración</t>
  </si>
  <si>
    <t>Cotización</t>
  </si>
  <si>
    <t>Enviar información para cerrar propuesta de Exactus Ecuador</t>
  </si>
  <si>
    <t>Aprobación de propuesta</t>
  </si>
  <si>
    <t>J Llanos</t>
  </si>
  <si>
    <t>JC Barros,
M Castro</t>
  </si>
  <si>
    <t>Propuesta de Exactus Ecuador</t>
  </si>
  <si>
    <t>Adecuación de Exatus a Ecuador (1° etapa)</t>
  </si>
  <si>
    <t>Modulo de Flujo de caja y Formulación presupuestal se verá en una 2° etapa
22/02: Conta revisará propuesta</t>
  </si>
  <si>
    <t>Aumentar a la propuesta los módulos de Obligaciones y acreencias y Activos fijos, 3 licencias y bolsa de horas.</t>
  </si>
  <si>
    <t>Hito 1</t>
  </si>
  <si>
    <t>Hito 3</t>
  </si>
  <si>
    <t>Hito 2</t>
  </si>
  <si>
    <t>T Llacza, JC Chavez</t>
  </si>
  <si>
    <t>Tarea previa</t>
  </si>
  <si>
    <t>Ninguna</t>
  </si>
  <si>
    <t>Adecuación de SG5 a Ecuador (R&amp;C, emisión, camposanto)</t>
  </si>
  <si>
    <t>% Cumplim.</t>
  </si>
  <si>
    <t>Funcionamiento esquema de planillas, cálculos, normativa (desc, impuestos, vacaciones), etc en Ecuador</t>
  </si>
  <si>
    <t>Documento con detalles de los cambios y del funcionamiento para la adecuación del módulo de planilla</t>
  </si>
  <si>
    <t>GDH</t>
  </si>
  <si>
    <t>Adecuación del módulo planillas</t>
  </si>
  <si>
    <t>Conocer tiempo de desarrollo</t>
  </si>
  <si>
    <t>Coordinación con Kunaq</t>
  </si>
  <si>
    <t>Coordinar reunión con Kunaq, que detalle lo que necesita y un tiempo aproximado</t>
  </si>
  <si>
    <t>Evaluar la firma del representante legal (Dana y SG5) en Ecuador</t>
  </si>
  <si>
    <t>Firma de representante legal en documentos</t>
  </si>
  <si>
    <t>Tener este punto en cuenta para el documento del punto 1</t>
  </si>
  <si>
    <t>BCTS solicta:
1. Centros de costos para Ecuador
2. Cuentas contables para Ecuador
3. Metodología y cálculos de impuestos
01/03: el 04/03 reunión entre conta y Hugo</t>
  </si>
  <si>
    <t>Fecha propuesta de inicio de desarrollo con Exactus</t>
  </si>
  <si>
    <t>Inicio del desarrollo</t>
  </si>
  <si>
    <t>M Castro</t>
  </si>
  <si>
    <t>Definir el modelo del contrato</t>
  </si>
  <si>
    <t>Coordinar con Yarqa (reunión o correo)
21/02: enviar a Ricardo para revisión del punto 14 y 16</t>
  </si>
  <si>
    <t>Definiciones de cambios de sistemas</t>
  </si>
  <si>
    <t>Cotización para usar nuestros servidores para Ecuador</t>
  </si>
  <si>
    <t>Alfredo</t>
  </si>
  <si>
    <t>Exactus: Se necesita cantidad de licencias a incrementar
SG5 y CRM: cantidad de usuarios adicionales</t>
  </si>
  <si>
    <t>Cotización si separamos servidores de Peru y Ecuador</t>
  </si>
  <si>
    <t>Servicio de internet, cableado, etc</t>
  </si>
  <si>
    <t>Se necesita ubicación de la oficina</t>
  </si>
  <si>
    <t>Revisión de contratos ya firmados (stock)</t>
  </si>
  <si>
    <t>Casuisticas Excel con diferentes complejidades</t>
  </si>
  <si>
    <t>Relación familia de conceptos remunerativos</t>
  </si>
  <si>
    <t>Definir tipo de contrato a usar</t>
  </si>
  <si>
    <t>03/03: Leonardo enviará ejemplo hoy 03/03
03/03: Hugo enviará lista para el 04/03</t>
  </si>
  <si>
    <t>03/03: Hugo enviará definición del contrato a usar</t>
  </si>
  <si>
    <t>incluir la norma/ley del sustento del pago al ministerio de trabajo en el ppt</t>
  </si>
  <si>
    <t>03/03: Hugo lo finalizará para el 04/03</t>
  </si>
  <si>
    <t>Fecha Cambio</t>
  </si>
  <si>
    <t>Vacaciones en base a comisiones</t>
  </si>
  <si>
    <t>08/03: Hugo enviará información</t>
  </si>
  <si>
    <t>Presentación de cotización</t>
  </si>
  <si>
    <t>Se presentará el 15/03</t>
  </si>
  <si>
    <t>Boleta con detalle del seguro social</t>
  </si>
  <si>
    <t>Retenciones en base a empleado mensual</t>
  </si>
  <si>
    <t>Modelo del rol de liquidación</t>
  </si>
  <si>
    <t>Ejercicio simple individual de las provisiones</t>
  </si>
  <si>
    <t>Enviar documentos a Lissette</t>
  </si>
  <si>
    <t>Lissette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</si>
</sst>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textRotation="90" wrapText="1"/>
    </xf>
    <xf numFmtId="16" fontId="3" fillId="2" borderId="1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6" fontId="0" fillId="0" borderId="0" xfId="0" applyNumberFormat="1"/>
    <xf numFmtId="16" fontId="7" fillId="0" borderId="0" xfId="0" applyNumberFormat="1" applyFont="1"/>
    <xf numFmtId="9" fontId="3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vertical="center" wrapText="1"/>
    </xf>
    <xf numFmtId="16" fontId="1" fillId="9" borderId="1" xfId="0" applyNumberFormat="1" applyFont="1" applyFill="1" applyBorder="1" applyAlignment="1">
      <alignment horizontal="center" vertical="center" wrapText="1"/>
    </xf>
    <xf numFmtId="16" fontId="1" fillId="9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/>
    </xf>
    <xf numFmtId="16" fontId="1" fillId="11" borderId="1" xfId="0" applyNumberFormat="1" applyFont="1" applyFill="1" applyBorder="1" applyAlignment="1">
      <alignment horizontal="center" vertical="center"/>
    </xf>
    <xf numFmtId="0" fontId="0" fillId="11" borderId="0" xfId="0" applyFill="1"/>
    <xf numFmtId="0" fontId="2" fillId="2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5" fillId="0" borderId="6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7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62411</xdr:colOff>
      <xdr:row>38</xdr:row>
      <xdr:rowOff>79158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71A807-CED8-48B8-A029-843DEA5DB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16411" cy="7318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15D21-1C31-4E1D-B9AA-97891F857805}">
  <dimension ref="A1"/>
  <sheetViews>
    <sheetView zoomScale="60" zoomScaleNormal="60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CAC7-1E1D-4D06-BC07-892301AB20DA}">
  <dimension ref="A1:CV40"/>
  <sheetViews>
    <sheetView showGridLines="0" zoomScaleNormal="10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H13" sqref="H13"/>
    </sheetView>
  </sheetViews>
  <sheetFormatPr baseColWidth="10" defaultRowHeight="12.75" outlineLevelRow="1" x14ac:dyDescent="0.25"/>
  <cols>
    <col min="1" max="1" width="6.42578125" style="9" customWidth="1"/>
    <col min="2" max="2" width="5.5703125" style="9" customWidth="1"/>
    <col min="3" max="3" width="38.85546875" style="9" customWidth="1"/>
    <col min="4" max="4" width="11.42578125" style="10" customWidth="1"/>
    <col min="5" max="7" width="11.42578125" style="9"/>
    <col min="8" max="8" width="9" style="10" customWidth="1"/>
    <col min="9" max="10" width="11.42578125" style="10"/>
    <col min="11" max="94" width="3.140625" style="6" customWidth="1"/>
    <col min="95" max="99" width="11.42578125" style="9"/>
    <col min="100" max="100" width="51.140625" style="9" customWidth="1"/>
    <col min="101" max="16384" width="11.42578125" style="9"/>
  </cols>
  <sheetData>
    <row r="1" spans="1:100" ht="5.25" customHeight="1" x14ac:dyDescent="0.25"/>
    <row r="2" spans="1:100" x14ac:dyDescent="0.2">
      <c r="B2" s="67" t="s">
        <v>71</v>
      </c>
      <c r="C2" s="67"/>
      <c r="I2" s="68" t="s">
        <v>7</v>
      </c>
      <c r="J2" s="66"/>
      <c r="K2" s="3" t="s">
        <v>10</v>
      </c>
      <c r="L2" s="3" t="s">
        <v>11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10</v>
      </c>
      <c r="S2" s="3" t="s">
        <v>11</v>
      </c>
      <c r="T2" s="3" t="s">
        <v>11</v>
      </c>
      <c r="U2" s="3" t="s">
        <v>12</v>
      </c>
      <c r="V2" s="3" t="s">
        <v>13</v>
      </c>
      <c r="W2" s="3" t="s">
        <v>14</v>
      </c>
      <c r="X2" s="3" t="s">
        <v>15</v>
      </c>
      <c r="Y2" s="3" t="s">
        <v>10</v>
      </c>
      <c r="Z2" s="3" t="s">
        <v>11</v>
      </c>
      <c r="AA2" s="3" t="s">
        <v>11</v>
      </c>
      <c r="AB2" s="3" t="s">
        <v>12</v>
      </c>
      <c r="AC2" s="3" t="s">
        <v>13</v>
      </c>
      <c r="AD2" s="3" t="s">
        <v>14</v>
      </c>
      <c r="AE2" s="3" t="s">
        <v>15</v>
      </c>
      <c r="AF2" s="3" t="s">
        <v>10</v>
      </c>
      <c r="AG2" s="3" t="s">
        <v>11</v>
      </c>
      <c r="AH2" s="3" t="s">
        <v>11</v>
      </c>
      <c r="AI2" s="3" t="s">
        <v>12</v>
      </c>
      <c r="AJ2" s="3" t="s">
        <v>13</v>
      </c>
      <c r="AK2" s="3" t="s">
        <v>14</v>
      </c>
      <c r="AL2" s="3" t="s">
        <v>15</v>
      </c>
      <c r="AM2" s="3" t="s">
        <v>10</v>
      </c>
      <c r="AN2" s="3" t="s">
        <v>11</v>
      </c>
      <c r="AO2" s="3" t="s">
        <v>11</v>
      </c>
      <c r="AP2" s="3" t="s">
        <v>12</v>
      </c>
      <c r="AQ2" s="3" t="s">
        <v>13</v>
      </c>
      <c r="AR2" s="3" t="s">
        <v>14</v>
      </c>
      <c r="AS2" s="3" t="s">
        <v>15</v>
      </c>
      <c r="AT2" s="3" t="s">
        <v>10</v>
      </c>
      <c r="AU2" s="3" t="s">
        <v>11</v>
      </c>
      <c r="AV2" s="3" t="s">
        <v>11</v>
      </c>
      <c r="AW2" s="3" t="s">
        <v>12</v>
      </c>
      <c r="AX2" s="3" t="s">
        <v>13</v>
      </c>
      <c r="AY2" s="3" t="s">
        <v>14</v>
      </c>
      <c r="AZ2" s="3" t="s">
        <v>15</v>
      </c>
      <c r="BA2" s="3" t="s">
        <v>10</v>
      </c>
      <c r="BB2" s="3" t="s">
        <v>11</v>
      </c>
      <c r="BC2" s="3" t="s">
        <v>11</v>
      </c>
      <c r="BD2" s="3" t="s">
        <v>12</v>
      </c>
      <c r="BE2" s="3" t="s">
        <v>13</v>
      </c>
      <c r="BF2" s="3" t="s">
        <v>14</v>
      </c>
      <c r="BG2" s="3" t="s">
        <v>15</v>
      </c>
      <c r="BH2" s="3" t="s">
        <v>10</v>
      </c>
      <c r="BI2" s="3" t="s">
        <v>11</v>
      </c>
      <c r="BJ2" s="3" t="s">
        <v>11</v>
      </c>
      <c r="BK2" s="3" t="s">
        <v>12</v>
      </c>
      <c r="BL2" s="3" t="s">
        <v>13</v>
      </c>
      <c r="BM2" s="3" t="s">
        <v>14</v>
      </c>
      <c r="BN2" s="3" t="s">
        <v>15</v>
      </c>
      <c r="BO2" s="3" t="s">
        <v>10</v>
      </c>
      <c r="BP2" s="3" t="s">
        <v>11</v>
      </c>
      <c r="BQ2" s="3" t="s">
        <v>11</v>
      </c>
      <c r="BR2" s="3" t="s">
        <v>12</v>
      </c>
      <c r="BS2" s="3" t="s">
        <v>13</v>
      </c>
      <c r="BT2" s="3" t="s">
        <v>14</v>
      </c>
      <c r="BU2" s="3" t="s">
        <v>15</v>
      </c>
      <c r="BV2" s="3" t="s">
        <v>10</v>
      </c>
      <c r="BW2" s="3" t="s">
        <v>11</v>
      </c>
      <c r="BX2" s="3" t="s">
        <v>11</v>
      </c>
      <c r="BY2" s="3" t="s">
        <v>12</v>
      </c>
      <c r="BZ2" s="3" t="s">
        <v>13</v>
      </c>
      <c r="CA2" s="3" t="s">
        <v>14</v>
      </c>
      <c r="CB2" s="3" t="s">
        <v>15</v>
      </c>
      <c r="CC2" s="3" t="s">
        <v>10</v>
      </c>
      <c r="CD2" s="3" t="s">
        <v>11</v>
      </c>
      <c r="CE2" s="3" t="s">
        <v>11</v>
      </c>
      <c r="CF2" s="3" t="s">
        <v>12</v>
      </c>
      <c r="CG2" s="3" t="s">
        <v>13</v>
      </c>
      <c r="CH2" s="3" t="s">
        <v>14</v>
      </c>
      <c r="CI2" s="3" t="s">
        <v>15</v>
      </c>
      <c r="CJ2" s="3" t="s">
        <v>10</v>
      </c>
      <c r="CK2" s="3" t="s">
        <v>11</v>
      </c>
      <c r="CL2" s="3" t="s">
        <v>11</v>
      </c>
      <c r="CM2" s="3" t="s">
        <v>12</v>
      </c>
      <c r="CN2" s="3" t="s">
        <v>13</v>
      </c>
      <c r="CO2" s="3" t="s">
        <v>14</v>
      </c>
      <c r="CP2" s="3" t="s">
        <v>15</v>
      </c>
      <c r="CQ2" s="65" t="s">
        <v>151</v>
      </c>
      <c r="CR2" s="66"/>
      <c r="CS2" s="65" t="s">
        <v>8</v>
      </c>
      <c r="CT2" s="66"/>
    </row>
    <row r="3" spans="1:100" ht="36" x14ac:dyDescent="0.25">
      <c r="B3" s="11" t="s">
        <v>6</v>
      </c>
      <c r="C3" s="12" t="s">
        <v>0</v>
      </c>
      <c r="D3" s="13" t="s">
        <v>116</v>
      </c>
      <c r="E3" s="14" t="s">
        <v>1</v>
      </c>
      <c r="F3" s="14" t="s">
        <v>119</v>
      </c>
      <c r="G3" s="14" t="s">
        <v>2</v>
      </c>
      <c r="H3" s="14" t="s">
        <v>9</v>
      </c>
      <c r="I3" s="14" t="s">
        <v>3</v>
      </c>
      <c r="J3" s="14" t="s">
        <v>4</v>
      </c>
      <c r="K3" s="7">
        <v>44613</v>
      </c>
      <c r="L3" s="7">
        <f>K3+1</f>
        <v>44614</v>
      </c>
      <c r="M3" s="7">
        <f t="shared" ref="M3:BX3" si="0">L3+1</f>
        <v>44615</v>
      </c>
      <c r="N3" s="7">
        <f t="shared" si="0"/>
        <v>44616</v>
      </c>
      <c r="O3" s="7">
        <f t="shared" si="0"/>
        <v>44617</v>
      </c>
      <c r="P3" s="7">
        <f t="shared" si="0"/>
        <v>44618</v>
      </c>
      <c r="Q3" s="7">
        <f t="shared" si="0"/>
        <v>44619</v>
      </c>
      <c r="R3" s="7">
        <f t="shared" si="0"/>
        <v>44620</v>
      </c>
      <c r="S3" s="7">
        <f t="shared" si="0"/>
        <v>44621</v>
      </c>
      <c r="T3" s="7">
        <f t="shared" si="0"/>
        <v>44622</v>
      </c>
      <c r="U3" s="7">
        <f t="shared" si="0"/>
        <v>44623</v>
      </c>
      <c r="V3" s="7">
        <f t="shared" si="0"/>
        <v>44624</v>
      </c>
      <c r="W3" s="7">
        <f t="shared" si="0"/>
        <v>44625</v>
      </c>
      <c r="X3" s="7">
        <f t="shared" si="0"/>
        <v>44626</v>
      </c>
      <c r="Y3" s="7">
        <f t="shared" si="0"/>
        <v>44627</v>
      </c>
      <c r="Z3" s="7">
        <f t="shared" si="0"/>
        <v>44628</v>
      </c>
      <c r="AA3" s="7">
        <f t="shared" si="0"/>
        <v>44629</v>
      </c>
      <c r="AB3" s="7">
        <f t="shared" si="0"/>
        <v>44630</v>
      </c>
      <c r="AC3" s="7">
        <f t="shared" si="0"/>
        <v>44631</v>
      </c>
      <c r="AD3" s="7">
        <f t="shared" si="0"/>
        <v>44632</v>
      </c>
      <c r="AE3" s="7">
        <f t="shared" si="0"/>
        <v>44633</v>
      </c>
      <c r="AF3" s="7">
        <f t="shared" si="0"/>
        <v>44634</v>
      </c>
      <c r="AG3" s="7">
        <f t="shared" si="0"/>
        <v>44635</v>
      </c>
      <c r="AH3" s="7">
        <f t="shared" si="0"/>
        <v>44636</v>
      </c>
      <c r="AI3" s="7">
        <f t="shared" si="0"/>
        <v>44637</v>
      </c>
      <c r="AJ3" s="7">
        <f t="shared" si="0"/>
        <v>44638</v>
      </c>
      <c r="AK3" s="7">
        <f t="shared" si="0"/>
        <v>44639</v>
      </c>
      <c r="AL3" s="7">
        <f t="shared" si="0"/>
        <v>44640</v>
      </c>
      <c r="AM3" s="7">
        <f t="shared" si="0"/>
        <v>44641</v>
      </c>
      <c r="AN3" s="7">
        <f t="shared" si="0"/>
        <v>44642</v>
      </c>
      <c r="AO3" s="7">
        <f t="shared" si="0"/>
        <v>44643</v>
      </c>
      <c r="AP3" s="7">
        <f t="shared" si="0"/>
        <v>44644</v>
      </c>
      <c r="AQ3" s="7">
        <f t="shared" si="0"/>
        <v>44645</v>
      </c>
      <c r="AR3" s="7">
        <f t="shared" si="0"/>
        <v>44646</v>
      </c>
      <c r="AS3" s="7">
        <f t="shared" si="0"/>
        <v>44647</v>
      </c>
      <c r="AT3" s="7">
        <f t="shared" si="0"/>
        <v>44648</v>
      </c>
      <c r="AU3" s="7">
        <f t="shared" si="0"/>
        <v>44649</v>
      </c>
      <c r="AV3" s="7">
        <f t="shared" si="0"/>
        <v>44650</v>
      </c>
      <c r="AW3" s="7">
        <f t="shared" si="0"/>
        <v>44651</v>
      </c>
      <c r="AX3" s="7">
        <f t="shared" si="0"/>
        <v>44652</v>
      </c>
      <c r="AY3" s="7">
        <f t="shared" si="0"/>
        <v>44653</v>
      </c>
      <c r="AZ3" s="7">
        <f t="shared" si="0"/>
        <v>44654</v>
      </c>
      <c r="BA3" s="7">
        <f t="shared" si="0"/>
        <v>44655</v>
      </c>
      <c r="BB3" s="7">
        <f t="shared" si="0"/>
        <v>44656</v>
      </c>
      <c r="BC3" s="7">
        <f t="shared" si="0"/>
        <v>44657</v>
      </c>
      <c r="BD3" s="7">
        <f t="shared" si="0"/>
        <v>44658</v>
      </c>
      <c r="BE3" s="7">
        <f t="shared" si="0"/>
        <v>44659</v>
      </c>
      <c r="BF3" s="7">
        <f t="shared" si="0"/>
        <v>44660</v>
      </c>
      <c r="BG3" s="7">
        <f t="shared" si="0"/>
        <v>44661</v>
      </c>
      <c r="BH3" s="7">
        <f t="shared" si="0"/>
        <v>44662</v>
      </c>
      <c r="BI3" s="7">
        <f t="shared" si="0"/>
        <v>44663</v>
      </c>
      <c r="BJ3" s="7">
        <f t="shared" si="0"/>
        <v>44664</v>
      </c>
      <c r="BK3" s="7">
        <f t="shared" si="0"/>
        <v>44665</v>
      </c>
      <c r="BL3" s="7">
        <f t="shared" si="0"/>
        <v>44666</v>
      </c>
      <c r="BM3" s="7">
        <f t="shared" si="0"/>
        <v>44667</v>
      </c>
      <c r="BN3" s="7">
        <f t="shared" si="0"/>
        <v>44668</v>
      </c>
      <c r="BO3" s="7">
        <f t="shared" si="0"/>
        <v>44669</v>
      </c>
      <c r="BP3" s="7">
        <f t="shared" si="0"/>
        <v>44670</v>
      </c>
      <c r="BQ3" s="7">
        <f t="shared" si="0"/>
        <v>44671</v>
      </c>
      <c r="BR3" s="7">
        <f t="shared" si="0"/>
        <v>44672</v>
      </c>
      <c r="BS3" s="7">
        <f t="shared" si="0"/>
        <v>44673</v>
      </c>
      <c r="BT3" s="7">
        <f t="shared" si="0"/>
        <v>44674</v>
      </c>
      <c r="BU3" s="7">
        <f t="shared" si="0"/>
        <v>44675</v>
      </c>
      <c r="BV3" s="7">
        <f t="shared" si="0"/>
        <v>44676</v>
      </c>
      <c r="BW3" s="7">
        <f t="shared" si="0"/>
        <v>44677</v>
      </c>
      <c r="BX3" s="7">
        <f t="shared" si="0"/>
        <v>44678</v>
      </c>
      <c r="BY3" s="7">
        <f t="shared" ref="BY3:CG3" si="1">BX3+1</f>
        <v>44679</v>
      </c>
      <c r="BZ3" s="7">
        <f t="shared" si="1"/>
        <v>44680</v>
      </c>
      <c r="CA3" s="7">
        <f t="shared" si="1"/>
        <v>44681</v>
      </c>
      <c r="CB3" s="7">
        <f t="shared" si="1"/>
        <v>44682</v>
      </c>
      <c r="CC3" s="7">
        <f t="shared" si="1"/>
        <v>44683</v>
      </c>
      <c r="CD3" s="7">
        <f t="shared" si="1"/>
        <v>44684</v>
      </c>
      <c r="CE3" s="7">
        <f t="shared" si="1"/>
        <v>44685</v>
      </c>
      <c r="CF3" s="7">
        <f t="shared" si="1"/>
        <v>44686</v>
      </c>
      <c r="CG3" s="7">
        <f t="shared" si="1"/>
        <v>44687</v>
      </c>
      <c r="CH3" s="7">
        <f t="shared" ref="CH3" si="2">CG3+1</f>
        <v>44688</v>
      </c>
      <c r="CI3" s="7">
        <f t="shared" ref="CI3" si="3">CH3+1</f>
        <v>44689</v>
      </c>
      <c r="CJ3" s="7">
        <f t="shared" ref="CJ3" si="4">CI3+1</f>
        <v>44690</v>
      </c>
      <c r="CK3" s="7">
        <f t="shared" ref="CK3" si="5">CJ3+1</f>
        <v>44691</v>
      </c>
      <c r="CL3" s="7">
        <f t="shared" ref="CL3" si="6">CK3+1</f>
        <v>44692</v>
      </c>
      <c r="CM3" s="7">
        <f t="shared" ref="CM3" si="7">CL3+1</f>
        <v>44693</v>
      </c>
      <c r="CN3" s="7">
        <f t="shared" ref="CN3" si="8">CM3+1</f>
        <v>44694</v>
      </c>
      <c r="CO3" s="7">
        <f t="shared" ref="CO3" si="9">CN3+1</f>
        <v>44695</v>
      </c>
      <c r="CP3" s="7">
        <f t="shared" ref="CP3" si="10">CO3+1</f>
        <v>44696</v>
      </c>
      <c r="CQ3" s="14" t="s">
        <v>3</v>
      </c>
      <c r="CR3" s="14" t="s">
        <v>4</v>
      </c>
      <c r="CS3" s="14" t="s">
        <v>3</v>
      </c>
      <c r="CT3" s="14" t="s">
        <v>4</v>
      </c>
      <c r="CU3" s="13"/>
      <c r="CV3" s="13" t="s">
        <v>5</v>
      </c>
    </row>
    <row r="4" spans="1:100" ht="12.75" customHeight="1" x14ac:dyDescent="0.25">
      <c r="B4" s="69" t="s">
        <v>109</v>
      </c>
      <c r="C4" s="70"/>
      <c r="D4" s="70"/>
      <c r="E4" s="71"/>
      <c r="F4" s="22">
        <f>40%*F6+40%*F9+20%*F11</f>
        <v>0</v>
      </c>
      <c r="G4" s="14"/>
      <c r="H4" s="14"/>
      <c r="I4" s="14"/>
      <c r="J4" s="1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14"/>
      <c r="CR4" s="14"/>
      <c r="CS4" s="14"/>
      <c r="CT4" s="14"/>
      <c r="CU4" s="13"/>
      <c r="CV4" s="13"/>
    </row>
    <row r="5" spans="1:100" outlineLevel="1" x14ac:dyDescent="0.25">
      <c r="B5" s="4">
        <v>1.1000000000000001</v>
      </c>
      <c r="C5" s="5" t="s">
        <v>65</v>
      </c>
      <c r="D5" s="4" t="s">
        <v>117</v>
      </c>
      <c r="E5" s="2" t="s">
        <v>17</v>
      </c>
      <c r="F5" s="18">
        <v>0</v>
      </c>
      <c r="G5" s="2" t="s">
        <v>106</v>
      </c>
      <c r="H5" s="4">
        <v>15</v>
      </c>
      <c r="I5" s="15">
        <v>44613</v>
      </c>
      <c r="J5" s="15">
        <f>WORKDAY.INTL(I5-1,H5,1,Feriados!$A$1:$A$5)</f>
        <v>44631</v>
      </c>
      <c r="K5" s="4"/>
      <c r="L5" s="4"/>
      <c r="M5" s="4"/>
      <c r="N5" s="4"/>
      <c r="O5" s="4"/>
      <c r="P5" s="16"/>
      <c r="Q5" s="17"/>
      <c r="R5" s="4"/>
      <c r="S5" s="4"/>
      <c r="T5" s="4"/>
      <c r="U5" s="4"/>
      <c r="V5" s="4"/>
      <c r="W5" s="16"/>
      <c r="X5" s="17"/>
      <c r="Y5" s="4"/>
      <c r="Z5" s="4"/>
      <c r="AA5" s="4"/>
      <c r="AB5" s="4"/>
      <c r="AC5" s="4"/>
      <c r="AD5" s="16"/>
      <c r="AE5" s="17"/>
      <c r="AF5" s="4"/>
      <c r="AG5" s="4"/>
      <c r="AH5" s="4"/>
      <c r="AI5" s="4"/>
      <c r="AJ5" s="4"/>
      <c r="AK5" s="16"/>
      <c r="AL5" s="17"/>
      <c r="AM5" s="4"/>
      <c r="AN5" s="4"/>
      <c r="AO5" s="4"/>
      <c r="AP5" s="4"/>
      <c r="AQ5" s="4"/>
      <c r="AR5" s="16"/>
      <c r="AS5" s="17"/>
      <c r="AT5" s="4"/>
      <c r="AU5" s="4"/>
      <c r="AV5" s="4"/>
      <c r="AW5" s="4"/>
      <c r="AX5" s="4"/>
      <c r="AY5" s="16"/>
      <c r="AZ5" s="17"/>
      <c r="BA5" s="4"/>
      <c r="BB5" s="4"/>
      <c r="BC5" s="4"/>
      <c r="BD5" s="4"/>
      <c r="BE5" s="4"/>
      <c r="BF5" s="16"/>
      <c r="BG5" s="17"/>
      <c r="BH5" s="4"/>
      <c r="BI5" s="4"/>
      <c r="BJ5" s="4"/>
      <c r="BK5" s="4"/>
      <c r="BL5" s="4"/>
      <c r="BM5" s="16"/>
      <c r="BN5" s="17"/>
      <c r="BO5" s="4"/>
      <c r="BP5" s="4"/>
      <c r="BQ5" s="4"/>
      <c r="BR5" s="4"/>
      <c r="BS5" s="4"/>
      <c r="BT5" s="16"/>
      <c r="BU5" s="17"/>
      <c r="BV5" s="4"/>
      <c r="BW5" s="4"/>
      <c r="BX5" s="4"/>
      <c r="BY5" s="4"/>
      <c r="BZ5" s="4"/>
      <c r="CA5" s="16"/>
      <c r="CB5" s="17"/>
      <c r="CC5" s="4"/>
      <c r="CD5" s="4"/>
      <c r="CE5" s="4"/>
      <c r="CF5" s="4"/>
      <c r="CG5" s="4"/>
      <c r="CH5" s="16"/>
      <c r="CI5" s="17"/>
      <c r="CJ5" s="4"/>
      <c r="CK5" s="4"/>
      <c r="CL5" s="4"/>
      <c r="CM5" s="4"/>
      <c r="CN5" s="4"/>
      <c r="CO5" s="16"/>
      <c r="CP5" s="17"/>
      <c r="CQ5" s="1"/>
      <c r="CR5" s="1"/>
      <c r="CS5" s="15"/>
      <c r="CT5" s="15"/>
      <c r="CU5" s="1"/>
      <c r="CV5" s="1"/>
    </row>
    <row r="6" spans="1:100" outlineLevel="1" x14ac:dyDescent="0.25">
      <c r="A6" s="50" t="s">
        <v>112</v>
      </c>
      <c r="B6" s="51">
        <v>1.2</v>
      </c>
      <c r="C6" s="52" t="s">
        <v>66</v>
      </c>
      <c r="D6" s="4">
        <f>B5</f>
        <v>1.1000000000000001</v>
      </c>
      <c r="E6" s="46" t="s">
        <v>89</v>
      </c>
      <c r="F6" s="56">
        <v>0</v>
      </c>
      <c r="G6" s="2" t="s">
        <v>106</v>
      </c>
      <c r="H6" s="47">
        <v>10</v>
      </c>
      <c r="I6" s="48">
        <f>J5+1</f>
        <v>44632</v>
      </c>
      <c r="J6" s="53">
        <f>WORKDAY.INTL(I6-1,H6,1,Feriados!$A$1:$A$5)</f>
        <v>44645</v>
      </c>
      <c r="K6" s="4"/>
      <c r="L6" s="4"/>
      <c r="M6" s="4"/>
      <c r="N6" s="4"/>
      <c r="O6" s="4"/>
      <c r="P6" s="16"/>
      <c r="Q6" s="17"/>
      <c r="R6" s="4"/>
      <c r="S6" s="4"/>
      <c r="T6" s="4"/>
      <c r="U6" s="4"/>
      <c r="V6" s="4"/>
      <c r="W6" s="16"/>
      <c r="X6" s="17"/>
      <c r="Y6" s="4"/>
      <c r="Z6" s="4"/>
      <c r="AA6" s="4"/>
      <c r="AB6" s="4"/>
      <c r="AC6" s="4"/>
      <c r="AD6" s="16"/>
      <c r="AE6" s="17"/>
      <c r="AF6" s="4"/>
      <c r="AG6" s="4"/>
      <c r="AH6" s="4"/>
      <c r="AI6" s="4"/>
      <c r="AJ6" s="4"/>
      <c r="AK6" s="16"/>
      <c r="AL6" s="17"/>
      <c r="AM6" s="4"/>
      <c r="AN6" s="4"/>
      <c r="AO6" s="4"/>
      <c r="AP6" s="4"/>
      <c r="AQ6" s="4"/>
      <c r="AR6" s="16"/>
      <c r="AS6" s="17"/>
      <c r="AT6" s="4"/>
      <c r="AU6" s="4"/>
      <c r="AV6" s="4"/>
      <c r="AW6" s="4"/>
      <c r="AX6" s="4"/>
      <c r="AY6" s="16"/>
      <c r="AZ6" s="17"/>
      <c r="BA6" s="4"/>
      <c r="BB6" s="4"/>
      <c r="BC6" s="4"/>
      <c r="BD6" s="4"/>
      <c r="BE6" s="4"/>
      <c r="BF6" s="16"/>
      <c r="BG6" s="17"/>
      <c r="BH6" s="4"/>
      <c r="BI6" s="4"/>
      <c r="BJ6" s="4"/>
      <c r="BK6" s="4"/>
      <c r="BL6" s="4"/>
      <c r="BM6" s="16"/>
      <c r="BN6" s="17"/>
      <c r="BO6" s="4"/>
      <c r="BP6" s="4"/>
      <c r="BQ6" s="4"/>
      <c r="BR6" s="4"/>
      <c r="BS6" s="4"/>
      <c r="BT6" s="16"/>
      <c r="BU6" s="17"/>
      <c r="BV6" s="4"/>
      <c r="BW6" s="4"/>
      <c r="BX6" s="4"/>
      <c r="BY6" s="4"/>
      <c r="BZ6" s="4"/>
      <c r="CA6" s="16"/>
      <c r="CB6" s="17"/>
      <c r="CC6" s="4"/>
      <c r="CD6" s="4"/>
      <c r="CE6" s="4"/>
      <c r="CF6" s="4"/>
      <c r="CG6" s="4"/>
      <c r="CH6" s="16"/>
      <c r="CI6" s="17"/>
      <c r="CJ6" s="4"/>
      <c r="CK6" s="4"/>
      <c r="CL6" s="4"/>
      <c r="CM6" s="4"/>
      <c r="CN6" s="4"/>
      <c r="CO6" s="16"/>
      <c r="CP6" s="17"/>
      <c r="CQ6" s="1"/>
      <c r="CR6" s="1"/>
      <c r="CS6" s="3"/>
      <c r="CT6" s="15"/>
      <c r="CU6" s="1"/>
      <c r="CV6" s="1"/>
    </row>
    <row r="7" spans="1:100" outlineLevel="1" x14ac:dyDescent="0.25">
      <c r="B7" s="4">
        <v>1.3</v>
      </c>
      <c r="C7" s="5" t="s">
        <v>103</v>
      </c>
      <c r="D7" s="4">
        <f t="shared" ref="D7:D11" si="11">B6</f>
        <v>1.2</v>
      </c>
      <c r="E7" s="46" t="s">
        <v>89</v>
      </c>
      <c r="F7" s="18">
        <v>0</v>
      </c>
      <c r="G7" s="2" t="s">
        <v>64</v>
      </c>
      <c r="H7" s="47">
        <v>2</v>
      </c>
      <c r="I7" s="48">
        <f t="shared" ref="I7:I11" si="12">J6+1</f>
        <v>44646</v>
      </c>
      <c r="J7" s="48">
        <f>WORKDAY.INTL(I7-1,H7,1,Feriados!$A$1:$A$5)</f>
        <v>44649</v>
      </c>
      <c r="K7" s="4"/>
      <c r="L7" s="4"/>
      <c r="M7" s="4"/>
      <c r="N7" s="4"/>
      <c r="O7" s="4"/>
      <c r="P7" s="16"/>
      <c r="Q7" s="17"/>
      <c r="R7" s="4"/>
      <c r="S7" s="4"/>
      <c r="T7" s="4"/>
      <c r="U7" s="4"/>
      <c r="V7" s="4"/>
      <c r="W7" s="16"/>
      <c r="X7" s="17"/>
      <c r="Y7" s="4"/>
      <c r="Z7" s="4"/>
      <c r="AA7" s="4"/>
      <c r="AB7" s="4"/>
      <c r="AC7" s="4"/>
      <c r="AD7" s="16"/>
      <c r="AE7" s="17"/>
      <c r="AF7" s="4"/>
      <c r="AG7" s="4"/>
      <c r="AH7" s="4"/>
      <c r="AI7" s="4"/>
      <c r="AJ7" s="4"/>
      <c r="AK7" s="16"/>
      <c r="AL7" s="17"/>
      <c r="AM7" s="4"/>
      <c r="AN7" s="4"/>
      <c r="AO7" s="4"/>
      <c r="AP7" s="4"/>
      <c r="AQ7" s="4"/>
      <c r="AR7" s="16"/>
      <c r="AS7" s="17"/>
      <c r="AT7" s="4"/>
      <c r="AU7" s="4"/>
      <c r="AV7" s="4"/>
      <c r="AW7" s="4"/>
      <c r="AX7" s="4"/>
      <c r="AY7" s="16"/>
      <c r="AZ7" s="17"/>
      <c r="BA7" s="4"/>
      <c r="BB7" s="4"/>
      <c r="BC7" s="4"/>
      <c r="BD7" s="4"/>
      <c r="BE7" s="4"/>
      <c r="BF7" s="16"/>
      <c r="BG7" s="17"/>
      <c r="BH7" s="4"/>
      <c r="BI7" s="4"/>
      <c r="BJ7" s="4"/>
      <c r="BK7" s="4"/>
      <c r="BL7" s="4"/>
      <c r="BM7" s="16"/>
      <c r="BN7" s="17"/>
      <c r="BO7" s="4"/>
      <c r="BP7" s="4"/>
      <c r="BQ7" s="4"/>
      <c r="BR7" s="4"/>
      <c r="BS7" s="4"/>
      <c r="BT7" s="16"/>
      <c r="BU7" s="17"/>
      <c r="BV7" s="4"/>
      <c r="BW7" s="4"/>
      <c r="BX7" s="4"/>
      <c r="BY7" s="4"/>
      <c r="BZ7" s="4"/>
      <c r="CA7" s="16"/>
      <c r="CB7" s="17"/>
      <c r="CC7" s="4"/>
      <c r="CD7" s="4"/>
      <c r="CE7" s="4"/>
      <c r="CF7" s="4"/>
      <c r="CG7" s="4"/>
      <c r="CH7" s="16"/>
      <c r="CI7" s="17"/>
      <c r="CJ7" s="4"/>
      <c r="CK7" s="4"/>
      <c r="CL7" s="4"/>
      <c r="CM7" s="4"/>
      <c r="CN7" s="4"/>
      <c r="CO7" s="16"/>
      <c r="CP7" s="17"/>
      <c r="CQ7" s="1"/>
      <c r="CR7" s="1"/>
      <c r="CS7" s="3"/>
      <c r="CT7" s="15"/>
      <c r="CU7" s="1"/>
      <c r="CV7" s="1"/>
    </row>
    <row r="8" spans="1:100" outlineLevel="1" x14ac:dyDescent="0.25">
      <c r="B8" s="4">
        <v>1.4</v>
      </c>
      <c r="C8" s="5" t="s">
        <v>67</v>
      </c>
      <c r="D8" s="4">
        <f t="shared" si="11"/>
        <v>1.3</v>
      </c>
      <c r="E8" s="46" t="s">
        <v>89</v>
      </c>
      <c r="F8" s="18">
        <v>0</v>
      </c>
      <c r="G8" s="2" t="s">
        <v>64</v>
      </c>
      <c r="H8" s="58">
        <v>20</v>
      </c>
      <c r="I8" s="48">
        <f t="shared" si="12"/>
        <v>44650</v>
      </c>
      <c r="J8" s="48">
        <f>WORKDAY.INTL(I8-1,H8,1,Feriados!$A$1:$A$5)</f>
        <v>44677</v>
      </c>
      <c r="K8" s="4"/>
      <c r="L8" s="4"/>
      <c r="M8" s="4"/>
      <c r="N8" s="4"/>
      <c r="O8" s="4"/>
      <c r="P8" s="16"/>
      <c r="Q8" s="17"/>
      <c r="R8" s="4"/>
      <c r="S8" s="4"/>
      <c r="T8" s="4"/>
      <c r="U8" s="4"/>
      <c r="V8" s="4"/>
      <c r="W8" s="16"/>
      <c r="X8" s="17"/>
      <c r="Y8" s="4"/>
      <c r="Z8" s="4"/>
      <c r="AA8" s="4"/>
      <c r="AB8" s="4"/>
      <c r="AC8" s="4"/>
      <c r="AD8" s="16"/>
      <c r="AE8" s="17"/>
      <c r="AF8" s="4"/>
      <c r="AG8" s="4"/>
      <c r="AH8" s="4"/>
      <c r="AI8" s="4"/>
      <c r="AJ8" s="4"/>
      <c r="AK8" s="16"/>
      <c r="AL8" s="17"/>
      <c r="AM8" s="4"/>
      <c r="AN8" s="4"/>
      <c r="AO8" s="4"/>
      <c r="AP8" s="4"/>
      <c r="AQ8" s="4"/>
      <c r="AR8" s="16"/>
      <c r="AS8" s="17"/>
      <c r="AT8" s="4"/>
      <c r="AU8" s="4"/>
      <c r="AV8" s="4"/>
      <c r="AW8" s="4"/>
      <c r="AX8" s="4"/>
      <c r="AY8" s="16"/>
      <c r="AZ8" s="17"/>
      <c r="BA8" s="4"/>
      <c r="BB8" s="4"/>
      <c r="BC8" s="4"/>
      <c r="BD8" s="4"/>
      <c r="BE8" s="4"/>
      <c r="BF8" s="16"/>
      <c r="BG8" s="17"/>
      <c r="BH8" s="4"/>
      <c r="BI8" s="4"/>
      <c r="BJ8" s="4"/>
      <c r="BK8" s="4"/>
      <c r="BL8" s="4"/>
      <c r="BM8" s="16"/>
      <c r="BN8" s="17"/>
      <c r="BO8" s="4"/>
      <c r="BP8" s="4"/>
      <c r="BQ8" s="4"/>
      <c r="BR8" s="4"/>
      <c r="BS8" s="4"/>
      <c r="BT8" s="16"/>
      <c r="BU8" s="17"/>
      <c r="BV8" s="4"/>
      <c r="BW8" s="4"/>
      <c r="BX8" s="4"/>
      <c r="BY8" s="4"/>
      <c r="BZ8" s="4"/>
      <c r="CA8" s="16"/>
      <c r="CB8" s="17"/>
      <c r="CC8" s="4"/>
      <c r="CD8" s="4"/>
      <c r="CE8" s="4"/>
      <c r="CF8" s="4"/>
      <c r="CG8" s="4"/>
      <c r="CH8" s="16"/>
      <c r="CI8" s="17"/>
      <c r="CJ8" s="4"/>
      <c r="CK8" s="4"/>
      <c r="CL8" s="4"/>
      <c r="CM8" s="4"/>
      <c r="CN8" s="4"/>
      <c r="CO8" s="16"/>
      <c r="CP8" s="17"/>
      <c r="CQ8" s="1"/>
      <c r="CR8" s="1"/>
      <c r="CS8" s="3"/>
      <c r="CT8" s="3"/>
      <c r="CU8" s="1"/>
      <c r="CV8" s="1"/>
    </row>
    <row r="9" spans="1:100" outlineLevel="1" x14ac:dyDescent="0.25">
      <c r="A9" s="50" t="s">
        <v>114</v>
      </c>
      <c r="B9" s="51">
        <v>1.5</v>
      </c>
      <c r="C9" s="52" t="s">
        <v>68</v>
      </c>
      <c r="D9" s="4">
        <f t="shared" si="11"/>
        <v>1.4</v>
      </c>
      <c r="E9" s="46" t="s">
        <v>89</v>
      </c>
      <c r="F9" s="56">
        <v>0</v>
      </c>
      <c r="G9" s="2" t="s">
        <v>106</v>
      </c>
      <c r="H9" s="47">
        <v>20</v>
      </c>
      <c r="I9" s="48">
        <f t="shared" si="12"/>
        <v>44678</v>
      </c>
      <c r="J9" s="54">
        <f>WORKDAY.INTL(I9-1,H9,1,Feriados!$A$1:$A$5)</f>
        <v>44705</v>
      </c>
      <c r="K9" s="4"/>
      <c r="L9" s="4"/>
      <c r="M9" s="4"/>
      <c r="N9" s="4"/>
      <c r="O9" s="4"/>
      <c r="P9" s="16"/>
      <c r="Q9" s="17"/>
      <c r="R9" s="4"/>
      <c r="S9" s="4"/>
      <c r="T9" s="4"/>
      <c r="U9" s="4"/>
      <c r="V9" s="4"/>
      <c r="W9" s="16"/>
      <c r="X9" s="17"/>
      <c r="Y9" s="4"/>
      <c r="Z9" s="4"/>
      <c r="AA9" s="4"/>
      <c r="AB9" s="4"/>
      <c r="AC9" s="4"/>
      <c r="AD9" s="16"/>
      <c r="AE9" s="17"/>
      <c r="AF9" s="4"/>
      <c r="AG9" s="4"/>
      <c r="AH9" s="4"/>
      <c r="AI9" s="4"/>
      <c r="AJ9" s="4"/>
      <c r="AK9" s="16"/>
      <c r="AL9" s="17"/>
      <c r="AM9" s="4"/>
      <c r="AN9" s="4"/>
      <c r="AO9" s="4"/>
      <c r="AP9" s="4"/>
      <c r="AQ9" s="4"/>
      <c r="AR9" s="16"/>
      <c r="AS9" s="17"/>
      <c r="AT9" s="4"/>
      <c r="AU9" s="4"/>
      <c r="AV9" s="4"/>
      <c r="AW9" s="4"/>
      <c r="AX9" s="4"/>
      <c r="AY9" s="16"/>
      <c r="AZ9" s="17"/>
      <c r="BA9" s="4"/>
      <c r="BB9" s="4"/>
      <c r="BC9" s="4"/>
      <c r="BD9" s="4"/>
      <c r="BE9" s="4"/>
      <c r="BF9" s="16"/>
      <c r="BG9" s="17"/>
      <c r="BH9" s="4"/>
      <c r="BI9" s="4"/>
      <c r="BJ9" s="4"/>
      <c r="BK9" s="4"/>
      <c r="BL9" s="4"/>
      <c r="BM9" s="16"/>
      <c r="BN9" s="17"/>
      <c r="BO9" s="4"/>
      <c r="BP9" s="4"/>
      <c r="BQ9" s="4"/>
      <c r="BR9" s="4"/>
      <c r="BS9" s="4"/>
      <c r="BT9" s="16"/>
      <c r="BU9" s="17"/>
      <c r="BV9" s="4"/>
      <c r="BW9" s="4"/>
      <c r="BX9" s="4"/>
      <c r="BY9" s="4"/>
      <c r="BZ9" s="4"/>
      <c r="CA9" s="16"/>
      <c r="CB9" s="17"/>
      <c r="CC9" s="4"/>
      <c r="CD9" s="4"/>
      <c r="CE9" s="4"/>
      <c r="CF9" s="4"/>
      <c r="CG9" s="4"/>
      <c r="CH9" s="16"/>
      <c r="CI9" s="17"/>
      <c r="CJ9" s="4"/>
      <c r="CK9" s="4"/>
      <c r="CL9" s="4"/>
      <c r="CM9" s="4"/>
      <c r="CN9" s="4"/>
      <c r="CO9" s="16"/>
      <c r="CP9" s="17"/>
      <c r="CQ9" s="1"/>
      <c r="CR9" s="1"/>
      <c r="CS9" s="3"/>
      <c r="CT9" s="3"/>
      <c r="CU9" s="1"/>
      <c r="CV9" s="1"/>
    </row>
    <row r="10" spans="1:100" outlineLevel="1" x14ac:dyDescent="0.25">
      <c r="B10" s="4">
        <v>1.6</v>
      </c>
      <c r="C10" s="5" t="s">
        <v>70</v>
      </c>
      <c r="D10" s="4">
        <f t="shared" si="11"/>
        <v>1.5</v>
      </c>
      <c r="E10" s="46" t="s">
        <v>89</v>
      </c>
      <c r="F10" s="18">
        <v>0</v>
      </c>
      <c r="G10" s="2" t="s">
        <v>81</v>
      </c>
      <c r="H10" s="47">
        <v>2</v>
      </c>
      <c r="I10" s="48">
        <f t="shared" si="12"/>
        <v>44706</v>
      </c>
      <c r="J10" s="48">
        <f>WORKDAY.INTL(I10-1,H10,1,Feriados!$A$1:$A$5)</f>
        <v>44707</v>
      </c>
      <c r="K10" s="4"/>
      <c r="L10" s="4"/>
      <c r="M10" s="4"/>
      <c r="N10" s="4"/>
      <c r="O10" s="4"/>
      <c r="P10" s="16"/>
      <c r="Q10" s="17"/>
      <c r="R10" s="4"/>
      <c r="S10" s="4"/>
      <c r="T10" s="4"/>
      <c r="U10" s="4"/>
      <c r="V10" s="4"/>
      <c r="W10" s="16"/>
      <c r="X10" s="17"/>
      <c r="Y10" s="4"/>
      <c r="Z10" s="4"/>
      <c r="AA10" s="4"/>
      <c r="AB10" s="4"/>
      <c r="AC10" s="4"/>
      <c r="AD10" s="16"/>
      <c r="AE10" s="17"/>
      <c r="AF10" s="4"/>
      <c r="AG10" s="4"/>
      <c r="AH10" s="4"/>
      <c r="AI10" s="4"/>
      <c r="AJ10" s="4"/>
      <c r="AK10" s="16"/>
      <c r="AL10" s="17"/>
      <c r="AM10" s="4"/>
      <c r="AN10" s="4"/>
      <c r="AO10" s="4"/>
      <c r="AP10" s="4"/>
      <c r="AQ10" s="4"/>
      <c r="AR10" s="16"/>
      <c r="AS10" s="17"/>
      <c r="AT10" s="4"/>
      <c r="AU10" s="4"/>
      <c r="AV10" s="4"/>
      <c r="AW10" s="4"/>
      <c r="AX10" s="4"/>
      <c r="AY10" s="16"/>
      <c r="AZ10" s="17"/>
      <c r="BA10" s="4"/>
      <c r="BB10" s="4"/>
      <c r="BC10" s="4"/>
      <c r="BD10" s="4"/>
      <c r="BE10" s="4"/>
      <c r="BF10" s="16"/>
      <c r="BG10" s="17"/>
      <c r="BH10" s="4"/>
      <c r="BI10" s="4"/>
      <c r="BJ10" s="4"/>
      <c r="BK10" s="4"/>
      <c r="BL10" s="4"/>
      <c r="BM10" s="16"/>
      <c r="BN10" s="17"/>
      <c r="BO10" s="4"/>
      <c r="BP10" s="4"/>
      <c r="BQ10" s="4"/>
      <c r="BR10" s="4"/>
      <c r="BS10" s="4"/>
      <c r="BT10" s="16"/>
      <c r="BU10" s="17"/>
      <c r="BV10" s="4"/>
      <c r="BW10" s="4"/>
      <c r="BX10" s="4"/>
      <c r="BY10" s="4"/>
      <c r="BZ10" s="4"/>
      <c r="CA10" s="16"/>
      <c r="CB10" s="17"/>
      <c r="CC10" s="4"/>
      <c r="CD10" s="4"/>
      <c r="CE10" s="4"/>
      <c r="CF10" s="4"/>
      <c r="CG10" s="4"/>
      <c r="CH10" s="16"/>
      <c r="CI10" s="17"/>
      <c r="CJ10" s="4"/>
      <c r="CK10" s="4"/>
      <c r="CL10" s="4"/>
      <c r="CM10" s="4"/>
      <c r="CN10" s="4"/>
      <c r="CO10" s="16"/>
      <c r="CP10" s="17"/>
      <c r="CQ10" s="1"/>
      <c r="CR10" s="1"/>
      <c r="CS10" s="3"/>
      <c r="CT10" s="3"/>
      <c r="CU10" s="1"/>
      <c r="CV10" s="1"/>
    </row>
    <row r="11" spans="1:100" outlineLevel="1" x14ac:dyDescent="0.25">
      <c r="A11" s="50" t="s">
        <v>113</v>
      </c>
      <c r="B11" s="51">
        <v>1.7</v>
      </c>
      <c r="C11" s="52" t="s">
        <v>69</v>
      </c>
      <c r="D11" s="4">
        <f t="shared" si="11"/>
        <v>1.6</v>
      </c>
      <c r="E11" s="46" t="s">
        <v>89</v>
      </c>
      <c r="F11" s="56">
        <v>0</v>
      </c>
      <c r="G11" s="2" t="s">
        <v>106</v>
      </c>
      <c r="H11" s="47">
        <v>10</v>
      </c>
      <c r="I11" s="48">
        <f t="shared" si="12"/>
        <v>44708</v>
      </c>
      <c r="J11" s="54">
        <f>WORKDAY.INTL(I11-1,H11,1,Feriados!$A$1:$A$5)</f>
        <v>44721</v>
      </c>
      <c r="K11" s="4"/>
      <c r="L11" s="4"/>
      <c r="M11" s="4"/>
      <c r="N11" s="4"/>
      <c r="O11" s="4"/>
      <c r="P11" s="16"/>
      <c r="Q11" s="17"/>
      <c r="R11" s="4"/>
      <c r="S11" s="4"/>
      <c r="T11" s="4"/>
      <c r="U11" s="4"/>
      <c r="V11" s="4"/>
      <c r="W11" s="16"/>
      <c r="X11" s="17"/>
      <c r="Y11" s="4"/>
      <c r="Z11" s="4"/>
      <c r="AA11" s="4"/>
      <c r="AB11" s="4"/>
      <c r="AC11" s="4"/>
      <c r="AD11" s="16"/>
      <c r="AE11" s="17"/>
      <c r="AF11" s="4"/>
      <c r="AG11" s="4"/>
      <c r="AH11" s="4"/>
      <c r="AI11" s="4"/>
      <c r="AJ11" s="4"/>
      <c r="AK11" s="16"/>
      <c r="AL11" s="17"/>
      <c r="AM11" s="4"/>
      <c r="AN11" s="4"/>
      <c r="AO11" s="4"/>
      <c r="AP11" s="4"/>
      <c r="AQ11" s="4"/>
      <c r="AR11" s="16"/>
      <c r="AS11" s="17"/>
      <c r="AT11" s="4"/>
      <c r="AU11" s="4"/>
      <c r="AV11" s="4"/>
      <c r="AW11" s="4"/>
      <c r="AX11" s="4"/>
      <c r="AY11" s="16"/>
      <c r="AZ11" s="17"/>
      <c r="BA11" s="4"/>
      <c r="BB11" s="4"/>
      <c r="BC11" s="4"/>
      <c r="BD11" s="4"/>
      <c r="BE11" s="4"/>
      <c r="BF11" s="16"/>
      <c r="BG11" s="17"/>
      <c r="BH11" s="4"/>
      <c r="BI11" s="4"/>
      <c r="BJ11" s="4"/>
      <c r="BK11" s="4"/>
      <c r="BL11" s="4"/>
      <c r="BM11" s="16"/>
      <c r="BN11" s="17"/>
      <c r="BO11" s="4"/>
      <c r="BP11" s="4"/>
      <c r="BQ11" s="4"/>
      <c r="BR11" s="4"/>
      <c r="BS11" s="4"/>
      <c r="BT11" s="16"/>
      <c r="BU11" s="17"/>
      <c r="BV11" s="4"/>
      <c r="BW11" s="4"/>
      <c r="BX11" s="4"/>
      <c r="BY11" s="4"/>
      <c r="BZ11" s="4"/>
      <c r="CA11" s="16"/>
      <c r="CB11" s="17"/>
      <c r="CC11" s="4"/>
      <c r="CD11" s="4"/>
      <c r="CE11" s="4"/>
      <c r="CF11" s="4"/>
      <c r="CG11" s="4"/>
      <c r="CH11" s="16"/>
      <c r="CI11" s="17"/>
      <c r="CJ11" s="4"/>
      <c r="CK11" s="4"/>
      <c r="CL11" s="4"/>
      <c r="CM11" s="4"/>
      <c r="CN11" s="4"/>
      <c r="CO11" s="16"/>
      <c r="CP11" s="17"/>
      <c r="CQ11" s="1"/>
      <c r="CR11" s="1"/>
      <c r="CS11" s="3"/>
      <c r="CT11" s="3"/>
      <c r="CU11" s="1"/>
      <c r="CV11" s="1"/>
    </row>
    <row r="12" spans="1:100" ht="12.75" customHeight="1" x14ac:dyDescent="0.25">
      <c r="B12" s="69" t="s">
        <v>118</v>
      </c>
      <c r="C12" s="70"/>
      <c r="D12" s="70"/>
      <c r="E12" s="71"/>
      <c r="F12" s="22">
        <f>SUMPRODUCT(F13:F19,H13:H19)/SUM(H13:H19)</f>
        <v>0</v>
      </c>
      <c r="G12" s="14"/>
      <c r="H12" s="14"/>
      <c r="I12" s="14"/>
      <c r="J12" s="14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14"/>
      <c r="CR12" s="14"/>
      <c r="CS12" s="14"/>
      <c r="CT12" s="14"/>
      <c r="CU12" s="13"/>
      <c r="CV12" s="13"/>
    </row>
    <row r="13" spans="1:100" outlineLevel="1" x14ac:dyDescent="0.25">
      <c r="B13" s="4">
        <v>2.1</v>
      </c>
      <c r="C13" s="5" t="s">
        <v>65</v>
      </c>
      <c r="D13" s="4" t="s">
        <v>117</v>
      </c>
      <c r="E13" s="2" t="s">
        <v>17</v>
      </c>
      <c r="F13" s="18">
        <v>0</v>
      </c>
      <c r="G13" s="55" t="s">
        <v>115</v>
      </c>
      <c r="H13" s="4">
        <v>15</v>
      </c>
      <c r="I13" s="15">
        <v>44613</v>
      </c>
      <c r="J13" s="15">
        <f>WORKDAY.INTL(I13-1,H13,1,Feriados!$A$1:$A$5)</f>
        <v>44631</v>
      </c>
      <c r="K13" s="4"/>
      <c r="L13" s="4"/>
      <c r="M13" s="4"/>
      <c r="N13" s="4"/>
      <c r="O13" s="4"/>
      <c r="P13" s="16"/>
      <c r="Q13" s="17"/>
      <c r="R13" s="4"/>
      <c r="S13" s="4"/>
      <c r="T13" s="4"/>
      <c r="U13" s="4"/>
      <c r="V13" s="4"/>
      <c r="W13" s="16"/>
      <c r="X13" s="17"/>
      <c r="Y13" s="4"/>
      <c r="Z13" s="4"/>
      <c r="AA13" s="4"/>
      <c r="AB13" s="4"/>
      <c r="AC13" s="4"/>
      <c r="AD13" s="16"/>
      <c r="AE13" s="17"/>
      <c r="AF13" s="4"/>
      <c r="AG13" s="4"/>
      <c r="AH13" s="4"/>
      <c r="AI13" s="4"/>
      <c r="AJ13" s="4"/>
      <c r="AK13" s="16"/>
      <c r="AL13" s="17"/>
      <c r="AM13" s="4"/>
      <c r="AN13" s="4"/>
      <c r="AO13" s="4"/>
      <c r="AP13" s="4"/>
      <c r="AQ13" s="4"/>
      <c r="AR13" s="16"/>
      <c r="AS13" s="17"/>
      <c r="AT13" s="4"/>
      <c r="AU13" s="4"/>
      <c r="AV13" s="4"/>
      <c r="AW13" s="4"/>
      <c r="AX13" s="4"/>
      <c r="AY13" s="16"/>
      <c r="AZ13" s="17"/>
      <c r="BA13" s="4"/>
      <c r="BB13" s="4"/>
      <c r="BC13" s="4"/>
      <c r="BD13" s="4"/>
      <c r="BE13" s="4"/>
      <c r="BF13" s="16"/>
      <c r="BG13" s="17"/>
      <c r="BH13" s="4"/>
      <c r="BI13" s="4"/>
      <c r="BJ13" s="4"/>
      <c r="BK13" s="4"/>
      <c r="BL13" s="4"/>
      <c r="BM13" s="16"/>
      <c r="BN13" s="17"/>
      <c r="BO13" s="4"/>
      <c r="BP13" s="4"/>
      <c r="BQ13" s="4"/>
      <c r="BR13" s="4"/>
      <c r="BS13" s="4"/>
      <c r="BT13" s="16"/>
      <c r="BU13" s="17"/>
      <c r="BV13" s="4"/>
      <c r="BW13" s="4"/>
      <c r="BX13" s="4"/>
      <c r="BY13" s="4"/>
      <c r="BZ13" s="4"/>
      <c r="CA13" s="16"/>
      <c r="CB13" s="17"/>
      <c r="CC13" s="4"/>
      <c r="CD13" s="4"/>
      <c r="CE13" s="4"/>
      <c r="CF13" s="4"/>
      <c r="CG13" s="4"/>
      <c r="CH13" s="16"/>
      <c r="CI13" s="17"/>
      <c r="CJ13" s="4"/>
      <c r="CK13" s="4"/>
      <c r="CL13" s="4"/>
      <c r="CM13" s="4"/>
      <c r="CN13" s="4"/>
      <c r="CO13" s="16"/>
      <c r="CP13" s="17"/>
      <c r="CQ13" s="1"/>
      <c r="CR13" s="1"/>
      <c r="CS13" s="15"/>
      <c r="CT13" s="15"/>
      <c r="CU13" s="1"/>
      <c r="CV13" s="1"/>
    </row>
    <row r="14" spans="1:100" outlineLevel="1" x14ac:dyDescent="0.25">
      <c r="A14" s="50" t="s">
        <v>112</v>
      </c>
      <c r="B14" s="51">
        <v>2.2000000000000002</v>
      </c>
      <c r="C14" s="52" t="s">
        <v>66</v>
      </c>
      <c r="D14" s="4">
        <f>B13</f>
        <v>2.1</v>
      </c>
      <c r="E14" s="46" t="s">
        <v>89</v>
      </c>
      <c r="F14" s="18">
        <v>0</v>
      </c>
      <c r="G14" s="55" t="s">
        <v>115</v>
      </c>
      <c r="H14" s="47">
        <v>10</v>
      </c>
      <c r="I14" s="48">
        <f t="shared" ref="I14:I19" si="13">J13+1</f>
        <v>44632</v>
      </c>
      <c r="J14" s="53">
        <f>WORKDAY.INTL(I14-1,H14,1,Feriados!$A$1:$A$5)</f>
        <v>44645</v>
      </c>
      <c r="K14" s="4"/>
      <c r="L14" s="4"/>
      <c r="M14" s="4"/>
      <c r="N14" s="4"/>
      <c r="O14" s="4"/>
      <c r="P14" s="16"/>
      <c r="Q14" s="17"/>
      <c r="R14" s="4"/>
      <c r="S14" s="4"/>
      <c r="T14" s="4"/>
      <c r="U14" s="4"/>
      <c r="V14" s="4"/>
      <c r="W14" s="16"/>
      <c r="X14" s="17"/>
      <c r="Y14" s="4"/>
      <c r="Z14" s="4"/>
      <c r="AA14" s="4"/>
      <c r="AB14" s="4"/>
      <c r="AC14" s="4"/>
      <c r="AD14" s="16"/>
      <c r="AE14" s="17"/>
      <c r="AF14" s="4"/>
      <c r="AG14" s="4"/>
      <c r="AH14" s="4"/>
      <c r="AI14" s="4"/>
      <c r="AJ14" s="4"/>
      <c r="AK14" s="16"/>
      <c r="AL14" s="17"/>
      <c r="AM14" s="4"/>
      <c r="AN14" s="4"/>
      <c r="AO14" s="4"/>
      <c r="AP14" s="4"/>
      <c r="AQ14" s="4"/>
      <c r="AR14" s="16"/>
      <c r="AS14" s="17"/>
      <c r="AT14" s="4"/>
      <c r="AU14" s="4"/>
      <c r="AV14" s="4"/>
      <c r="AW14" s="4"/>
      <c r="AX14" s="4"/>
      <c r="AY14" s="16"/>
      <c r="AZ14" s="17"/>
      <c r="BA14" s="4"/>
      <c r="BB14" s="4"/>
      <c r="BC14" s="4"/>
      <c r="BD14" s="4"/>
      <c r="BE14" s="4"/>
      <c r="BF14" s="16"/>
      <c r="BG14" s="17"/>
      <c r="BH14" s="4"/>
      <c r="BI14" s="4"/>
      <c r="BJ14" s="4"/>
      <c r="BK14" s="4"/>
      <c r="BL14" s="4"/>
      <c r="BM14" s="16"/>
      <c r="BN14" s="17"/>
      <c r="BO14" s="4"/>
      <c r="BP14" s="4"/>
      <c r="BQ14" s="4"/>
      <c r="BR14" s="4"/>
      <c r="BS14" s="4"/>
      <c r="BT14" s="16"/>
      <c r="BU14" s="17"/>
      <c r="BV14" s="4"/>
      <c r="BW14" s="4"/>
      <c r="BX14" s="4"/>
      <c r="BY14" s="4"/>
      <c r="BZ14" s="4"/>
      <c r="CA14" s="16"/>
      <c r="CB14" s="17"/>
      <c r="CC14" s="4"/>
      <c r="CD14" s="4"/>
      <c r="CE14" s="4"/>
      <c r="CF14" s="4"/>
      <c r="CG14" s="4"/>
      <c r="CH14" s="16"/>
      <c r="CI14" s="17"/>
      <c r="CJ14" s="4"/>
      <c r="CK14" s="4"/>
      <c r="CL14" s="4"/>
      <c r="CM14" s="4"/>
      <c r="CN14" s="4"/>
      <c r="CO14" s="16"/>
      <c r="CP14" s="17"/>
      <c r="CQ14" s="1"/>
      <c r="CR14" s="1"/>
      <c r="CS14" s="15"/>
      <c r="CT14" s="15"/>
      <c r="CU14" s="1"/>
      <c r="CV14" s="1"/>
    </row>
    <row r="15" spans="1:100" outlineLevel="1" x14ac:dyDescent="0.25">
      <c r="B15" s="4">
        <v>2.2999999999999998</v>
      </c>
      <c r="C15" s="5" t="s">
        <v>103</v>
      </c>
      <c r="D15" s="4">
        <f t="shared" ref="D15:D19" si="14">B14</f>
        <v>2.2000000000000002</v>
      </c>
      <c r="E15" s="46" t="s">
        <v>89</v>
      </c>
      <c r="F15" s="18">
        <v>0</v>
      </c>
      <c r="G15" s="55" t="s">
        <v>16</v>
      </c>
      <c r="H15" s="47">
        <v>3</v>
      </c>
      <c r="I15" s="48">
        <f t="shared" si="13"/>
        <v>44646</v>
      </c>
      <c r="J15" s="49">
        <f>WORKDAY.INTL(I15-1,H15,1,Feriados!$A$1:$A$5)</f>
        <v>44650</v>
      </c>
      <c r="K15" s="4"/>
      <c r="L15" s="4"/>
      <c r="M15" s="4"/>
      <c r="N15" s="4"/>
      <c r="O15" s="4"/>
      <c r="P15" s="16"/>
      <c r="Q15" s="17"/>
      <c r="R15" s="4"/>
      <c r="S15" s="4"/>
      <c r="T15" s="4"/>
      <c r="U15" s="4"/>
      <c r="V15" s="4"/>
      <c r="W15" s="16"/>
      <c r="X15" s="17"/>
      <c r="Y15" s="4"/>
      <c r="Z15" s="4"/>
      <c r="AA15" s="4"/>
      <c r="AB15" s="4"/>
      <c r="AC15" s="4"/>
      <c r="AD15" s="16"/>
      <c r="AE15" s="17"/>
      <c r="AF15" s="4"/>
      <c r="AG15" s="4"/>
      <c r="AH15" s="4"/>
      <c r="AI15" s="4"/>
      <c r="AJ15" s="4"/>
      <c r="AK15" s="16"/>
      <c r="AL15" s="17"/>
      <c r="AM15" s="4"/>
      <c r="AN15" s="4"/>
      <c r="AO15" s="4"/>
      <c r="AP15" s="4"/>
      <c r="AQ15" s="4"/>
      <c r="AR15" s="16"/>
      <c r="AS15" s="17"/>
      <c r="AT15" s="4"/>
      <c r="AU15" s="4"/>
      <c r="AV15" s="4"/>
      <c r="AW15" s="4"/>
      <c r="AX15" s="4"/>
      <c r="AY15" s="16"/>
      <c r="AZ15" s="17"/>
      <c r="BA15" s="4"/>
      <c r="BB15" s="4"/>
      <c r="BC15" s="4"/>
      <c r="BD15" s="4"/>
      <c r="BE15" s="4"/>
      <c r="BF15" s="16"/>
      <c r="BG15" s="17"/>
      <c r="BH15" s="4"/>
      <c r="BI15" s="4"/>
      <c r="BJ15" s="4"/>
      <c r="BK15" s="4"/>
      <c r="BL15" s="4"/>
      <c r="BM15" s="16"/>
      <c r="BN15" s="17"/>
      <c r="BO15" s="4"/>
      <c r="BP15" s="4"/>
      <c r="BQ15" s="4"/>
      <c r="BR15" s="4"/>
      <c r="BS15" s="4"/>
      <c r="BT15" s="16"/>
      <c r="BU15" s="17"/>
      <c r="BV15" s="4"/>
      <c r="BW15" s="4"/>
      <c r="BX15" s="4"/>
      <c r="BY15" s="4"/>
      <c r="BZ15" s="4"/>
      <c r="CA15" s="16"/>
      <c r="CB15" s="17"/>
      <c r="CC15" s="4"/>
      <c r="CD15" s="4"/>
      <c r="CE15" s="4"/>
      <c r="CF15" s="4"/>
      <c r="CG15" s="4"/>
      <c r="CH15" s="16"/>
      <c r="CI15" s="17"/>
      <c r="CJ15" s="4"/>
      <c r="CK15" s="4"/>
      <c r="CL15" s="4"/>
      <c r="CM15" s="4"/>
      <c r="CN15" s="4"/>
      <c r="CO15" s="16"/>
      <c r="CP15" s="17"/>
      <c r="CQ15" s="1"/>
      <c r="CR15" s="1"/>
      <c r="CS15" s="15"/>
      <c r="CT15" s="15"/>
      <c r="CU15" s="1"/>
      <c r="CV15" s="1"/>
    </row>
    <row r="16" spans="1:100" outlineLevel="1" x14ac:dyDescent="0.25">
      <c r="B16" s="4">
        <v>2.4</v>
      </c>
      <c r="C16" s="5" t="s">
        <v>67</v>
      </c>
      <c r="D16" s="4">
        <f t="shared" si="14"/>
        <v>2.2999999999999998</v>
      </c>
      <c r="E16" s="46" t="s">
        <v>89</v>
      </c>
      <c r="F16" s="18">
        <v>0</v>
      </c>
      <c r="G16" s="55" t="s">
        <v>16</v>
      </c>
      <c r="H16" s="58">
        <v>40</v>
      </c>
      <c r="I16" s="48">
        <f t="shared" si="13"/>
        <v>44651</v>
      </c>
      <c r="J16" s="49">
        <f>WORKDAY.INTL(I16-1,H16,1,Feriados!$A$1:$A$5)</f>
        <v>44706</v>
      </c>
      <c r="K16" s="4"/>
      <c r="L16" s="4"/>
      <c r="M16" s="4"/>
      <c r="N16" s="4"/>
      <c r="O16" s="4"/>
      <c r="P16" s="16"/>
      <c r="Q16" s="17"/>
      <c r="R16" s="4"/>
      <c r="S16" s="4"/>
      <c r="T16" s="4"/>
      <c r="U16" s="4"/>
      <c r="V16" s="4"/>
      <c r="W16" s="16"/>
      <c r="X16" s="17"/>
      <c r="Y16" s="4"/>
      <c r="Z16" s="4"/>
      <c r="AA16" s="4"/>
      <c r="AB16" s="4"/>
      <c r="AC16" s="4"/>
      <c r="AD16" s="16"/>
      <c r="AE16" s="17"/>
      <c r="AF16" s="4"/>
      <c r="AG16" s="4"/>
      <c r="AH16" s="4"/>
      <c r="AI16" s="4"/>
      <c r="AJ16" s="4"/>
      <c r="AK16" s="16"/>
      <c r="AL16" s="17"/>
      <c r="AM16" s="4"/>
      <c r="AN16" s="4"/>
      <c r="AO16" s="4"/>
      <c r="AP16" s="4"/>
      <c r="AQ16" s="4"/>
      <c r="AR16" s="16"/>
      <c r="AS16" s="17"/>
      <c r="AT16" s="4"/>
      <c r="AU16" s="4"/>
      <c r="AV16" s="4"/>
      <c r="AW16" s="4"/>
      <c r="AX16" s="4"/>
      <c r="AY16" s="16"/>
      <c r="AZ16" s="17"/>
      <c r="BA16" s="4"/>
      <c r="BB16" s="4"/>
      <c r="BC16" s="4"/>
      <c r="BD16" s="4"/>
      <c r="BE16" s="4"/>
      <c r="BF16" s="16"/>
      <c r="BG16" s="17"/>
      <c r="BH16" s="4"/>
      <c r="BI16" s="4"/>
      <c r="BJ16" s="4"/>
      <c r="BK16" s="4"/>
      <c r="BL16" s="4"/>
      <c r="BM16" s="16"/>
      <c r="BN16" s="17"/>
      <c r="BO16" s="4"/>
      <c r="BP16" s="4"/>
      <c r="BQ16" s="4"/>
      <c r="BR16" s="4"/>
      <c r="BS16" s="4"/>
      <c r="BT16" s="16"/>
      <c r="BU16" s="17"/>
      <c r="BV16" s="4"/>
      <c r="BW16" s="4"/>
      <c r="BX16" s="4"/>
      <c r="BY16" s="4"/>
      <c r="BZ16" s="4"/>
      <c r="CA16" s="16"/>
      <c r="CB16" s="17"/>
      <c r="CC16" s="4"/>
      <c r="CD16" s="4"/>
      <c r="CE16" s="4"/>
      <c r="CF16" s="4"/>
      <c r="CG16" s="4"/>
      <c r="CH16" s="16"/>
      <c r="CI16" s="17"/>
      <c r="CJ16" s="4"/>
      <c r="CK16" s="4"/>
      <c r="CL16" s="4"/>
      <c r="CM16" s="4"/>
      <c r="CN16" s="4"/>
      <c r="CO16" s="16"/>
      <c r="CP16" s="17"/>
      <c r="CQ16" s="1"/>
      <c r="CR16" s="1"/>
      <c r="CS16" s="15"/>
      <c r="CT16" s="15"/>
      <c r="CU16" s="1"/>
      <c r="CV16" s="1"/>
    </row>
    <row r="17" spans="1:100" outlineLevel="1" x14ac:dyDescent="0.25">
      <c r="A17" s="50" t="s">
        <v>114</v>
      </c>
      <c r="B17" s="51">
        <v>2.5</v>
      </c>
      <c r="C17" s="52" t="s">
        <v>68</v>
      </c>
      <c r="D17" s="4">
        <f t="shared" si="14"/>
        <v>2.4</v>
      </c>
      <c r="E17" s="46" t="s">
        <v>89</v>
      </c>
      <c r="F17" s="18">
        <v>0</v>
      </c>
      <c r="G17" s="55" t="s">
        <v>115</v>
      </c>
      <c r="H17" s="47">
        <v>10</v>
      </c>
      <c r="I17" s="48">
        <f t="shared" si="13"/>
        <v>44707</v>
      </c>
      <c r="J17" s="53">
        <f>WORKDAY.INTL(I17-1,H17,1,Feriados!$A$1:$A$5)</f>
        <v>44720</v>
      </c>
      <c r="K17" s="4"/>
      <c r="L17" s="4"/>
      <c r="M17" s="4"/>
      <c r="N17" s="4"/>
      <c r="O17" s="4"/>
      <c r="P17" s="16"/>
      <c r="Q17" s="17"/>
      <c r="R17" s="4"/>
      <c r="S17" s="4"/>
      <c r="T17" s="4"/>
      <c r="U17" s="4"/>
      <c r="V17" s="4"/>
      <c r="W17" s="16"/>
      <c r="X17" s="17"/>
      <c r="Y17" s="4"/>
      <c r="Z17" s="4"/>
      <c r="AA17" s="4"/>
      <c r="AB17" s="4"/>
      <c r="AC17" s="4"/>
      <c r="AD17" s="16"/>
      <c r="AE17" s="17"/>
      <c r="AF17" s="4"/>
      <c r="AG17" s="4"/>
      <c r="AH17" s="4"/>
      <c r="AI17" s="4"/>
      <c r="AJ17" s="4"/>
      <c r="AK17" s="16"/>
      <c r="AL17" s="17"/>
      <c r="AM17" s="4"/>
      <c r="AN17" s="4"/>
      <c r="AO17" s="4"/>
      <c r="AP17" s="4"/>
      <c r="AQ17" s="4"/>
      <c r="AR17" s="16"/>
      <c r="AS17" s="17"/>
      <c r="AT17" s="4"/>
      <c r="AU17" s="4"/>
      <c r="AV17" s="4"/>
      <c r="AW17" s="4"/>
      <c r="AX17" s="4"/>
      <c r="AY17" s="16"/>
      <c r="AZ17" s="17"/>
      <c r="BA17" s="4"/>
      <c r="BB17" s="4"/>
      <c r="BC17" s="4"/>
      <c r="BD17" s="4"/>
      <c r="BE17" s="4"/>
      <c r="BF17" s="16"/>
      <c r="BG17" s="17"/>
      <c r="BH17" s="4"/>
      <c r="BI17" s="4"/>
      <c r="BJ17" s="4"/>
      <c r="BK17" s="4"/>
      <c r="BL17" s="4"/>
      <c r="BM17" s="16"/>
      <c r="BN17" s="17"/>
      <c r="BO17" s="4"/>
      <c r="BP17" s="4"/>
      <c r="BQ17" s="4"/>
      <c r="BR17" s="4"/>
      <c r="BS17" s="4"/>
      <c r="BT17" s="16"/>
      <c r="BU17" s="17"/>
      <c r="BV17" s="4"/>
      <c r="BW17" s="4"/>
      <c r="BX17" s="4"/>
      <c r="BY17" s="4"/>
      <c r="BZ17" s="4"/>
      <c r="CA17" s="16"/>
      <c r="CB17" s="17"/>
      <c r="CC17" s="4"/>
      <c r="CD17" s="4"/>
      <c r="CE17" s="4"/>
      <c r="CF17" s="4"/>
      <c r="CG17" s="4"/>
      <c r="CH17" s="16"/>
      <c r="CI17" s="17"/>
      <c r="CJ17" s="4"/>
      <c r="CK17" s="4"/>
      <c r="CL17" s="4"/>
      <c r="CM17" s="4"/>
      <c r="CN17" s="4"/>
      <c r="CO17" s="16"/>
      <c r="CP17" s="17"/>
      <c r="CQ17" s="1"/>
      <c r="CR17" s="1"/>
      <c r="CS17" s="15"/>
      <c r="CT17" s="15"/>
      <c r="CU17" s="1"/>
      <c r="CV17" s="1"/>
    </row>
    <row r="18" spans="1:100" outlineLevel="1" x14ac:dyDescent="0.25">
      <c r="B18" s="4">
        <v>2.6</v>
      </c>
      <c r="C18" s="5" t="s">
        <v>70</v>
      </c>
      <c r="D18" s="4">
        <f t="shared" si="14"/>
        <v>2.5</v>
      </c>
      <c r="E18" s="46" t="s">
        <v>89</v>
      </c>
      <c r="F18" s="18">
        <v>0</v>
      </c>
      <c r="G18" s="55" t="s">
        <v>81</v>
      </c>
      <c r="H18" s="47">
        <v>3</v>
      </c>
      <c r="I18" s="48">
        <f t="shared" si="13"/>
        <v>44721</v>
      </c>
      <c r="J18" s="49">
        <f>WORKDAY.INTL(I18-1,H18,1,Feriados!$A$1:$A$5)</f>
        <v>44725</v>
      </c>
      <c r="K18" s="4"/>
      <c r="L18" s="4"/>
      <c r="M18" s="4"/>
      <c r="N18" s="4"/>
      <c r="O18" s="4"/>
      <c r="P18" s="16"/>
      <c r="Q18" s="17"/>
      <c r="R18" s="4"/>
      <c r="S18" s="4"/>
      <c r="T18" s="4"/>
      <c r="U18" s="4"/>
      <c r="V18" s="4"/>
      <c r="W18" s="16"/>
      <c r="X18" s="17"/>
      <c r="Y18" s="4"/>
      <c r="Z18" s="4"/>
      <c r="AA18" s="4"/>
      <c r="AB18" s="4"/>
      <c r="AC18" s="4"/>
      <c r="AD18" s="16"/>
      <c r="AE18" s="17"/>
      <c r="AF18" s="4"/>
      <c r="AG18" s="4"/>
      <c r="AH18" s="4"/>
      <c r="AI18" s="4"/>
      <c r="AJ18" s="4"/>
      <c r="AK18" s="16"/>
      <c r="AL18" s="17"/>
      <c r="AM18" s="4"/>
      <c r="AN18" s="4"/>
      <c r="AO18" s="4"/>
      <c r="AP18" s="4"/>
      <c r="AQ18" s="4"/>
      <c r="AR18" s="16"/>
      <c r="AS18" s="17"/>
      <c r="AT18" s="4"/>
      <c r="AU18" s="4"/>
      <c r="AV18" s="4"/>
      <c r="AW18" s="4"/>
      <c r="AX18" s="4"/>
      <c r="AY18" s="16"/>
      <c r="AZ18" s="17"/>
      <c r="BA18" s="4"/>
      <c r="BB18" s="4"/>
      <c r="BC18" s="4"/>
      <c r="BD18" s="4"/>
      <c r="BE18" s="4"/>
      <c r="BF18" s="16"/>
      <c r="BG18" s="17"/>
      <c r="BH18" s="4"/>
      <c r="BI18" s="4"/>
      <c r="BJ18" s="4"/>
      <c r="BK18" s="4"/>
      <c r="BL18" s="4"/>
      <c r="BM18" s="16"/>
      <c r="BN18" s="17"/>
      <c r="BO18" s="4"/>
      <c r="BP18" s="4"/>
      <c r="BQ18" s="4"/>
      <c r="BR18" s="4"/>
      <c r="BS18" s="4"/>
      <c r="BT18" s="16"/>
      <c r="BU18" s="17"/>
      <c r="BV18" s="4"/>
      <c r="BW18" s="4"/>
      <c r="BX18" s="4"/>
      <c r="BY18" s="4"/>
      <c r="BZ18" s="4"/>
      <c r="CA18" s="16"/>
      <c r="CB18" s="17"/>
      <c r="CC18" s="4"/>
      <c r="CD18" s="4"/>
      <c r="CE18" s="4"/>
      <c r="CF18" s="4"/>
      <c r="CG18" s="4"/>
      <c r="CH18" s="16"/>
      <c r="CI18" s="17"/>
      <c r="CJ18" s="4"/>
      <c r="CK18" s="4"/>
      <c r="CL18" s="4"/>
      <c r="CM18" s="4"/>
      <c r="CN18" s="4"/>
      <c r="CO18" s="16"/>
      <c r="CP18" s="17"/>
      <c r="CQ18" s="1"/>
      <c r="CR18" s="1"/>
      <c r="CS18" s="15"/>
      <c r="CT18" s="15"/>
      <c r="CU18" s="1"/>
      <c r="CV18" s="1"/>
    </row>
    <row r="19" spans="1:100" outlineLevel="1" x14ac:dyDescent="0.25">
      <c r="A19" s="50" t="s">
        <v>113</v>
      </c>
      <c r="B19" s="51">
        <v>2.7</v>
      </c>
      <c r="C19" s="52" t="s">
        <v>69</v>
      </c>
      <c r="D19" s="4">
        <f t="shared" si="14"/>
        <v>2.6</v>
      </c>
      <c r="E19" s="46" t="s">
        <v>89</v>
      </c>
      <c r="F19" s="18">
        <v>0</v>
      </c>
      <c r="G19" s="55" t="s">
        <v>115</v>
      </c>
      <c r="H19" s="47">
        <v>10</v>
      </c>
      <c r="I19" s="48">
        <f t="shared" si="13"/>
        <v>44726</v>
      </c>
      <c r="J19" s="53">
        <f>WORKDAY.INTL(I19-1,H19,1,Feriados!$A$1:$A$5)</f>
        <v>44739</v>
      </c>
      <c r="K19" s="4"/>
      <c r="L19" s="4"/>
      <c r="M19" s="4"/>
      <c r="N19" s="4"/>
      <c r="O19" s="4"/>
      <c r="P19" s="16"/>
      <c r="Q19" s="17"/>
      <c r="R19" s="4"/>
      <c r="S19" s="4"/>
      <c r="T19" s="4"/>
      <c r="U19" s="4"/>
      <c r="V19" s="4"/>
      <c r="W19" s="16"/>
      <c r="X19" s="17"/>
      <c r="Y19" s="4"/>
      <c r="Z19" s="4"/>
      <c r="AA19" s="4"/>
      <c r="AB19" s="4"/>
      <c r="AC19" s="4"/>
      <c r="AD19" s="16"/>
      <c r="AE19" s="17"/>
      <c r="AF19" s="4"/>
      <c r="AG19" s="4"/>
      <c r="AH19" s="4"/>
      <c r="AI19" s="4"/>
      <c r="AJ19" s="4"/>
      <c r="AK19" s="16"/>
      <c r="AL19" s="17"/>
      <c r="AM19" s="4"/>
      <c r="AN19" s="4"/>
      <c r="AO19" s="4"/>
      <c r="AP19" s="4"/>
      <c r="AQ19" s="4"/>
      <c r="AR19" s="16"/>
      <c r="AS19" s="17"/>
      <c r="AT19" s="4"/>
      <c r="AU19" s="4"/>
      <c r="AV19" s="4"/>
      <c r="AW19" s="4"/>
      <c r="AX19" s="4"/>
      <c r="AY19" s="16"/>
      <c r="AZ19" s="17"/>
      <c r="BA19" s="4"/>
      <c r="BB19" s="4"/>
      <c r="BC19" s="4"/>
      <c r="BD19" s="4"/>
      <c r="BE19" s="4"/>
      <c r="BF19" s="16"/>
      <c r="BG19" s="17"/>
      <c r="BH19" s="4"/>
      <c r="BI19" s="4"/>
      <c r="BJ19" s="4"/>
      <c r="BK19" s="4"/>
      <c r="BL19" s="4"/>
      <c r="BM19" s="16"/>
      <c r="BN19" s="17"/>
      <c r="BO19" s="4"/>
      <c r="BP19" s="4"/>
      <c r="BQ19" s="4"/>
      <c r="BR19" s="4"/>
      <c r="BS19" s="4"/>
      <c r="BT19" s="16"/>
      <c r="BU19" s="17"/>
      <c r="BV19" s="4"/>
      <c r="BW19" s="4"/>
      <c r="BX19" s="4"/>
      <c r="BY19" s="4"/>
      <c r="BZ19" s="4"/>
      <c r="CA19" s="16"/>
      <c r="CB19" s="17"/>
      <c r="CC19" s="4"/>
      <c r="CD19" s="4"/>
      <c r="CE19" s="4"/>
      <c r="CF19" s="4"/>
      <c r="CG19" s="4"/>
      <c r="CH19" s="16"/>
      <c r="CI19" s="17"/>
      <c r="CJ19" s="4"/>
      <c r="CK19" s="4"/>
      <c r="CL19" s="4"/>
      <c r="CM19" s="4"/>
      <c r="CN19" s="4"/>
      <c r="CO19" s="16"/>
      <c r="CP19" s="17"/>
      <c r="CQ19" s="1"/>
      <c r="CR19" s="1"/>
      <c r="CS19" s="15"/>
      <c r="CT19" s="15"/>
      <c r="CU19" s="1"/>
      <c r="CV19" s="1"/>
    </row>
    <row r="20" spans="1:100" ht="12.75" customHeight="1" x14ac:dyDescent="0.25">
      <c r="B20" s="69" t="s">
        <v>86</v>
      </c>
      <c r="C20" s="70"/>
      <c r="D20" s="70"/>
      <c r="E20" s="71"/>
      <c r="F20" s="22" t="e">
        <f>SUMPRODUCT(F21:F26,H21:H26)/SUM(H21:H26)</f>
        <v>#DIV/0!</v>
      </c>
      <c r="G20" s="14"/>
      <c r="H20" s="14"/>
      <c r="I20" s="14"/>
      <c r="J20" s="14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14"/>
      <c r="CR20" s="14"/>
      <c r="CS20" s="14"/>
      <c r="CT20" s="14"/>
      <c r="CU20" s="13"/>
      <c r="CV20" s="13"/>
    </row>
    <row r="21" spans="1:100" outlineLevel="1" x14ac:dyDescent="0.25">
      <c r="B21" s="4">
        <v>3.1</v>
      </c>
      <c r="C21" s="5" t="s">
        <v>65</v>
      </c>
      <c r="D21" s="4"/>
      <c r="E21" s="2" t="s">
        <v>17</v>
      </c>
      <c r="F21" s="18"/>
      <c r="G21" s="2"/>
      <c r="H21" s="4"/>
      <c r="I21" s="3"/>
      <c r="J21" s="15" t="e">
        <f>WORKDAY.INTL(I21-1,H21,1,Feriados!$A$1:$A$5)</f>
        <v>#NUM!</v>
      </c>
      <c r="K21" s="4"/>
      <c r="L21" s="4"/>
      <c r="M21" s="4"/>
      <c r="N21" s="4"/>
      <c r="O21" s="4"/>
      <c r="P21" s="16"/>
      <c r="Q21" s="17"/>
      <c r="R21" s="4"/>
      <c r="S21" s="4"/>
      <c r="T21" s="4"/>
      <c r="U21" s="4"/>
      <c r="V21" s="4"/>
      <c r="W21" s="16"/>
      <c r="X21" s="17"/>
      <c r="Y21" s="4"/>
      <c r="Z21" s="4"/>
      <c r="AA21" s="4"/>
      <c r="AB21" s="4"/>
      <c r="AC21" s="4"/>
      <c r="AD21" s="16"/>
      <c r="AE21" s="17"/>
      <c r="AF21" s="4"/>
      <c r="AG21" s="4"/>
      <c r="AH21" s="4"/>
      <c r="AI21" s="4"/>
      <c r="AJ21" s="4"/>
      <c r="AK21" s="16"/>
      <c r="AL21" s="17"/>
      <c r="AM21" s="4"/>
      <c r="AN21" s="4"/>
      <c r="AO21" s="4"/>
      <c r="AP21" s="4"/>
      <c r="AQ21" s="4"/>
      <c r="AR21" s="16"/>
      <c r="AS21" s="17"/>
      <c r="AT21" s="4"/>
      <c r="AU21" s="4"/>
      <c r="AV21" s="4"/>
      <c r="AW21" s="4"/>
      <c r="AX21" s="4"/>
      <c r="AY21" s="16"/>
      <c r="AZ21" s="17"/>
      <c r="BA21" s="4"/>
      <c r="BB21" s="4"/>
      <c r="BC21" s="4"/>
      <c r="BD21" s="4"/>
      <c r="BE21" s="4"/>
      <c r="BF21" s="16"/>
      <c r="BG21" s="17"/>
      <c r="BH21" s="4"/>
      <c r="BI21" s="4"/>
      <c r="BJ21" s="4"/>
      <c r="BK21" s="4"/>
      <c r="BL21" s="4"/>
      <c r="BM21" s="16"/>
      <c r="BN21" s="17"/>
      <c r="BO21" s="4"/>
      <c r="BP21" s="4"/>
      <c r="BQ21" s="4"/>
      <c r="BR21" s="4"/>
      <c r="BS21" s="4"/>
      <c r="BT21" s="16"/>
      <c r="BU21" s="17"/>
      <c r="BV21" s="4"/>
      <c r="BW21" s="4"/>
      <c r="BX21" s="4"/>
      <c r="BY21" s="4"/>
      <c r="BZ21" s="4"/>
      <c r="CA21" s="16"/>
      <c r="CB21" s="17"/>
      <c r="CC21" s="4"/>
      <c r="CD21" s="4"/>
      <c r="CE21" s="4"/>
      <c r="CF21" s="4"/>
      <c r="CG21" s="4"/>
      <c r="CH21" s="16"/>
      <c r="CI21" s="17"/>
      <c r="CJ21" s="4"/>
      <c r="CK21" s="4"/>
      <c r="CL21" s="4"/>
      <c r="CM21" s="4"/>
      <c r="CN21" s="4"/>
      <c r="CO21" s="16"/>
      <c r="CP21" s="17"/>
      <c r="CQ21" s="1"/>
      <c r="CR21" s="1"/>
      <c r="CS21" s="3"/>
      <c r="CT21" s="15"/>
      <c r="CU21" s="1"/>
      <c r="CV21" s="1"/>
    </row>
    <row r="22" spans="1:100" outlineLevel="1" x14ac:dyDescent="0.25">
      <c r="B22" s="4">
        <v>3.2</v>
      </c>
      <c r="C22" s="5" t="s">
        <v>66</v>
      </c>
      <c r="D22" s="4"/>
      <c r="E22" s="2" t="s">
        <v>89</v>
      </c>
      <c r="F22" s="18"/>
      <c r="G22" s="2"/>
      <c r="H22" s="4"/>
      <c r="I22" s="3"/>
      <c r="J22" s="15" t="e">
        <f>WORKDAY.INTL(I22-1,H22,1,Feriados!$A$1:$A$5)</f>
        <v>#NUM!</v>
      </c>
      <c r="K22" s="4"/>
      <c r="L22" s="4"/>
      <c r="M22" s="4"/>
      <c r="N22" s="4"/>
      <c r="O22" s="4"/>
      <c r="P22" s="16"/>
      <c r="Q22" s="17"/>
      <c r="R22" s="4"/>
      <c r="S22" s="4"/>
      <c r="T22" s="4"/>
      <c r="U22" s="4"/>
      <c r="V22" s="4"/>
      <c r="W22" s="16"/>
      <c r="X22" s="17"/>
      <c r="Y22" s="4"/>
      <c r="Z22" s="4"/>
      <c r="AA22" s="4"/>
      <c r="AB22" s="4"/>
      <c r="AC22" s="4"/>
      <c r="AD22" s="16"/>
      <c r="AE22" s="17"/>
      <c r="AF22" s="4"/>
      <c r="AG22" s="4"/>
      <c r="AH22" s="4"/>
      <c r="AI22" s="4"/>
      <c r="AJ22" s="4"/>
      <c r="AK22" s="16"/>
      <c r="AL22" s="17"/>
      <c r="AM22" s="4"/>
      <c r="AN22" s="4"/>
      <c r="AO22" s="4"/>
      <c r="AP22" s="4"/>
      <c r="AQ22" s="4"/>
      <c r="AR22" s="16"/>
      <c r="AS22" s="17"/>
      <c r="AT22" s="4"/>
      <c r="AU22" s="4"/>
      <c r="AV22" s="4"/>
      <c r="AW22" s="4"/>
      <c r="AX22" s="4"/>
      <c r="AY22" s="16"/>
      <c r="AZ22" s="17"/>
      <c r="BA22" s="4"/>
      <c r="BB22" s="4"/>
      <c r="BC22" s="4"/>
      <c r="BD22" s="4"/>
      <c r="BE22" s="4"/>
      <c r="BF22" s="16"/>
      <c r="BG22" s="17"/>
      <c r="BH22" s="4"/>
      <c r="BI22" s="4"/>
      <c r="BJ22" s="4"/>
      <c r="BK22" s="4"/>
      <c r="BL22" s="4"/>
      <c r="BM22" s="16"/>
      <c r="BN22" s="17"/>
      <c r="BO22" s="4"/>
      <c r="BP22" s="4"/>
      <c r="BQ22" s="4"/>
      <c r="BR22" s="4"/>
      <c r="BS22" s="4"/>
      <c r="BT22" s="16"/>
      <c r="BU22" s="17"/>
      <c r="BV22" s="4"/>
      <c r="BW22" s="4"/>
      <c r="BX22" s="4"/>
      <c r="BY22" s="4"/>
      <c r="BZ22" s="4"/>
      <c r="CA22" s="16"/>
      <c r="CB22" s="17"/>
      <c r="CC22" s="4"/>
      <c r="CD22" s="4"/>
      <c r="CE22" s="4"/>
      <c r="CF22" s="4"/>
      <c r="CG22" s="4"/>
      <c r="CH22" s="16"/>
      <c r="CI22" s="17"/>
      <c r="CJ22" s="4"/>
      <c r="CK22" s="4"/>
      <c r="CL22" s="4"/>
      <c r="CM22" s="4"/>
      <c r="CN22" s="4"/>
      <c r="CO22" s="16"/>
      <c r="CP22" s="17"/>
      <c r="CQ22" s="1"/>
      <c r="CR22" s="1"/>
      <c r="CS22" s="3"/>
      <c r="CT22" s="15"/>
      <c r="CU22" s="1"/>
      <c r="CV22" s="1"/>
    </row>
    <row r="23" spans="1:100" outlineLevel="1" x14ac:dyDescent="0.25">
      <c r="B23" s="4">
        <v>3.3</v>
      </c>
      <c r="C23" s="5" t="s">
        <v>67</v>
      </c>
      <c r="D23" s="4"/>
      <c r="E23" s="2" t="s">
        <v>89</v>
      </c>
      <c r="F23" s="18"/>
      <c r="G23" s="2"/>
      <c r="H23" s="4"/>
      <c r="I23" s="3"/>
      <c r="J23" s="15" t="e">
        <f>WORKDAY.INTL(I23-1,H23,1,Feriados!$A$1:$A$5)</f>
        <v>#NUM!</v>
      </c>
      <c r="K23" s="4"/>
      <c r="L23" s="4"/>
      <c r="M23" s="4"/>
      <c r="N23" s="4"/>
      <c r="O23" s="4"/>
      <c r="P23" s="16"/>
      <c r="Q23" s="17"/>
      <c r="R23" s="4"/>
      <c r="S23" s="4"/>
      <c r="T23" s="4"/>
      <c r="U23" s="4"/>
      <c r="V23" s="4"/>
      <c r="W23" s="16"/>
      <c r="X23" s="17"/>
      <c r="Y23" s="4"/>
      <c r="Z23" s="4"/>
      <c r="AA23" s="4"/>
      <c r="AB23" s="4"/>
      <c r="AC23" s="4"/>
      <c r="AD23" s="16"/>
      <c r="AE23" s="17"/>
      <c r="AF23" s="4"/>
      <c r="AG23" s="4"/>
      <c r="AH23" s="4"/>
      <c r="AI23" s="4"/>
      <c r="AJ23" s="4"/>
      <c r="AK23" s="16"/>
      <c r="AL23" s="17"/>
      <c r="AM23" s="4"/>
      <c r="AN23" s="4"/>
      <c r="AO23" s="4"/>
      <c r="AP23" s="4"/>
      <c r="AQ23" s="4"/>
      <c r="AR23" s="16"/>
      <c r="AS23" s="17"/>
      <c r="AT23" s="4"/>
      <c r="AU23" s="4"/>
      <c r="AV23" s="4"/>
      <c r="AW23" s="4"/>
      <c r="AX23" s="4"/>
      <c r="AY23" s="16"/>
      <c r="AZ23" s="17"/>
      <c r="BA23" s="4"/>
      <c r="BB23" s="4"/>
      <c r="BC23" s="4"/>
      <c r="BD23" s="4"/>
      <c r="BE23" s="4"/>
      <c r="BF23" s="16"/>
      <c r="BG23" s="17"/>
      <c r="BH23" s="4"/>
      <c r="BI23" s="4"/>
      <c r="BJ23" s="4"/>
      <c r="BK23" s="4"/>
      <c r="BL23" s="4"/>
      <c r="BM23" s="16"/>
      <c r="BN23" s="17"/>
      <c r="BO23" s="4"/>
      <c r="BP23" s="4"/>
      <c r="BQ23" s="4"/>
      <c r="BR23" s="4"/>
      <c r="BS23" s="4"/>
      <c r="BT23" s="16"/>
      <c r="BU23" s="17"/>
      <c r="BV23" s="4"/>
      <c r="BW23" s="4"/>
      <c r="BX23" s="4"/>
      <c r="BY23" s="4"/>
      <c r="BZ23" s="4"/>
      <c r="CA23" s="16"/>
      <c r="CB23" s="17"/>
      <c r="CC23" s="4"/>
      <c r="CD23" s="4"/>
      <c r="CE23" s="4"/>
      <c r="CF23" s="4"/>
      <c r="CG23" s="4"/>
      <c r="CH23" s="16"/>
      <c r="CI23" s="17"/>
      <c r="CJ23" s="4"/>
      <c r="CK23" s="4"/>
      <c r="CL23" s="4"/>
      <c r="CM23" s="4"/>
      <c r="CN23" s="4"/>
      <c r="CO23" s="16"/>
      <c r="CP23" s="17"/>
      <c r="CQ23" s="1"/>
      <c r="CR23" s="1"/>
      <c r="CS23" s="3"/>
      <c r="CT23" s="15"/>
      <c r="CU23" s="1"/>
      <c r="CV23" s="1"/>
    </row>
    <row r="24" spans="1:100" outlineLevel="1" x14ac:dyDescent="0.25">
      <c r="B24" s="4">
        <v>3.4</v>
      </c>
      <c r="C24" s="5" t="s">
        <v>68</v>
      </c>
      <c r="D24" s="4"/>
      <c r="E24" s="2" t="s">
        <v>89</v>
      </c>
      <c r="F24" s="18"/>
      <c r="G24" s="2"/>
      <c r="H24" s="4"/>
      <c r="I24" s="3"/>
      <c r="J24" s="15" t="e">
        <f>WORKDAY.INTL(I24-1,H24,1,Feriados!$A$1:$A$5)</f>
        <v>#NUM!</v>
      </c>
      <c r="K24" s="4"/>
      <c r="L24" s="4"/>
      <c r="M24" s="4"/>
      <c r="N24" s="4"/>
      <c r="O24" s="4"/>
      <c r="P24" s="16"/>
      <c r="Q24" s="17"/>
      <c r="R24" s="4"/>
      <c r="S24" s="4"/>
      <c r="T24" s="4"/>
      <c r="U24" s="4"/>
      <c r="V24" s="4"/>
      <c r="W24" s="16"/>
      <c r="X24" s="17"/>
      <c r="Y24" s="4"/>
      <c r="Z24" s="4"/>
      <c r="AA24" s="4"/>
      <c r="AB24" s="4"/>
      <c r="AC24" s="4"/>
      <c r="AD24" s="16"/>
      <c r="AE24" s="17"/>
      <c r="AF24" s="4"/>
      <c r="AG24" s="4"/>
      <c r="AH24" s="4"/>
      <c r="AI24" s="4"/>
      <c r="AJ24" s="4"/>
      <c r="AK24" s="16"/>
      <c r="AL24" s="17"/>
      <c r="AM24" s="4"/>
      <c r="AN24" s="4"/>
      <c r="AO24" s="4"/>
      <c r="AP24" s="4"/>
      <c r="AQ24" s="4"/>
      <c r="AR24" s="16"/>
      <c r="AS24" s="17"/>
      <c r="AT24" s="4"/>
      <c r="AU24" s="4"/>
      <c r="AV24" s="4"/>
      <c r="AW24" s="4"/>
      <c r="AX24" s="4"/>
      <c r="AY24" s="16"/>
      <c r="AZ24" s="17"/>
      <c r="BA24" s="4"/>
      <c r="BB24" s="4"/>
      <c r="BC24" s="4"/>
      <c r="BD24" s="4"/>
      <c r="BE24" s="4"/>
      <c r="BF24" s="16"/>
      <c r="BG24" s="17"/>
      <c r="BH24" s="4"/>
      <c r="BI24" s="4"/>
      <c r="BJ24" s="4"/>
      <c r="BK24" s="4"/>
      <c r="BL24" s="4"/>
      <c r="BM24" s="16"/>
      <c r="BN24" s="17"/>
      <c r="BO24" s="4"/>
      <c r="BP24" s="4"/>
      <c r="BQ24" s="4"/>
      <c r="BR24" s="4"/>
      <c r="BS24" s="4"/>
      <c r="BT24" s="16"/>
      <c r="BU24" s="17"/>
      <c r="BV24" s="4"/>
      <c r="BW24" s="4"/>
      <c r="BX24" s="4"/>
      <c r="BY24" s="4"/>
      <c r="BZ24" s="4"/>
      <c r="CA24" s="16"/>
      <c r="CB24" s="17"/>
      <c r="CC24" s="4"/>
      <c r="CD24" s="4"/>
      <c r="CE24" s="4"/>
      <c r="CF24" s="4"/>
      <c r="CG24" s="4"/>
      <c r="CH24" s="16"/>
      <c r="CI24" s="17"/>
      <c r="CJ24" s="4"/>
      <c r="CK24" s="4"/>
      <c r="CL24" s="4"/>
      <c r="CM24" s="4"/>
      <c r="CN24" s="4"/>
      <c r="CO24" s="16"/>
      <c r="CP24" s="17"/>
      <c r="CQ24" s="1"/>
      <c r="CR24" s="1"/>
      <c r="CS24" s="3"/>
      <c r="CT24" s="15"/>
      <c r="CU24" s="1"/>
      <c r="CV24" s="1"/>
    </row>
    <row r="25" spans="1:100" outlineLevel="1" x14ac:dyDescent="0.25">
      <c r="B25" s="4">
        <v>3.5</v>
      </c>
      <c r="C25" s="5" t="s">
        <v>70</v>
      </c>
      <c r="D25" s="4"/>
      <c r="E25" s="2" t="s">
        <v>89</v>
      </c>
      <c r="F25" s="18"/>
      <c r="G25" s="2"/>
      <c r="H25" s="4"/>
      <c r="I25" s="3"/>
      <c r="J25" s="15" t="e">
        <f>WORKDAY.INTL(I25-1,H25,1,Feriados!$A$1:$A$5)</f>
        <v>#NUM!</v>
      </c>
      <c r="K25" s="4"/>
      <c r="L25" s="4"/>
      <c r="M25" s="4"/>
      <c r="N25" s="4"/>
      <c r="O25" s="4"/>
      <c r="P25" s="16"/>
      <c r="Q25" s="17"/>
      <c r="R25" s="4"/>
      <c r="S25" s="4"/>
      <c r="T25" s="4"/>
      <c r="U25" s="4"/>
      <c r="V25" s="4"/>
      <c r="W25" s="16"/>
      <c r="X25" s="17"/>
      <c r="Y25" s="4"/>
      <c r="Z25" s="4"/>
      <c r="AA25" s="4"/>
      <c r="AB25" s="4"/>
      <c r="AC25" s="4"/>
      <c r="AD25" s="16"/>
      <c r="AE25" s="17"/>
      <c r="AF25" s="4"/>
      <c r="AG25" s="4"/>
      <c r="AH25" s="4"/>
      <c r="AI25" s="4"/>
      <c r="AJ25" s="4"/>
      <c r="AK25" s="16"/>
      <c r="AL25" s="17"/>
      <c r="AM25" s="4"/>
      <c r="AN25" s="4"/>
      <c r="AO25" s="4"/>
      <c r="AP25" s="4"/>
      <c r="AQ25" s="4"/>
      <c r="AR25" s="16"/>
      <c r="AS25" s="17"/>
      <c r="AT25" s="4"/>
      <c r="AU25" s="4"/>
      <c r="AV25" s="4"/>
      <c r="AW25" s="4"/>
      <c r="AX25" s="4"/>
      <c r="AY25" s="16"/>
      <c r="AZ25" s="17"/>
      <c r="BA25" s="4"/>
      <c r="BB25" s="4"/>
      <c r="BC25" s="4"/>
      <c r="BD25" s="4"/>
      <c r="BE25" s="4"/>
      <c r="BF25" s="16"/>
      <c r="BG25" s="17"/>
      <c r="BH25" s="4"/>
      <c r="BI25" s="4"/>
      <c r="BJ25" s="4"/>
      <c r="BK25" s="4"/>
      <c r="BL25" s="4"/>
      <c r="BM25" s="16"/>
      <c r="BN25" s="17"/>
      <c r="BO25" s="4"/>
      <c r="BP25" s="4"/>
      <c r="BQ25" s="4"/>
      <c r="BR25" s="4"/>
      <c r="BS25" s="4"/>
      <c r="BT25" s="16"/>
      <c r="BU25" s="17"/>
      <c r="BV25" s="4"/>
      <c r="BW25" s="4"/>
      <c r="BX25" s="4"/>
      <c r="BY25" s="4"/>
      <c r="BZ25" s="4"/>
      <c r="CA25" s="16"/>
      <c r="CB25" s="17"/>
      <c r="CC25" s="4"/>
      <c r="CD25" s="4"/>
      <c r="CE25" s="4"/>
      <c r="CF25" s="4"/>
      <c r="CG25" s="4"/>
      <c r="CH25" s="16"/>
      <c r="CI25" s="17"/>
      <c r="CJ25" s="4"/>
      <c r="CK25" s="4"/>
      <c r="CL25" s="4"/>
      <c r="CM25" s="4"/>
      <c r="CN25" s="4"/>
      <c r="CO25" s="16"/>
      <c r="CP25" s="17"/>
      <c r="CQ25" s="1"/>
      <c r="CR25" s="1"/>
      <c r="CS25" s="3"/>
      <c r="CT25" s="15"/>
      <c r="CU25" s="1"/>
      <c r="CV25" s="1"/>
    </row>
    <row r="26" spans="1:100" outlineLevel="1" x14ac:dyDescent="0.25">
      <c r="B26" s="4">
        <v>3.6</v>
      </c>
      <c r="C26" s="5" t="s">
        <v>69</v>
      </c>
      <c r="D26" s="4"/>
      <c r="E26" s="2" t="s">
        <v>89</v>
      </c>
      <c r="F26" s="19"/>
      <c r="G26" s="2"/>
      <c r="H26" s="4"/>
      <c r="I26" s="3"/>
      <c r="J26" s="15" t="e">
        <f>WORKDAY.INTL(I26-1,H26,1,Feriados!$A$1:$A$5)</f>
        <v>#NUM!</v>
      </c>
      <c r="K26" s="4"/>
      <c r="L26" s="4"/>
      <c r="M26" s="4"/>
      <c r="N26" s="4"/>
      <c r="O26" s="4"/>
      <c r="P26" s="16"/>
      <c r="Q26" s="17"/>
      <c r="R26" s="4"/>
      <c r="S26" s="4"/>
      <c r="T26" s="4"/>
      <c r="U26" s="4"/>
      <c r="V26" s="4"/>
      <c r="W26" s="16"/>
      <c r="X26" s="17"/>
      <c r="Y26" s="4"/>
      <c r="Z26" s="4"/>
      <c r="AA26" s="4"/>
      <c r="AB26" s="4"/>
      <c r="AC26" s="4"/>
      <c r="AD26" s="16"/>
      <c r="AE26" s="17"/>
      <c r="AF26" s="4"/>
      <c r="AG26" s="4"/>
      <c r="AH26" s="4"/>
      <c r="AI26" s="4"/>
      <c r="AJ26" s="4"/>
      <c r="AK26" s="16"/>
      <c r="AL26" s="17"/>
      <c r="AM26" s="4"/>
      <c r="AN26" s="4"/>
      <c r="AO26" s="4"/>
      <c r="AP26" s="4"/>
      <c r="AQ26" s="4"/>
      <c r="AR26" s="16"/>
      <c r="AS26" s="17"/>
      <c r="AT26" s="4"/>
      <c r="AU26" s="4"/>
      <c r="AV26" s="4"/>
      <c r="AW26" s="4"/>
      <c r="AX26" s="4"/>
      <c r="AY26" s="16"/>
      <c r="AZ26" s="17"/>
      <c r="BA26" s="4"/>
      <c r="BB26" s="4"/>
      <c r="BC26" s="4"/>
      <c r="BD26" s="4"/>
      <c r="BE26" s="4"/>
      <c r="BF26" s="16"/>
      <c r="BG26" s="17"/>
      <c r="BH26" s="4"/>
      <c r="BI26" s="4"/>
      <c r="BJ26" s="4"/>
      <c r="BK26" s="4"/>
      <c r="BL26" s="4"/>
      <c r="BM26" s="16"/>
      <c r="BN26" s="17"/>
      <c r="BO26" s="4"/>
      <c r="BP26" s="4"/>
      <c r="BQ26" s="4"/>
      <c r="BR26" s="4"/>
      <c r="BS26" s="4"/>
      <c r="BT26" s="16"/>
      <c r="BU26" s="17"/>
      <c r="BV26" s="4"/>
      <c r="BW26" s="4"/>
      <c r="BX26" s="4"/>
      <c r="BY26" s="4"/>
      <c r="BZ26" s="4"/>
      <c r="CA26" s="16"/>
      <c r="CB26" s="17"/>
      <c r="CC26" s="4"/>
      <c r="CD26" s="4"/>
      <c r="CE26" s="4"/>
      <c r="CF26" s="4"/>
      <c r="CG26" s="4"/>
      <c r="CH26" s="16"/>
      <c r="CI26" s="17"/>
      <c r="CJ26" s="4"/>
      <c r="CK26" s="4"/>
      <c r="CL26" s="4"/>
      <c r="CM26" s="4"/>
      <c r="CN26" s="4"/>
      <c r="CO26" s="16"/>
      <c r="CP26" s="17"/>
      <c r="CQ26" s="1"/>
      <c r="CR26" s="1"/>
      <c r="CS26" s="15"/>
      <c r="CT26" s="15"/>
      <c r="CU26" s="1"/>
      <c r="CV26" s="1"/>
    </row>
    <row r="27" spans="1:100" x14ac:dyDescent="0.25">
      <c r="B27" s="64" t="s">
        <v>88</v>
      </c>
      <c r="C27" s="64"/>
      <c r="D27" s="13"/>
      <c r="E27" s="14"/>
      <c r="F27" s="22" t="e">
        <f>SUMPRODUCT(F28:F33,H28:H33)/SUM(H28:H33)</f>
        <v>#DIV/0!</v>
      </c>
      <c r="G27" s="14"/>
      <c r="H27" s="14"/>
      <c r="I27" s="14"/>
      <c r="J27" s="1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14"/>
      <c r="CR27" s="14"/>
      <c r="CS27" s="14"/>
      <c r="CT27" s="14"/>
      <c r="CU27" s="13"/>
      <c r="CV27" s="13"/>
    </row>
    <row r="28" spans="1:100" outlineLevel="1" x14ac:dyDescent="0.25">
      <c r="B28" s="4">
        <v>4.0999999999999996</v>
      </c>
      <c r="C28" s="5" t="s">
        <v>65</v>
      </c>
      <c r="D28" s="4"/>
      <c r="E28" s="2" t="s">
        <v>17</v>
      </c>
      <c r="F28" s="18"/>
      <c r="G28" s="2"/>
      <c r="H28" s="4"/>
      <c r="I28" s="3"/>
      <c r="J28" s="15" t="e">
        <f>WORKDAY.INTL(I28-1,H28,1,Feriados!$A$1:$A$5)</f>
        <v>#NUM!</v>
      </c>
      <c r="K28" s="4"/>
      <c r="L28" s="4"/>
      <c r="M28" s="4"/>
      <c r="N28" s="4"/>
      <c r="O28" s="4"/>
      <c r="P28" s="16"/>
      <c r="Q28" s="17"/>
      <c r="R28" s="4"/>
      <c r="S28" s="4"/>
      <c r="T28" s="4"/>
      <c r="U28" s="4"/>
      <c r="V28" s="4"/>
      <c r="W28" s="16"/>
      <c r="X28" s="17"/>
      <c r="Y28" s="4"/>
      <c r="Z28" s="4"/>
      <c r="AA28" s="4"/>
      <c r="AB28" s="4"/>
      <c r="AC28" s="4"/>
      <c r="AD28" s="16"/>
      <c r="AE28" s="17"/>
      <c r="AF28" s="4"/>
      <c r="AG28" s="4"/>
      <c r="AH28" s="4"/>
      <c r="AI28" s="4"/>
      <c r="AJ28" s="4"/>
      <c r="AK28" s="16"/>
      <c r="AL28" s="17"/>
      <c r="AM28" s="4"/>
      <c r="AN28" s="4"/>
      <c r="AO28" s="4"/>
      <c r="AP28" s="4"/>
      <c r="AQ28" s="4"/>
      <c r="AR28" s="16"/>
      <c r="AS28" s="17"/>
      <c r="AT28" s="4"/>
      <c r="AU28" s="4"/>
      <c r="AV28" s="4"/>
      <c r="AW28" s="4"/>
      <c r="AX28" s="4"/>
      <c r="AY28" s="16"/>
      <c r="AZ28" s="17"/>
      <c r="BA28" s="4"/>
      <c r="BB28" s="4"/>
      <c r="BC28" s="4"/>
      <c r="BD28" s="4"/>
      <c r="BE28" s="4"/>
      <c r="BF28" s="16"/>
      <c r="BG28" s="17"/>
      <c r="BH28" s="4"/>
      <c r="BI28" s="4"/>
      <c r="BJ28" s="4"/>
      <c r="BK28" s="4"/>
      <c r="BL28" s="4"/>
      <c r="BM28" s="16"/>
      <c r="BN28" s="17"/>
      <c r="BO28" s="4"/>
      <c r="BP28" s="4"/>
      <c r="BQ28" s="4"/>
      <c r="BR28" s="4"/>
      <c r="BS28" s="4"/>
      <c r="BT28" s="16"/>
      <c r="BU28" s="17"/>
      <c r="BV28" s="4"/>
      <c r="BW28" s="4"/>
      <c r="BX28" s="4"/>
      <c r="BY28" s="4"/>
      <c r="BZ28" s="4"/>
      <c r="CA28" s="16"/>
      <c r="CB28" s="17"/>
      <c r="CC28" s="4"/>
      <c r="CD28" s="4"/>
      <c r="CE28" s="4"/>
      <c r="CF28" s="4"/>
      <c r="CG28" s="4"/>
      <c r="CH28" s="16"/>
      <c r="CI28" s="17"/>
      <c r="CJ28" s="4"/>
      <c r="CK28" s="4"/>
      <c r="CL28" s="4"/>
      <c r="CM28" s="4"/>
      <c r="CN28" s="4"/>
      <c r="CO28" s="16"/>
      <c r="CP28" s="17"/>
      <c r="CQ28" s="1"/>
      <c r="CR28" s="1"/>
      <c r="CS28" s="3"/>
      <c r="CT28" s="15"/>
      <c r="CU28" s="1"/>
      <c r="CV28" s="1"/>
    </row>
    <row r="29" spans="1:100" outlineLevel="1" x14ac:dyDescent="0.25">
      <c r="B29" s="4">
        <v>4.2</v>
      </c>
      <c r="C29" s="5" t="s">
        <v>66</v>
      </c>
      <c r="D29" s="4"/>
      <c r="E29" s="2" t="s">
        <v>89</v>
      </c>
      <c r="F29" s="19"/>
      <c r="G29" s="2"/>
      <c r="H29" s="4"/>
      <c r="I29" s="3"/>
      <c r="J29" s="15" t="e">
        <f>WORKDAY.INTL(I29-1,H29,1,Feriados!$A$1:$A$5)</f>
        <v>#NUM!</v>
      </c>
      <c r="K29" s="4"/>
      <c r="L29" s="4"/>
      <c r="M29" s="4"/>
      <c r="N29" s="4"/>
      <c r="O29" s="4"/>
      <c r="P29" s="16"/>
      <c r="Q29" s="17"/>
      <c r="R29" s="4"/>
      <c r="S29" s="4"/>
      <c r="T29" s="4"/>
      <c r="U29" s="4"/>
      <c r="V29" s="4"/>
      <c r="W29" s="16"/>
      <c r="X29" s="17"/>
      <c r="Y29" s="4"/>
      <c r="Z29" s="4"/>
      <c r="AA29" s="4"/>
      <c r="AB29" s="4"/>
      <c r="AC29" s="4"/>
      <c r="AD29" s="16"/>
      <c r="AE29" s="17"/>
      <c r="AF29" s="4"/>
      <c r="AG29" s="4"/>
      <c r="AH29" s="4"/>
      <c r="AI29" s="4"/>
      <c r="AJ29" s="4"/>
      <c r="AK29" s="16"/>
      <c r="AL29" s="17"/>
      <c r="AM29" s="4"/>
      <c r="AN29" s="4"/>
      <c r="AO29" s="4"/>
      <c r="AP29" s="4"/>
      <c r="AQ29" s="4"/>
      <c r="AR29" s="16"/>
      <c r="AS29" s="17"/>
      <c r="AT29" s="4"/>
      <c r="AU29" s="4"/>
      <c r="AV29" s="4"/>
      <c r="AW29" s="4"/>
      <c r="AX29" s="4"/>
      <c r="AY29" s="16"/>
      <c r="AZ29" s="17"/>
      <c r="BA29" s="4"/>
      <c r="BB29" s="4"/>
      <c r="BC29" s="4"/>
      <c r="BD29" s="4"/>
      <c r="BE29" s="4"/>
      <c r="BF29" s="16"/>
      <c r="BG29" s="17"/>
      <c r="BH29" s="4"/>
      <c r="BI29" s="4"/>
      <c r="BJ29" s="4"/>
      <c r="BK29" s="4"/>
      <c r="BL29" s="4"/>
      <c r="BM29" s="16"/>
      <c r="BN29" s="17"/>
      <c r="BO29" s="4"/>
      <c r="BP29" s="4"/>
      <c r="BQ29" s="4"/>
      <c r="BR29" s="4"/>
      <c r="BS29" s="4"/>
      <c r="BT29" s="16"/>
      <c r="BU29" s="17"/>
      <c r="BV29" s="4"/>
      <c r="BW29" s="4"/>
      <c r="BX29" s="4"/>
      <c r="BY29" s="4"/>
      <c r="BZ29" s="4"/>
      <c r="CA29" s="16"/>
      <c r="CB29" s="17"/>
      <c r="CC29" s="4"/>
      <c r="CD29" s="4"/>
      <c r="CE29" s="4"/>
      <c r="CF29" s="4"/>
      <c r="CG29" s="4"/>
      <c r="CH29" s="16"/>
      <c r="CI29" s="17"/>
      <c r="CJ29" s="4"/>
      <c r="CK29" s="4"/>
      <c r="CL29" s="4"/>
      <c r="CM29" s="4"/>
      <c r="CN29" s="4"/>
      <c r="CO29" s="16"/>
      <c r="CP29" s="17"/>
      <c r="CQ29" s="1"/>
      <c r="CR29" s="1"/>
      <c r="CS29" s="15"/>
      <c r="CT29" s="15"/>
      <c r="CU29" s="1"/>
      <c r="CV29" s="1"/>
    </row>
    <row r="30" spans="1:100" outlineLevel="1" x14ac:dyDescent="0.25">
      <c r="B30" s="4">
        <v>4.3</v>
      </c>
      <c r="C30" s="5" t="s">
        <v>67</v>
      </c>
      <c r="D30" s="4"/>
      <c r="E30" s="2" t="s">
        <v>89</v>
      </c>
      <c r="F30" s="19"/>
      <c r="G30" s="2"/>
      <c r="H30" s="4"/>
      <c r="I30" s="3"/>
      <c r="J30" s="15" t="e">
        <f>WORKDAY.INTL(I30-1,H30,1,Feriados!$A$1:$A$5)</f>
        <v>#NUM!</v>
      </c>
      <c r="K30" s="4"/>
      <c r="L30" s="4"/>
      <c r="M30" s="4"/>
      <c r="N30" s="4"/>
      <c r="O30" s="4"/>
      <c r="P30" s="16"/>
      <c r="Q30" s="17"/>
      <c r="R30" s="4"/>
      <c r="S30" s="4"/>
      <c r="T30" s="4"/>
      <c r="U30" s="4"/>
      <c r="V30" s="4"/>
      <c r="W30" s="16"/>
      <c r="X30" s="17"/>
      <c r="Y30" s="4"/>
      <c r="Z30" s="4"/>
      <c r="AA30" s="4"/>
      <c r="AB30" s="4"/>
      <c r="AC30" s="4"/>
      <c r="AD30" s="16"/>
      <c r="AE30" s="17"/>
      <c r="AF30" s="4"/>
      <c r="AG30" s="4"/>
      <c r="AH30" s="4"/>
      <c r="AI30" s="4"/>
      <c r="AJ30" s="4"/>
      <c r="AK30" s="16"/>
      <c r="AL30" s="17"/>
      <c r="AM30" s="4"/>
      <c r="AN30" s="4"/>
      <c r="AO30" s="4"/>
      <c r="AP30" s="4"/>
      <c r="AQ30" s="4"/>
      <c r="AR30" s="16"/>
      <c r="AS30" s="17"/>
      <c r="AT30" s="4"/>
      <c r="AU30" s="4"/>
      <c r="AV30" s="4"/>
      <c r="AW30" s="4"/>
      <c r="AX30" s="4"/>
      <c r="AY30" s="16"/>
      <c r="AZ30" s="17"/>
      <c r="BA30" s="4"/>
      <c r="BB30" s="4"/>
      <c r="BC30" s="4"/>
      <c r="BD30" s="4"/>
      <c r="BE30" s="4"/>
      <c r="BF30" s="16"/>
      <c r="BG30" s="17"/>
      <c r="BH30" s="4"/>
      <c r="BI30" s="4"/>
      <c r="BJ30" s="4"/>
      <c r="BK30" s="4"/>
      <c r="BL30" s="4"/>
      <c r="BM30" s="16"/>
      <c r="BN30" s="17"/>
      <c r="BO30" s="4"/>
      <c r="BP30" s="4"/>
      <c r="BQ30" s="4"/>
      <c r="BR30" s="4"/>
      <c r="BS30" s="4"/>
      <c r="BT30" s="16"/>
      <c r="BU30" s="17"/>
      <c r="BV30" s="4"/>
      <c r="BW30" s="4"/>
      <c r="BX30" s="4"/>
      <c r="BY30" s="4"/>
      <c r="BZ30" s="4"/>
      <c r="CA30" s="16"/>
      <c r="CB30" s="17"/>
      <c r="CC30" s="4"/>
      <c r="CD30" s="4"/>
      <c r="CE30" s="4"/>
      <c r="CF30" s="4"/>
      <c r="CG30" s="4"/>
      <c r="CH30" s="16"/>
      <c r="CI30" s="17"/>
      <c r="CJ30" s="4"/>
      <c r="CK30" s="4"/>
      <c r="CL30" s="4"/>
      <c r="CM30" s="4"/>
      <c r="CN30" s="4"/>
      <c r="CO30" s="16"/>
      <c r="CP30" s="17"/>
      <c r="CQ30" s="1"/>
      <c r="CR30" s="1"/>
      <c r="CS30" s="15"/>
      <c r="CT30" s="15"/>
      <c r="CU30" s="1"/>
      <c r="CV30" s="1"/>
    </row>
    <row r="31" spans="1:100" outlineLevel="1" x14ac:dyDescent="0.25">
      <c r="B31" s="4">
        <v>4.4000000000000004</v>
      </c>
      <c r="C31" s="5" t="s">
        <v>68</v>
      </c>
      <c r="D31" s="4"/>
      <c r="E31" s="2" t="s">
        <v>89</v>
      </c>
      <c r="F31" s="19"/>
      <c r="G31" s="2"/>
      <c r="H31" s="4"/>
      <c r="I31" s="3"/>
      <c r="J31" s="15" t="e">
        <f>WORKDAY.INTL(I31-1,H31,1,Feriados!$A$1:$A$5)</f>
        <v>#NUM!</v>
      </c>
      <c r="K31" s="4"/>
      <c r="L31" s="4"/>
      <c r="M31" s="4"/>
      <c r="N31" s="4"/>
      <c r="O31" s="4"/>
      <c r="P31" s="16"/>
      <c r="Q31" s="17"/>
      <c r="R31" s="4"/>
      <c r="S31" s="4"/>
      <c r="T31" s="4"/>
      <c r="U31" s="4"/>
      <c r="V31" s="4"/>
      <c r="W31" s="16"/>
      <c r="X31" s="17"/>
      <c r="Y31" s="4"/>
      <c r="Z31" s="4"/>
      <c r="AA31" s="4"/>
      <c r="AB31" s="4"/>
      <c r="AC31" s="4"/>
      <c r="AD31" s="16"/>
      <c r="AE31" s="17"/>
      <c r="AF31" s="4"/>
      <c r="AG31" s="4"/>
      <c r="AH31" s="4"/>
      <c r="AI31" s="4"/>
      <c r="AJ31" s="4"/>
      <c r="AK31" s="16"/>
      <c r="AL31" s="17"/>
      <c r="AM31" s="4"/>
      <c r="AN31" s="4"/>
      <c r="AO31" s="4"/>
      <c r="AP31" s="4"/>
      <c r="AQ31" s="4"/>
      <c r="AR31" s="16"/>
      <c r="AS31" s="17"/>
      <c r="AT31" s="4"/>
      <c r="AU31" s="4"/>
      <c r="AV31" s="4"/>
      <c r="AW31" s="4"/>
      <c r="AX31" s="4"/>
      <c r="AY31" s="16"/>
      <c r="AZ31" s="17"/>
      <c r="BA31" s="4"/>
      <c r="BB31" s="4"/>
      <c r="BC31" s="4"/>
      <c r="BD31" s="4"/>
      <c r="BE31" s="4"/>
      <c r="BF31" s="16"/>
      <c r="BG31" s="17"/>
      <c r="BH31" s="4"/>
      <c r="BI31" s="4"/>
      <c r="BJ31" s="4"/>
      <c r="BK31" s="4"/>
      <c r="BL31" s="4"/>
      <c r="BM31" s="16"/>
      <c r="BN31" s="17"/>
      <c r="BO31" s="4"/>
      <c r="BP31" s="4"/>
      <c r="BQ31" s="4"/>
      <c r="BR31" s="4"/>
      <c r="BS31" s="4"/>
      <c r="BT31" s="16"/>
      <c r="BU31" s="17"/>
      <c r="BV31" s="4"/>
      <c r="BW31" s="4"/>
      <c r="BX31" s="4"/>
      <c r="BY31" s="4"/>
      <c r="BZ31" s="4"/>
      <c r="CA31" s="16"/>
      <c r="CB31" s="17"/>
      <c r="CC31" s="4"/>
      <c r="CD31" s="4"/>
      <c r="CE31" s="4"/>
      <c r="CF31" s="4"/>
      <c r="CG31" s="4"/>
      <c r="CH31" s="16"/>
      <c r="CI31" s="17"/>
      <c r="CJ31" s="4"/>
      <c r="CK31" s="4"/>
      <c r="CL31" s="4"/>
      <c r="CM31" s="4"/>
      <c r="CN31" s="4"/>
      <c r="CO31" s="16"/>
      <c r="CP31" s="17"/>
      <c r="CQ31" s="1"/>
      <c r="CR31" s="1"/>
      <c r="CS31" s="15"/>
      <c r="CT31" s="15"/>
      <c r="CU31" s="1"/>
      <c r="CV31" s="1"/>
    </row>
    <row r="32" spans="1:100" outlineLevel="1" x14ac:dyDescent="0.25">
      <c r="B32" s="4">
        <v>4.5</v>
      </c>
      <c r="C32" s="5" t="s">
        <v>70</v>
      </c>
      <c r="D32" s="4"/>
      <c r="E32" s="2" t="s">
        <v>89</v>
      </c>
      <c r="F32" s="19"/>
      <c r="G32" s="2"/>
      <c r="H32" s="4"/>
      <c r="I32" s="3"/>
      <c r="J32" s="15" t="e">
        <f>WORKDAY.INTL(I32-1,H32,1,Feriados!$A$1:$A$5)</f>
        <v>#NUM!</v>
      </c>
      <c r="K32" s="4"/>
      <c r="L32" s="4"/>
      <c r="M32" s="4"/>
      <c r="N32" s="4"/>
      <c r="O32" s="4"/>
      <c r="P32" s="16"/>
      <c r="Q32" s="17"/>
      <c r="R32" s="4"/>
      <c r="S32" s="4"/>
      <c r="T32" s="4"/>
      <c r="U32" s="4"/>
      <c r="V32" s="4"/>
      <c r="W32" s="16"/>
      <c r="X32" s="17"/>
      <c r="Y32" s="4"/>
      <c r="Z32" s="4"/>
      <c r="AA32" s="4"/>
      <c r="AB32" s="4"/>
      <c r="AC32" s="4"/>
      <c r="AD32" s="16"/>
      <c r="AE32" s="17"/>
      <c r="AF32" s="4"/>
      <c r="AG32" s="4"/>
      <c r="AH32" s="4"/>
      <c r="AI32" s="4"/>
      <c r="AJ32" s="4"/>
      <c r="AK32" s="16"/>
      <c r="AL32" s="17"/>
      <c r="AM32" s="4"/>
      <c r="AN32" s="4"/>
      <c r="AO32" s="4"/>
      <c r="AP32" s="4"/>
      <c r="AQ32" s="4"/>
      <c r="AR32" s="16"/>
      <c r="AS32" s="17"/>
      <c r="AT32" s="4"/>
      <c r="AU32" s="4"/>
      <c r="AV32" s="4"/>
      <c r="AW32" s="4"/>
      <c r="AX32" s="4"/>
      <c r="AY32" s="16"/>
      <c r="AZ32" s="17"/>
      <c r="BA32" s="4"/>
      <c r="BB32" s="4"/>
      <c r="BC32" s="4"/>
      <c r="BD32" s="4"/>
      <c r="BE32" s="4"/>
      <c r="BF32" s="16"/>
      <c r="BG32" s="17"/>
      <c r="BH32" s="4"/>
      <c r="BI32" s="4"/>
      <c r="BJ32" s="4"/>
      <c r="BK32" s="4"/>
      <c r="BL32" s="4"/>
      <c r="BM32" s="16"/>
      <c r="BN32" s="17"/>
      <c r="BO32" s="4"/>
      <c r="BP32" s="4"/>
      <c r="BQ32" s="4"/>
      <c r="BR32" s="4"/>
      <c r="BS32" s="4"/>
      <c r="BT32" s="16"/>
      <c r="BU32" s="17"/>
      <c r="BV32" s="4"/>
      <c r="BW32" s="4"/>
      <c r="BX32" s="4"/>
      <c r="BY32" s="4"/>
      <c r="BZ32" s="4"/>
      <c r="CA32" s="16"/>
      <c r="CB32" s="17"/>
      <c r="CC32" s="4"/>
      <c r="CD32" s="4"/>
      <c r="CE32" s="4"/>
      <c r="CF32" s="4"/>
      <c r="CG32" s="4"/>
      <c r="CH32" s="16"/>
      <c r="CI32" s="17"/>
      <c r="CJ32" s="4"/>
      <c r="CK32" s="4"/>
      <c r="CL32" s="4"/>
      <c r="CM32" s="4"/>
      <c r="CN32" s="4"/>
      <c r="CO32" s="16"/>
      <c r="CP32" s="17"/>
      <c r="CQ32" s="1"/>
      <c r="CR32" s="1"/>
      <c r="CS32" s="15"/>
      <c r="CT32" s="15"/>
      <c r="CU32" s="1"/>
      <c r="CV32" s="1"/>
    </row>
    <row r="33" spans="2:100" outlineLevel="1" x14ac:dyDescent="0.25">
      <c r="B33" s="4">
        <v>4.5999999999999996</v>
      </c>
      <c r="C33" s="5" t="s">
        <v>69</v>
      </c>
      <c r="D33" s="4"/>
      <c r="E33" s="2" t="s">
        <v>89</v>
      </c>
      <c r="F33" s="19"/>
      <c r="G33" s="2"/>
      <c r="H33" s="4"/>
      <c r="I33" s="3"/>
      <c r="J33" s="15" t="e">
        <f>WORKDAY.INTL(I33-1,H33,1,Feriados!$A$1:$A$5)</f>
        <v>#NUM!</v>
      </c>
      <c r="K33" s="4"/>
      <c r="L33" s="4"/>
      <c r="M33" s="4"/>
      <c r="N33" s="4"/>
      <c r="O33" s="4"/>
      <c r="P33" s="16"/>
      <c r="Q33" s="17"/>
      <c r="R33" s="4"/>
      <c r="S33" s="4"/>
      <c r="T33" s="4"/>
      <c r="U33" s="4"/>
      <c r="V33" s="4"/>
      <c r="W33" s="16"/>
      <c r="X33" s="17"/>
      <c r="Y33" s="4"/>
      <c r="Z33" s="4"/>
      <c r="AA33" s="4"/>
      <c r="AB33" s="4"/>
      <c r="AC33" s="4"/>
      <c r="AD33" s="16"/>
      <c r="AE33" s="17"/>
      <c r="AF33" s="4"/>
      <c r="AG33" s="4"/>
      <c r="AH33" s="4"/>
      <c r="AI33" s="4"/>
      <c r="AJ33" s="4"/>
      <c r="AK33" s="16"/>
      <c r="AL33" s="17"/>
      <c r="AM33" s="4"/>
      <c r="AN33" s="4"/>
      <c r="AO33" s="4"/>
      <c r="AP33" s="4"/>
      <c r="AQ33" s="4"/>
      <c r="AR33" s="16"/>
      <c r="AS33" s="17"/>
      <c r="AT33" s="4"/>
      <c r="AU33" s="4"/>
      <c r="AV33" s="4"/>
      <c r="AW33" s="4"/>
      <c r="AX33" s="4"/>
      <c r="AY33" s="16"/>
      <c r="AZ33" s="17"/>
      <c r="BA33" s="4"/>
      <c r="BB33" s="4"/>
      <c r="BC33" s="4"/>
      <c r="BD33" s="4"/>
      <c r="BE33" s="4"/>
      <c r="BF33" s="16"/>
      <c r="BG33" s="17"/>
      <c r="BH33" s="4"/>
      <c r="BI33" s="4"/>
      <c r="BJ33" s="4"/>
      <c r="BK33" s="4"/>
      <c r="BL33" s="4"/>
      <c r="BM33" s="16"/>
      <c r="BN33" s="17"/>
      <c r="BO33" s="4"/>
      <c r="BP33" s="4"/>
      <c r="BQ33" s="4"/>
      <c r="BR33" s="4"/>
      <c r="BS33" s="4"/>
      <c r="BT33" s="16"/>
      <c r="BU33" s="17"/>
      <c r="BV33" s="4"/>
      <c r="BW33" s="4"/>
      <c r="BX33" s="4"/>
      <c r="BY33" s="4"/>
      <c r="BZ33" s="4"/>
      <c r="CA33" s="16"/>
      <c r="CB33" s="17"/>
      <c r="CC33" s="4"/>
      <c r="CD33" s="4"/>
      <c r="CE33" s="4"/>
      <c r="CF33" s="4"/>
      <c r="CG33" s="4"/>
      <c r="CH33" s="16"/>
      <c r="CI33" s="17"/>
      <c r="CJ33" s="4"/>
      <c r="CK33" s="4"/>
      <c r="CL33" s="4"/>
      <c r="CM33" s="4"/>
      <c r="CN33" s="4"/>
      <c r="CO33" s="16"/>
      <c r="CP33" s="17"/>
      <c r="CQ33" s="1"/>
      <c r="CR33" s="1"/>
      <c r="CS33" s="15"/>
      <c r="CT33" s="15"/>
      <c r="CU33" s="1"/>
      <c r="CV33" s="1"/>
    </row>
    <row r="34" spans="2:100" x14ac:dyDescent="0.25">
      <c r="B34" s="64" t="s">
        <v>87</v>
      </c>
      <c r="C34" s="64"/>
      <c r="D34" s="13"/>
      <c r="E34" s="14"/>
      <c r="F34" s="22" t="e">
        <f>SUMPRODUCT(F35:F40,H35:H40)/SUM(H35:H40)</f>
        <v>#DIV/0!</v>
      </c>
      <c r="G34" s="14"/>
      <c r="H34" s="14"/>
      <c r="I34" s="14"/>
      <c r="J34" s="14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14"/>
      <c r="CR34" s="14"/>
      <c r="CS34" s="14"/>
      <c r="CT34" s="14"/>
      <c r="CU34" s="13"/>
      <c r="CV34" s="13"/>
    </row>
    <row r="35" spans="2:100" outlineLevel="1" x14ac:dyDescent="0.25">
      <c r="B35" s="4">
        <v>5.0999999999999996</v>
      </c>
      <c r="C35" s="5" t="s">
        <v>65</v>
      </c>
      <c r="D35" s="4"/>
      <c r="E35" s="2" t="s">
        <v>17</v>
      </c>
      <c r="F35" s="18"/>
      <c r="G35" s="2"/>
      <c r="H35" s="4"/>
      <c r="I35" s="3"/>
      <c r="J35" s="15" t="e">
        <f>WORKDAY.INTL(I35-1,H35,1,Feriados!$A$1:$A$5)</f>
        <v>#NUM!</v>
      </c>
      <c r="K35" s="4"/>
      <c r="L35" s="4"/>
      <c r="M35" s="4"/>
      <c r="N35" s="4"/>
      <c r="O35" s="4"/>
      <c r="P35" s="16"/>
      <c r="Q35" s="17"/>
      <c r="R35" s="4"/>
      <c r="S35" s="4"/>
      <c r="T35" s="4"/>
      <c r="U35" s="4"/>
      <c r="V35" s="4"/>
      <c r="W35" s="16"/>
      <c r="X35" s="17"/>
      <c r="Y35" s="4"/>
      <c r="Z35" s="4"/>
      <c r="AA35" s="4"/>
      <c r="AB35" s="4"/>
      <c r="AC35" s="4"/>
      <c r="AD35" s="16"/>
      <c r="AE35" s="17"/>
      <c r="AF35" s="4"/>
      <c r="AG35" s="4"/>
      <c r="AH35" s="4"/>
      <c r="AI35" s="4"/>
      <c r="AJ35" s="4"/>
      <c r="AK35" s="16"/>
      <c r="AL35" s="17"/>
      <c r="AM35" s="4"/>
      <c r="AN35" s="4"/>
      <c r="AO35" s="4"/>
      <c r="AP35" s="4"/>
      <c r="AQ35" s="4"/>
      <c r="AR35" s="16"/>
      <c r="AS35" s="17"/>
      <c r="AT35" s="4"/>
      <c r="AU35" s="4"/>
      <c r="AV35" s="4"/>
      <c r="AW35" s="4"/>
      <c r="AX35" s="4"/>
      <c r="AY35" s="16"/>
      <c r="AZ35" s="17"/>
      <c r="BA35" s="4"/>
      <c r="BB35" s="4"/>
      <c r="BC35" s="4"/>
      <c r="BD35" s="4"/>
      <c r="BE35" s="4"/>
      <c r="BF35" s="16"/>
      <c r="BG35" s="17"/>
      <c r="BH35" s="4"/>
      <c r="BI35" s="4"/>
      <c r="BJ35" s="4"/>
      <c r="BK35" s="4"/>
      <c r="BL35" s="4"/>
      <c r="BM35" s="16"/>
      <c r="BN35" s="17"/>
      <c r="BO35" s="4"/>
      <c r="BP35" s="4"/>
      <c r="BQ35" s="4"/>
      <c r="BR35" s="4"/>
      <c r="BS35" s="4"/>
      <c r="BT35" s="16"/>
      <c r="BU35" s="17"/>
      <c r="BV35" s="4"/>
      <c r="BW35" s="4"/>
      <c r="BX35" s="4"/>
      <c r="BY35" s="4"/>
      <c r="BZ35" s="4"/>
      <c r="CA35" s="16"/>
      <c r="CB35" s="17"/>
      <c r="CC35" s="4"/>
      <c r="CD35" s="4"/>
      <c r="CE35" s="4"/>
      <c r="CF35" s="4"/>
      <c r="CG35" s="4"/>
      <c r="CH35" s="16"/>
      <c r="CI35" s="17"/>
      <c r="CJ35" s="4"/>
      <c r="CK35" s="4"/>
      <c r="CL35" s="4"/>
      <c r="CM35" s="4"/>
      <c r="CN35" s="4"/>
      <c r="CO35" s="16"/>
      <c r="CP35" s="17"/>
      <c r="CQ35" s="1"/>
      <c r="CR35" s="1"/>
      <c r="CS35" s="3"/>
      <c r="CT35" s="15"/>
      <c r="CU35" s="1"/>
      <c r="CV35" s="1"/>
    </row>
    <row r="36" spans="2:100" outlineLevel="1" x14ac:dyDescent="0.25">
      <c r="B36" s="4">
        <v>5.2</v>
      </c>
      <c r="C36" s="5" t="s">
        <v>66</v>
      </c>
      <c r="D36" s="4"/>
      <c r="E36" s="2" t="s">
        <v>89</v>
      </c>
      <c r="F36" s="19"/>
      <c r="G36" s="2"/>
      <c r="H36" s="4"/>
      <c r="I36" s="3"/>
      <c r="J36" s="15" t="e">
        <f>WORKDAY.INTL(I36-1,H36,1,Feriados!$A$1:$A$5)</f>
        <v>#NUM!</v>
      </c>
      <c r="K36" s="4"/>
      <c r="L36" s="4"/>
      <c r="M36" s="4"/>
      <c r="N36" s="4"/>
      <c r="O36" s="4"/>
      <c r="P36" s="16"/>
      <c r="Q36" s="17"/>
      <c r="R36" s="4"/>
      <c r="S36" s="4"/>
      <c r="T36" s="4"/>
      <c r="U36" s="4"/>
      <c r="V36" s="4"/>
      <c r="W36" s="16"/>
      <c r="X36" s="17"/>
      <c r="Y36" s="4"/>
      <c r="Z36" s="4"/>
      <c r="AA36" s="4"/>
      <c r="AB36" s="4"/>
      <c r="AC36" s="4"/>
      <c r="AD36" s="16"/>
      <c r="AE36" s="17"/>
      <c r="AF36" s="4"/>
      <c r="AG36" s="4"/>
      <c r="AH36" s="4"/>
      <c r="AI36" s="4"/>
      <c r="AJ36" s="4"/>
      <c r="AK36" s="16"/>
      <c r="AL36" s="17"/>
      <c r="AM36" s="4"/>
      <c r="AN36" s="4"/>
      <c r="AO36" s="4"/>
      <c r="AP36" s="4"/>
      <c r="AQ36" s="4"/>
      <c r="AR36" s="16"/>
      <c r="AS36" s="17"/>
      <c r="AT36" s="4"/>
      <c r="AU36" s="4"/>
      <c r="AV36" s="4"/>
      <c r="AW36" s="4"/>
      <c r="AX36" s="4"/>
      <c r="AY36" s="16"/>
      <c r="AZ36" s="17"/>
      <c r="BA36" s="4"/>
      <c r="BB36" s="4"/>
      <c r="BC36" s="4"/>
      <c r="BD36" s="4"/>
      <c r="BE36" s="4"/>
      <c r="BF36" s="16"/>
      <c r="BG36" s="17"/>
      <c r="BH36" s="4"/>
      <c r="BI36" s="4"/>
      <c r="BJ36" s="4"/>
      <c r="BK36" s="4"/>
      <c r="BL36" s="4"/>
      <c r="BM36" s="16"/>
      <c r="BN36" s="17"/>
      <c r="BO36" s="4"/>
      <c r="BP36" s="4"/>
      <c r="BQ36" s="4"/>
      <c r="BR36" s="4"/>
      <c r="BS36" s="4"/>
      <c r="BT36" s="16"/>
      <c r="BU36" s="17"/>
      <c r="BV36" s="4"/>
      <c r="BW36" s="4"/>
      <c r="BX36" s="4"/>
      <c r="BY36" s="4"/>
      <c r="BZ36" s="4"/>
      <c r="CA36" s="16"/>
      <c r="CB36" s="17"/>
      <c r="CC36" s="4"/>
      <c r="CD36" s="4"/>
      <c r="CE36" s="4"/>
      <c r="CF36" s="4"/>
      <c r="CG36" s="4"/>
      <c r="CH36" s="16"/>
      <c r="CI36" s="17"/>
      <c r="CJ36" s="4"/>
      <c r="CK36" s="4"/>
      <c r="CL36" s="4"/>
      <c r="CM36" s="4"/>
      <c r="CN36" s="4"/>
      <c r="CO36" s="16"/>
      <c r="CP36" s="17"/>
      <c r="CQ36" s="1"/>
      <c r="CR36" s="1"/>
      <c r="CS36" s="15"/>
      <c r="CT36" s="15"/>
      <c r="CU36" s="1"/>
      <c r="CV36" s="1"/>
    </row>
    <row r="37" spans="2:100" outlineLevel="1" x14ac:dyDescent="0.25">
      <c r="B37" s="4">
        <v>5.3</v>
      </c>
      <c r="C37" s="5" t="s">
        <v>67</v>
      </c>
      <c r="D37" s="4"/>
      <c r="E37" s="2" t="s">
        <v>89</v>
      </c>
      <c r="F37" s="19"/>
      <c r="G37" s="2"/>
      <c r="H37" s="4"/>
      <c r="I37" s="3"/>
      <c r="J37" s="15" t="e">
        <f>WORKDAY.INTL(I37-1,H37,1,Feriados!$A$1:$A$5)</f>
        <v>#NUM!</v>
      </c>
      <c r="K37" s="4"/>
      <c r="L37" s="4"/>
      <c r="M37" s="4"/>
      <c r="N37" s="4"/>
      <c r="O37" s="4"/>
      <c r="P37" s="16"/>
      <c r="Q37" s="17"/>
      <c r="R37" s="4"/>
      <c r="S37" s="4"/>
      <c r="T37" s="4"/>
      <c r="U37" s="4"/>
      <c r="V37" s="4"/>
      <c r="W37" s="16"/>
      <c r="X37" s="17"/>
      <c r="Y37" s="4"/>
      <c r="Z37" s="4"/>
      <c r="AA37" s="4"/>
      <c r="AB37" s="4"/>
      <c r="AC37" s="4"/>
      <c r="AD37" s="16"/>
      <c r="AE37" s="17"/>
      <c r="AF37" s="4"/>
      <c r="AG37" s="4"/>
      <c r="AH37" s="4"/>
      <c r="AI37" s="4"/>
      <c r="AJ37" s="4"/>
      <c r="AK37" s="16"/>
      <c r="AL37" s="17"/>
      <c r="AM37" s="4"/>
      <c r="AN37" s="4"/>
      <c r="AO37" s="4"/>
      <c r="AP37" s="4"/>
      <c r="AQ37" s="4"/>
      <c r="AR37" s="16"/>
      <c r="AS37" s="17"/>
      <c r="AT37" s="4"/>
      <c r="AU37" s="4"/>
      <c r="AV37" s="4"/>
      <c r="AW37" s="4"/>
      <c r="AX37" s="4"/>
      <c r="AY37" s="16"/>
      <c r="AZ37" s="17"/>
      <c r="BA37" s="4"/>
      <c r="BB37" s="4"/>
      <c r="BC37" s="4"/>
      <c r="BD37" s="4"/>
      <c r="BE37" s="4"/>
      <c r="BF37" s="16"/>
      <c r="BG37" s="17"/>
      <c r="BH37" s="4"/>
      <c r="BI37" s="4"/>
      <c r="BJ37" s="4"/>
      <c r="BK37" s="4"/>
      <c r="BL37" s="4"/>
      <c r="BM37" s="16"/>
      <c r="BN37" s="17"/>
      <c r="BO37" s="4"/>
      <c r="BP37" s="4"/>
      <c r="BQ37" s="4"/>
      <c r="BR37" s="4"/>
      <c r="BS37" s="4"/>
      <c r="BT37" s="16"/>
      <c r="BU37" s="17"/>
      <c r="BV37" s="4"/>
      <c r="BW37" s="4"/>
      <c r="BX37" s="4"/>
      <c r="BY37" s="4"/>
      <c r="BZ37" s="4"/>
      <c r="CA37" s="16"/>
      <c r="CB37" s="17"/>
      <c r="CC37" s="4"/>
      <c r="CD37" s="4"/>
      <c r="CE37" s="4"/>
      <c r="CF37" s="4"/>
      <c r="CG37" s="4"/>
      <c r="CH37" s="16"/>
      <c r="CI37" s="17"/>
      <c r="CJ37" s="4"/>
      <c r="CK37" s="4"/>
      <c r="CL37" s="4"/>
      <c r="CM37" s="4"/>
      <c r="CN37" s="4"/>
      <c r="CO37" s="16"/>
      <c r="CP37" s="17"/>
      <c r="CQ37" s="1"/>
      <c r="CR37" s="1"/>
      <c r="CS37" s="15"/>
      <c r="CT37" s="15"/>
      <c r="CU37" s="1"/>
      <c r="CV37" s="1"/>
    </row>
    <row r="38" spans="2:100" outlineLevel="1" x14ac:dyDescent="0.25">
      <c r="B38" s="4">
        <v>5.4</v>
      </c>
      <c r="C38" s="5" t="s">
        <v>68</v>
      </c>
      <c r="D38" s="4"/>
      <c r="E38" s="2" t="s">
        <v>89</v>
      </c>
      <c r="F38" s="19"/>
      <c r="G38" s="2"/>
      <c r="H38" s="4"/>
      <c r="I38" s="3"/>
      <c r="J38" s="15" t="e">
        <f>WORKDAY.INTL(I38-1,H38,1,Feriados!$A$1:$A$5)</f>
        <v>#NUM!</v>
      </c>
      <c r="K38" s="4"/>
      <c r="L38" s="4"/>
      <c r="M38" s="4"/>
      <c r="N38" s="4"/>
      <c r="O38" s="4"/>
      <c r="P38" s="16"/>
      <c r="Q38" s="17"/>
      <c r="R38" s="4"/>
      <c r="S38" s="4"/>
      <c r="T38" s="4"/>
      <c r="U38" s="4"/>
      <c r="V38" s="4"/>
      <c r="W38" s="16"/>
      <c r="X38" s="17"/>
      <c r="Y38" s="4"/>
      <c r="Z38" s="4"/>
      <c r="AA38" s="4"/>
      <c r="AB38" s="4"/>
      <c r="AC38" s="4"/>
      <c r="AD38" s="16"/>
      <c r="AE38" s="17"/>
      <c r="AF38" s="4"/>
      <c r="AG38" s="4"/>
      <c r="AH38" s="4"/>
      <c r="AI38" s="4"/>
      <c r="AJ38" s="4"/>
      <c r="AK38" s="16"/>
      <c r="AL38" s="17"/>
      <c r="AM38" s="4"/>
      <c r="AN38" s="4"/>
      <c r="AO38" s="4"/>
      <c r="AP38" s="4"/>
      <c r="AQ38" s="4"/>
      <c r="AR38" s="16"/>
      <c r="AS38" s="17"/>
      <c r="AT38" s="4"/>
      <c r="AU38" s="4"/>
      <c r="AV38" s="4"/>
      <c r="AW38" s="4"/>
      <c r="AX38" s="4"/>
      <c r="AY38" s="16"/>
      <c r="AZ38" s="17"/>
      <c r="BA38" s="4"/>
      <c r="BB38" s="4"/>
      <c r="BC38" s="4"/>
      <c r="BD38" s="4"/>
      <c r="BE38" s="4"/>
      <c r="BF38" s="16"/>
      <c r="BG38" s="17"/>
      <c r="BH38" s="4"/>
      <c r="BI38" s="4"/>
      <c r="BJ38" s="4"/>
      <c r="BK38" s="4"/>
      <c r="BL38" s="4"/>
      <c r="BM38" s="16"/>
      <c r="BN38" s="17"/>
      <c r="BO38" s="4"/>
      <c r="BP38" s="4"/>
      <c r="BQ38" s="4"/>
      <c r="BR38" s="4"/>
      <c r="BS38" s="4"/>
      <c r="BT38" s="16"/>
      <c r="BU38" s="17"/>
      <c r="BV38" s="4"/>
      <c r="BW38" s="4"/>
      <c r="BX38" s="4"/>
      <c r="BY38" s="4"/>
      <c r="BZ38" s="4"/>
      <c r="CA38" s="16"/>
      <c r="CB38" s="17"/>
      <c r="CC38" s="4"/>
      <c r="CD38" s="4"/>
      <c r="CE38" s="4"/>
      <c r="CF38" s="4"/>
      <c r="CG38" s="4"/>
      <c r="CH38" s="16"/>
      <c r="CI38" s="17"/>
      <c r="CJ38" s="4"/>
      <c r="CK38" s="4"/>
      <c r="CL38" s="4"/>
      <c r="CM38" s="4"/>
      <c r="CN38" s="4"/>
      <c r="CO38" s="16"/>
      <c r="CP38" s="17"/>
      <c r="CQ38" s="1"/>
      <c r="CR38" s="1"/>
      <c r="CS38" s="15"/>
      <c r="CT38" s="15"/>
      <c r="CU38" s="1"/>
      <c r="CV38" s="1"/>
    </row>
    <row r="39" spans="2:100" outlineLevel="1" x14ac:dyDescent="0.25">
      <c r="B39" s="4">
        <v>5.5</v>
      </c>
      <c r="C39" s="5" t="s">
        <v>70</v>
      </c>
      <c r="D39" s="4"/>
      <c r="E39" s="2" t="s">
        <v>89</v>
      </c>
      <c r="F39" s="19"/>
      <c r="G39" s="2"/>
      <c r="H39" s="4"/>
      <c r="I39" s="3"/>
      <c r="J39" s="15" t="e">
        <f>WORKDAY.INTL(I39-1,H39,1,Feriados!$A$1:$A$5)</f>
        <v>#NUM!</v>
      </c>
      <c r="K39" s="4"/>
      <c r="L39" s="4"/>
      <c r="M39" s="4"/>
      <c r="N39" s="4"/>
      <c r="O39" s="4"/>
      <c r="P39" s="16"/>
      <c r="Q39" s="17"/>
      <c r="R39" s="4"/>
      <c r="S39" s="4"/>
      <c r="T39" s="4"/>
      <c r="U39" s="4"/>
      <c r="V39" s="4"/>
      <c r="W39" s="16"/>
      <c r="X39" s="17"/>
      <c r="Y39" s="4"/>
      <c r="Z39" s="4"/>
      <c r="AA39" s="4"/>
      <c r="AB39" s="4"/>
      <c r="AC39" s="4"/>
      <c r="AD39" s="16"/>
      <c r="AE39" s="17"/>
      <c r="AF39" s="4"/>
      <c r="AG39" s="4"/>
      <c r="AH39" s="4"/>
      <c r="AI39" s="4"/>
      <c r="AJ39" s="4"/>
      <c r="AK39" s="16"/>
      <c r="AL39" s="17"/>
      <c r="AM39" s="4"/>
      <c r="AN39" s="4"/>
      <c r="AO39" s="4"/>
      <c r="AP39" s="4"/>
      <c r="AQ39" s="4"/>
      <c r="AR39" s="16"/>
      <c r="AS39" s="17"/>
      <c r="AT39" s="4"/>
      <c r="AU39" s="4"/>
      <c r="AV39" s="4"/>
      <c r="AW39" s="4"/>
      <c r="AX39" s="4"/>
      <c r="AY39" s="16"/>
      <c r="AZ39" s="17"/>
      <c r="BA39" s="4"/>
      <c r="BB39" s="4"/>
      <c r="BC39" s="4"/>
      <c r="BD39" s="4"/>
      <c r="BE39" s="4"/>
      <c r="BF39" s="16"/>
      <c r="BG39" s="17"/>
      <c r="BH39" s="4"/>
      <c r="BI39" s="4"/>
      <c r="BJ39" s="4"/>
      <c r="BK39" s="4"/>
      <c r="BL39" s="4"/>
      <c r="BM39" s="16"/>
      <c r="BN39" s="17"/>
      <c r="BO39" s="4"/>
      <c r="BP39" s="4"/>
      <c r="BQ39" s="4"/>
      <c r="BR39" s="4"/>
      <c r="BS39" s="4"/>
      <c r="BT39" s="16"/>
      <c r="BU39" s="17"/>
      <c r="BV39" s="4"/>
      <c r="BW39" s="4"/>
      <c r="BX39" s="4"/>
      <c r="BY39" s="4"/>
      <c r="BZ39" s="4"/>
      <c r="CA39" s="16"/>
      <c r="CB39" s="17"/>
      <c r="CC39" s="4"/>
      <c r="CD39" s="4"/>
      <c r="CE39" s="4"/>
      <c r="CF39" s="4"/>
      <c r="CG39" s="4"/>
      <c r="CH39" s="16"/>
      <c r="CI39" s="17"/>
      <c r="CJ39" s="4"/>
      <c r="CK39" s="4"/>
      <c r="CL39" s="4"/>
      <c r="CM39" s="4"/>
      <c r="CN39" s="4"/>
      <c r="CO39" s="16"/>
      <c r="CP39" s="17"/>
      <c r="CQ39" s="1"/>
      <c r="CR39" s="1"/>
      <c r="CS39" s="15"/>
      <c r="CT39" s="15"/>
      <c r="CU39" s="1"/>
      <c r="CV39" s="1"/>
    </row>
    <row r="40" spans="2:100" outlineLevel="1" x14ac:dyDescent="0.25">
      <c r="B40" s="4">
        <v>5.6</v>
      </c>
      <c r="C40" s="5" t="s">
        <v>69</v>
      </c>
      <c r="D40" s="4"/>
      <c r="E40" s="2" t="s">
        <v>89</v>
      </c>
      <c r="F40" s="19"/>
      <c r="G40" s="2"/>
      <c r="H40" s="4"/>
      <c r="I40" s="3"/>
      <c r="J40" s="15" t="e">
        <f>WORKDAY.INTL(I40-1,H40,1,Feriados!$A$1:$A$5)</f>
        <v>#NUM!</v>
      </c>
      <c r="K40" s="4"/>
      <c r="L40" s="4"/>
      <c r="M40" s="4"/>
      <c r="N40" s="4"/>
      <c r="O40" s="4"/>
      <c r="P40" s="16"/>
      <c r="Q40" s="17"/>
      <c r="R40" s="4"/>
      <c r="S40" s="4"/>
      <c r="T40" s="4"/>
      <c r="U40" s="4"/>
      <c r="V40" s="4"/>
      <c r="W40" s="16"/>
      <c r="X40" s="17"/>
      <c r="Y40" s="4"/>
      <c r="Z40" s="4"/>
      <c r="AA40" s="4"/>
      <c r="AB40" s="4"/>
      <c r="AC40" s="4"/>
      <c r="AD40" s="16"/>
      <c r="AE40" s="17"/>
      <c r="AF40" s="4"/>
      <c r="AG40" s="4"/>
      <c r="AH40" s="4"/>
      <c r="AI40" s="4"/>
      <c r="AJ40" s="4"/>
      <c r="AK40" s="16"/>
      <c r="AL40" s="17"/>
      <c r="AM40" s="4"/>
      <c r="AN40" s="4"/>
      <c r="AO40" s="4"/>
      <c r="AP40" s="4"/>
      <c r="AQ40" s="4"/>
      <c r="AR40" s="16"/>
      <c r="AS40" s="17"/>
      <c r="AT40" s="4"/>
      <c r="AU40" s="4"/>
      <c r="AV40" s="4"/>
      <c r="AW40" s="4"/>
      <c r="AX40" s="4"/>
      <c r="AY40" s="16"/>
      <c r="AZ40" s="17"/>
      <c r="BA40" s="4"/>
      <c r="BB40" s="4"/>
      <c r="BC40" s="4"/>
      <c r="BD40" s="4"/>
      <c r="BE40" s="4"/>
      <c r="BF40" s="16"/>
      <c r="BG40" s="17"/>
      <c r="BH40" s="4"/>
      <c r="BI40" s="4"/>
      <c r="BJ40" s="4"/>
      <c r="BK40" s="4"/>
      <c r="BL40" s="4"/>
      <c r="BM40" s="16"/>
      <c r="BN40" s="17"/>
      <c r="BO40" s="4"/>
      <c r="BP40" s="4"/>
      <c r="BQ40" s="4"/>
      <c r="BR40" s="4"/>
      <c r="BS40" s="4"/>
      <c r="BT40" s="16"/>
      <c r="BU40" s="17"/>
      <c r="BV40" s="4"/>
      <c r="BW40" s="4"/>
      <c r="BX40" s="4"/>
      <c r="BY40" s="4"/>
      <c r="BZ40" s="4"/>
      <c r="CA40" s="16"/>
      <c r="CB40" s="17"/>
      <c r="CC40" s="4"/>
      <c r="CD40" s="4"/>
      <c r="CE40" s="4"/>
      <c r="CF40" s="4"/>
      <c r="CG40" s="4"/>
      <c r="CH40" s="16"/>
      <c r="CI40" s="17"/>
      <c r="CJ40" s="4"/>
      <c r="CK40" s="4"/>
      <c r="CL40" s="4"/>
      <c r="CM40" s="4"/>
      <c r="CN40" s="4"/>
      <c r="CO40" s="16"/>
      <c r="CP40" s="17"/>
      <c r="CQ40" s="1"/>
      <c r="CR40" s="1"/>
      <c r="CS40" s="15"/>
      <c r="CT40" s="15"/>
      <c r="CU40" s="1"/>
      <c r="CV40" s="1"/>
    </row>
  </sheetData>
  <mergeCells count="9">
    <mergeCell ref="B27:C27"/>
    <mergeCell ref="B34:C34"/>
    <mergeCell ref="CS2:CT2"/>
    <mergeCell ref="B2:C2"/>
    <mergeCell ref="I2:J2"/>
    <mergeCell ref="CQ2:CR2"/>
    <mergeCell ref="B4:E4"/>
    <mergeCell ref="B12:E12"/>
    <mergeCell ref="B20:E20"/>
  </mergeCells>
  <conditionalFormatting sqref="E1:F3 E41:F1048576 E13:E19 E21:E26 E5:F11">
    <cfRule type="containsText" dxfId="174" priority="224" operator="containsText" text="Terminado">
      <formula>NOT(ISERROR(SEARCH("Terminado",E1)))</formula>
    </cfRule>
  </conditionalFormatting>
  <conditionalFormatting sqref="BB13:BN19 BB5:BN11 K1:BN2 K4:BN4 K5:AZ11 K13:AZ19 K3:CP3 K21:CP26 K41:CP1048576">
    <cfRule type="containsText" dxfId="173" priority="222" operator="containsText" text="x">
      <formula>NOT(ISERROR(SEARCH("x",K1)))</formula>
    </cfRule>
  </conditionalFormatting>
  <conditionalFormatting sqref="BB12:BN12 K12:AZ12">
    <cfRule type="containsText" dxfId="172" priority="217" operator="containsText" text="x">
      <formula>NOT(ISERROR(SEARCH("x",K12)))</formula>
    </cfRule>
  </conditionalFormatting>
  <conditionalFormatting sqref="BO1:BU2 BO13:BU19 BO4:BU11">
    <cfRule type="containsText" dxfId="171" priority="166" operator="containsText" text="x">
      <formula>NOT(ISERROR(SEARCH("x",BO1)))</formula>
    </cfRule>
  </conditionalFormatting>
  <conditionalFormatting sqref="BO12:BU12">
    <cfRule type="containsText" dxfId="170" priority="164" operator="containsText" text="x">
      <formula>NOT(ISERROR(SEARCH("x",BO12)))</formula>
    </cfRule>
  </conditionalFormatting>
  <conditionalFormatting sqref="BV1:BV2 BV13:BV19 BV4:BV11">
    <cfRule type="containsText" dxfId="169" priority="160" operator="containsText" text="x">
      <formula>NOT(ISERROR(SEARCH("x",BV1)))</formula>
    </cfRule>
  </conditionalFormatting>
  <conditionalFormatting sqref="BV12">
    <cfRule type="containsText" dxfId="168" priority="158" operator="containsText" text="x">
      <formula>NOT(ISERROR(SEARCH("x",BV12)))</formula>
    </cfRule>
  </conditionalFormatting>
  <conditionalFormatting sqref="CD12:CG12">
    <cfRule type="containsText" dxfId="167" priority="130" operator="containsText" text="x">
      <formula>NOT(ISERROR(SEARCH("x",CD12)))</formula>
    </cfRule>
  </conditionalFormatting>
  <conditionalFormatting sqref="BW1:CB2 BW13:CB19 BW4:CB11">
    <cfRule type="containsText" dxfId="166" priority="145" operator="containsText" text="x">
      <formula>NOT(ISERROR(SEARCH("x",BW1)))</formula>
    </cfRule>
  </conditionalFormatting>
  <conditionalFormatting sqref="BW12:CB12">
    <cfRule type="containsText" dxfId="165" priority="143" operator="containsText" text="x">
      <formula>NOT(ISERROR(SEARCH("x",BW12)))</formula>
    </cfRule>
  </conditionalFormatting>
  <conditionalFormatting sqref="CC1:CC2 CC13:CC19 CC4:CC11">
    <cfRule type="containsText" dxfId="164" priority="140" operator="containsText" text="x">
      <formula>NOT(ISERROR(SEARCH("x",CC1)))</formula>
    </cfRule>
  </conditionalFormatting>
  <conditionalFormatting sqref="CC12">
    <cfRule type="containsText" dxfId="163" priority="138" operator="containsText" text="x">
      <formula>NOT(ISERROR(SEARCH("x",CC12)))</formula>
    </cfRule>
  </conditionalFormatting>
  <conditionalFormatting sqref="BA12">
    <cfRule type="containsText" dxfId="162" priority="124" operator="containsText" text="x">
      <formula>NOT(ISERROR(SEARCH("x",BA12)))</formula>
    </cfRule>
  </conditionalFormatting>
  <conditionalFormatting sqref="CD1:CG2 CD13:CG19 CD4:CG11">
    <cfRule type="containsText" dxfId="161" priority="132" operator="containsText" text="x">
      <formula>NOT(ISERROR(SEARCH("x",CD1)))</formula>
    </cfRule>
  </conditionalFormatting>
  <conditionalFormatting sqref="E1:E3 E35:E1048576 E5:E11 E13:E19 E21:E26">
    <cfRule type="containsText" dxfId="160" priority="109" operator="containsText" text="En proceso">
      <formula>NOT(ISERROR(SEARCH("En proceso",E1)))</formula>
    </cfRule>
    <cfRule type="containsText" dxfId="159" priority="113" operator="containsText" text="Retrazo">
      <formula>NOT(ISERROR(SEARCH("Retrazo",E1)))</formula>
    </cfRule>
  </conditionalFormatting>
  <conditionalFormatting sqref="BB20:BN20 K20:AZ20">
    <cfRule type="containsText" dxfId="158" priority="98" operator="containsText" text="x">
      <formula>NOT(ISERROR(SEARCH("x",K20)))</formula>
    </cfRule>
  </conditionalFormatting>
  <conditionalFormatting sqref="F26">
    <cfRule type="containsText" dxfId="157" priority="97" operator="containsText" text="Terminado">
      <formula>NOT(ISERROR(SEARCH("Terminado",F26)))</formula>
    </cfRule>
  </conditionalFormatting>
  <conditionalFormatting sqref="BO20:BU20">
    <cfRule type="containsText" dxfId="156" priority="95" operator="containsText" text="x">
      <formula>NOT(ISERROR(SEARCH("x",BO20)))</formula>
    </cfRule>
  </conditionalFormatting>
  <conditionalFormatting sqref="BV20">
    <cfRule type="containsText" dxfId="155" priority="93" operator="containsText" text="x">
      <formula>NOT(ISERROR(SEARCH("x",BV20)))</formula>
    </cfRule>
  </conditionalFormatting>
  <conditionalFormatting sqref="CD20:CG20">
    <cfRule type="containsText" dxfId="154" priority="87" operator="containsText" text="x">
      <formula>NOT(ISERROR(SEARCH("x",CD20)))</formula>
    </cfRule>
  </conditionalFormatting>
  <conditionalFormatting sqref="BW20:CB20">
    <cfRule type="containsText" dxfId="153" priority="91" operator="containsText" text="x">
      <formula>NOT(ISERROR(SEARCH("x",BW20)))</formula>
    </cfRule>
  </conditionalFormatting>
  <conditionalFormatting sqref="CC20">
    <cfRule type="containsText" dxfId="152" priority="89" operator="containsText" text="x">
      <formula>NOT(ISERROR(SEARCH("x",CC20)))</formula>
    </cfRule>
  </conditionalFormatting>
  <conditionalFormatting sqref="BA20">
    <cfRule type="containsText" dxfId="151" priority="85" operator="containsText" text="x">
      <formula>NOT(ISERROR(SEARCH("x",BA20)))</formula>
    </cfRule>
  </conditionalFormatting>
  <conditionalFormatting sqref="BA5:BA11">
    <cfRule type="containsText" dxfId="150" priority="81" operator="containsText" text="x">
      <formula>NOT(ISERROR(SEARCH("x",BA5)))</formula>
    </cfRule>
  </conditionalFormatting>
  <conditionalFormatting sqref="BA14:BA18">
    <cfRule type="containsText" dxfId="149" priority="80" operator="containsText" text="x">
      <formula>NOT(ISERROR(SEARCH("x",BA14)))</formula>
    </cfRule>
  </conditionalFormatting>
  <conditionalFormatting sqref="BA13">
    <cfRule type="containsText" dxfId="148" priority="79" operator="containsText" text="x">
      <formula>NOT(ISERROR(SEARCH("x",BA13)))</formula>
    </cfRule>
  </conditionalFormatting>
  <conditionalFormatting sqref="BA19">
    <cfRule type="containsText" dxfId="147" priority="78" operator="containsText" text="x">
      <formula>NOT(ISERROR(SEARCH("x",BA19)))</formula>
    </cfRule>
  </conditionalFormatting>
  <conditionalFormatting sqref="K28:CP33">
    <cfRule type="containsText" dxfId="146" priority="76" operator="containsText" text="x">
      <formula>NOT(ISERROR(SEARCH("x",K28)))</formula>
    </cfRule>
  </conditionalFormatting>
  <conditionalFormatting sqref="E27">
    <cfRule type="containsText" dxfId="145" priority="74" operator="containsText" text="En proceso">
      <formula>NOT(ISERROR(SEARCH("En proceso",E27)))</formula>
    </cfRule>
    <cfRule type="containsText" dxfId="144" priority="75" operator="containsText" text="Retrazo">
      <formula>NOT(ISERROR(SEARCH("Retrazo",E27)))</formula>
    </cfRule>
  </conditionalFormatting>
  <conditionalFormatting sqref="E27">
    <cfRule type="containsText" dxfId="143" priority="73" operator="containsText" text="Terminado">
      <formula>NOT(ISERROR(SEARCH("Terminado",E27)))</formula>
    </cfRule>
  </conditionalFormatting>
  <conditionalFormatting sqref="BB27:BN27 K27:AZ27">
    <cfRule type="containsText" dxfId="142" priority="72" operator="containsText" text="x">
      <formula>NOT(ISERROR(SEARCH("x",K27)))</formula>
    </cfRule>
  </conditionalFormatting>
  <conditionalFormatting sqref="BO27:BU27">
    <cfRule type="containsText" dxfId="141" priority="70" operator="containsText" text="x">
      <formula>NOT(ISERROR(SEARCH("x",BO27)))</formula>
    </cfRule>
  </conditionalFormatting>
  <conditionalFormatting sqref="BV27">
    <cfRule type="containsText" dxfId="140" priority="69" operator="containsText" text="x">
      <formula>NOT(ISERROR(SEARCH("x",BV27)))</formula>
    </cfRule>
  </conditionalFormatting>
  <conditionalFormatting sqref="CD27:CG27">
    <cfRule type="containsText" dxfId="139" priority="66" operator="containsText" text="x">
      <formula>NOT(ISERROR(SEARCH("x",CD27)))</formula>
    </cfRule>
  </conditionalFormatting>
  <conditionalFormatting sqref="BW27:CB27">
    <cfRule type="containsText" dxfId="138" priority="68" operator="containsText" text="x">
      <formula>NOT(ISERROR(SEARCH("x",BW27)))</formula>
    </cfRule>
  </conditionalFormatting>
  <conditionalFormatting sqref="CC27">
    <cfRule type="containsText" dxfId="137" priority="67" operator="containsText" text="x">
      <formula>NOT(ISERROR(SEARCH("x",CC27)))</formula>
    </cfRule>
  </conditionalFormatting>
  <conditionalFormatting sqref="BA27">
    <cfRule type="containsText" dxfId="136" priority="65" operator="containsText" text="x">
      <formula>NOT(ISERROR(SEARCH("x",BA27)))</formula>
    </cfRule>
  </conditionalFormatting>
  <conditionalFormatting sqref="K35:CP40">
    <cfRule type="containsText" dxfId="135" priority="63" operator="containsText" text="x">
      <formula>NOT(ISERROR(SEARCH("x",K35)))</formula>
    </cfRule>
  </conditionalFormatting>
  <conditionalFormatting sqref="E34">
    <cfRule type="containsText" dxfId="134" priority="61" operator="containsText" text="En proceso">
      <formula>NOT(ISERROR(SEARCH("En proceso",E34)))</formula>
    </cfRule>
    <cfRule type="containsText" dxfId="133" priority="62" operator="containsText" text="Retrazo">
      <formula>NOT(ISERROR(SEARCH("Retrazo",E34)))</formula>
    </cfRule>
  </conditionalFormatting>
  <conditionalFormatting sqref="E34">
    <cfRule type="containsText" dxfId="132" priority="60" operator="containsText" text="Terminado">
      <formula>NOT(ISERROR(SEARCH("Terminado",E34)))</formula>
    </cfRule>
  </conditionalFormatting>
  <conditionalFormatting sqref="BB34:BN34 K34:AZ34">
    <cfRule type="containsText" dxfId="131" priority="59" operator="containsText" text="x">
      <formula>NOT(ISERROR(SEARCH("x",K34)))</formula>
    </cfRule>
  </conditionalFormatting>
  <conditionalFormatting sqref="BO34:BU34">
    <cfRule type="containsText" dxfId="130" priority="57" operator="containsText" text="x">
      <formula>NOT(ISERROR(SEARCH("x",BO34)))</formula>
    </cfRule>
  </conditionalFormatting>
  <conditionalFormatting sqref="BV34">
    <cfRule type="containsText" dxfId="129" priority="56" operator="containsText" text="x">
      <formula>NOT(ISERROR(SEARCH("x",BV34)))</formula>
    </cfRule>
  </conditionalFormatting>
  <conditionalFormatting sqref="CD34:CG34">
    <cfRule type="containsText" dxfId="128" priority="53" operator="containsText" text="x">
      <formula>NOT(ISERROR(SEARCH("x",CD34)))</formula>
    </cfRule>
  </conditionalFormatting>
  <conditionalFormatting sqref="BW34:CB34">
    <cfRule type="containsText" dxfId="127" priority="55" operator="containsText" text="x">
      <formula>NOT(ISERROR(SEARCH("x",BW34)))</formula>
    </cfRule>
  </conditionalFormatting>
  <conditionalFormatting sqref="CC34">
    <cfRule type="containsText" dxfId="126" priority="54" operator="containsText" text="x">
      <formula>NOT(ISERROR(SEARCH("x",CC34)))</formula>
    </cfRule>
  </conditionalFormatting>
  <conditionalFormatting sqref="BA34">
    <cfRule type="containsText" dxfId="125" priority="52" operator="containsText" text="x">
      <formula>NOT(ISERROR(SEARCH("x",BA34)))</formula>
    </cfRule>
  </conditionalFormatting>
  <conditionalFormatting sqref="F29:F33">
    <cfRule type="containsText" dxfId="124" priority="39" operator="containsText" text="Terminado">
      <formula>NOT(ISERROR(SEARCH("Terminado",F29)))</formula>
    </cfRule>
  </conditionalFormatting>
  <conditionalFormatting sqref="F36:F40">
    <cfRule type="containsText" dxfId="123" priority="38" operator="containsText" text="Terminado">
      <formula>NOT(ISERROR(SEARCH("Terminado",F36)))</formula>
    </cfRule>
  </conditionalFormatting>
  <conditionalFormatting sqref="F12">
    <cfRule type="containsText" dxfId="122" priority="33" operator="containsText" text="Terminado">
      <formula>NOT(ISERROR(SEARCH("Terminado",F12)))</formula>
    </cfRule>
  </conditionalFormatting>
  <conditionalFormatting sqref="F4">
    <cfRule type="containsText" dxfId="121" priority="34" operator="containsText" text="Terminado">
      <formula>NOT(ISERROR(SEARCH("Terminado",F4)))</formula>
    </cfRule>
  </conditionalFormatting>
  <conditionalFormatting sqref="F20">
    <cfRule type="containsText" dxfId="120" priority="32" operator="containsText" text="Terminado">
      <formula>NOT(ISERROR(SEARCH("Terminado",F20)))</formula>
    </cfRule>
  </conditionalFormatting>
  <conditionalFormatting sqref="F27">
    <cfRule type="containsText" dxfId="119" priority="31" operator="containsText" text="Terminado">
      <formula>NOT(ISERROR(SEARCH("Terminado",F27)))</formula>
    </cfRule>
  </conditionalFormatting>
  <conditionalFormatting sqref="F34">
    <cfRule type="containsText" dxfId="118" priority="28" operator="containsText" text="Terminado">
      <formula>NOT(ISERROR(SEARCH("Terminado",F34)))</formula>
    </cfRule>
  </conditionalFormatting>
  <conditionalFormatting sqref="F21">
    <cfRule type="containsText" dxfId="117" priority="25" operator="containsText" text="Terminado">
      <formula>NOT(ISERROR(SEARCH("Terminado",F21)))</formula>
    </cfRule>
  </conditionalFormatting>
  <conditionalFormatting sqref="F22:F25">
    <cfRule type="containsText" dxfId="116" priority="24" operator="containsText" text="Terminado">
      <formula>NOT(ISERROR(SEARCH("Terminado",F22)))</formula>
    </cfRule>
  </conditionalFormatting>
  <conditionalFormatting sqref="F28">
    <cfRule type="containsText" dxfId="115" priority="23" operator="containsText" text="Terminado">
      <formula>NOT(ISERROR(SEARCH("Terminado",F28)))</formula>
    </cfRule>
  </conditionalFormatting>
  <conditionalFormatting sqref="F35">
    <cfRule type="containsText" dxfId="114" priority="22" operator="containsText" text="Terminado">
      <formula>NOT(ISERROR(SEARCH("Terminado",F35)))</formula>
    </cfRule>
  </conditionalFormatting>
  <conditionalFormatting sqref="CH1:CI2 CH13:CI19 CH4:CI11 CO1:CP2 CO13:CP19 CO4:CP11">
    <cfRule type="containsText" dxfId="113" priority="21" operator="containsText" text="x">
      <formula>NOT(ISERROR(SEARCH("x",CH1)))</formula>
    </cfRule>
  </conditionalFormatting>
  <conditionalFormatting sqref="CH12:CI12 CO12:CP12">
    <cfRule type="containsText" dxfId="112" priority="20" operator="containsText" text="x">
      <formula>NOT(ISERROR(SEARCH("x",CH12)))</formula>
    </cfRule>
  </conditionalFormatting>
  <conditionalFormatting sqref="CH20:CI20 CO20:CP20">
    <cfRule type="containsText" dxfId="111" priority="19" operator="containsText" text="x">
      <formula>NOT(ISERROR(SEARCH("x",CH20)))</formula>
    </cfRule>
  </conditionalFormatting>
  <conditionalFormatting sqref="CH27:CI27 CO27:CP27">
    <cfRule type="containsText" dxfId="110" priority="18" operator="containsText" text="x">
      <formula>NOT(ISERROR(SEARCH("x",CH27)))</formula>
    </cfRule>
  </conditionalFormatting>
  <conditionalFormatting sqref="CH34:CI34 CO34:CP34">
    <cfRule type="containsText" dxfId="109" priority="17" operator="containsText" text="x">
      <formula>NOT(ISERROR(SEARCH("x",CH34)))</formula>
    </cfRule>
  </conditionalFormatting>
  <conditionalFormatting sqref="CK12:CN12">
    <cfRule type="containsText" dxfId="108" priority="13" operator="containsText" text="x">
      <formula>NOT(ISERROR(SEARCH("x",CK12)))</formula>
    </cfRule>
  </conditionalFormatting>
  <conditionalFormatting sqref="CJ1:CJ2 CJ13:CJ19 CJ4:CJ11">
    <cfRule type="containsText" dxfId="107" priority="16" operator="containsText" text="x">
      <formula>NOT(ISERROR(SEARCH("x",CJ1)))</formula>
    </cfRule>
  </conditionalFormatting>
  <conditionalFormatting sqref="CJ12">
    <cfRule type="containsText" dxfId="106" priority="15" operator="containsText" text="x">
      <formula>NOT(ISERROR(SEARCH("x",CJ12)))</formula>
    </cfRule>
  </conditionalFormatting>
  <conditionalFormatting sqref="CK1:CN2 CK13:CN19 CK4:CN11">
    <cfRule type="containsText" dxfId="105" priority="14" operator="containsText" text="x">
      <formula>NOT(ISERROR(SEARCH("x",CK1)))</formula>
    </cfRule>
  </conditionalFormatting>
  <conditionalFormatting sqref="CK20:CN20">
    <cfRule type="containsText" dxfId="104" priority="11" operator="containsText" text="x">
      <formula>NOT(ISERROR(SEARCH("x",CK20)))</formula>
    </cfRule>
  </conditionalFormatting>
  <conditionalFormatting sqref="CJ20">
    <cfRule type="containsText" dxfId="103" priority="12" operator="containsText" text="x">
      <formula>NOT(ISERROR(SEARCH("x",CJ20)))</formula>
    </cfRule>
  </conditionalFormatting>
  <conditionalFormatting sqref="CK27:CN27">
    <cfRule type="containsText" dxfId="102" priority="9" operator="containsText" text="x">
      <formula>NOT(ISERROR(SEARCH("x",CK27)))</formula>
    </cfRule>
  </conditionalFormatting>
  <conditionalFormatting sqref="CJ27">
    <cfRule type="containsText" dxfId="101" priority="10" operator="containsText" text="x">
      <formula>NOT(ISERROR(SEARCH("x",CJ27)))</formula>
    </cfRule>
  </conditionalFormatting>
  <conditionalFormatting sqref="CK34:CN34">
    <cfRule type="containsText" dxfId="100" priority="7" operator="containsText" text="x">
      <formula>NOT(ISERROR(SEARCH("x",CK34)))</formula>
    </cfRule>
  </conditionalFormatting>
  <conditionalFormatting sqref="CJ34">
    <cfRule type="containsText" dxfId="99" priority="8" operator="containsText" text="x">
      <formula>NOT(ISERROR(SEARCH("x",CJ34)))</formula>
    </cfRule>
  </conditionalFormatting>
  <conditionalFormatting sqref="E28:E33">
    <cfRule type="containsText" dxfId="98" priority="6" operator="containsText" text="Terminado">
      <formula>NOT(ISERROR(SEARCH("Terminado",E28)))</formula>
    </cfRule>
  </conditionalFormatting>
  <conditionalFormatting sqref="E28:E33">
    <cfRule type="containsText" dxfId="97" priority="4" operator="containsText" text="En proceso">
      <formula>NOT(ISERROR(SEARCH("En proceso",E28)))</formula>
    </cfRule>
    <cfRule type="containsText" dxfId="96" priority="5" operator="containsText" text="Retrazo">
      <formula>NOT(ISERROR(SEARCH("Retrazo",E28)))</formula>
    </cfRule>
  </conditionalFormatting>
  <conditionalFormatting sqref="E35:E40">
    <cfRule type="containsText" dxfId="95" priority="3" operator="containsText" text="Terminado">
      <formula>NOT(ISERROR(SEARCH("Terminado",E35)))</formula>
    </cfRule>
  </conditionalFormatting>
  <conditionalFormatting sqref="F13">
    <cfRule type="containsText" dxfId="94" priority="2" operator="containsText" text="Terminado">
      <formula>NOT(ISERROR(SEARCH("Terminado",F13)))</formula>
    </cfRule>
  </conditionalFormatting>
  <conditionalFormatting sqref="F14:F19">
    <cfRule type="containsText" dxfId="93" priority="1" operator="containsText" text="Terminado">
      <formula>NOT(ISERROR(SEARCH("Terminado",F14)))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AFB6D-4362-4AF5-8A62-B9DA78CEE8A0}">
  <sheetPr filterMode="1"/>
  <dimension ref="A1:S31"/>
  <sheetViews>
    <sheetView showGridLines="0" zoomScale="90" zoomScaleNormal="9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K24" sqref="K24"/>
    </sheetView>
  </sheetViews>
  <sheetFormatPr baseColWidth="10" defaultColWidth="0" defaultRowHeight="15" x14ac:dyDescent="0.25"/>
  <cols>
    <col min="1" max="1" width="40.7109375" style="25" customWidth="1"/>
    <col min="2" max="2" width="11.42578125" style="24" customWidth="1"/>
    <col min="3" max="3" width="2.85546875" style="24" customWidth="1"/>
    <col min="4" max="4" width="42.140625" style="9" customWidth="1"/>
    <col min="5" max="7" width="10.42578125" style="24" customWidth="1"/>
    <col min="8" max="8" width="7.85546875" style="24" customWidth="1"/>
    <col min="9" max="9" width="7.140625" style="24" customWidth="1"/>
    <col min="10" max="10" width="6.5703125" style="24" customWidth="1"/>
    <col min="11" max="11" width="60" style="23" customWidth="1"/>
    <col min="12" max="12" width="2.7109375" customWidth="1"/>
    <col min="13" max="19" width="0" hidden="1" customWidth="1"/>
    <col min="20" max="16384" width="11.42578125" hidden="1"/>
  </cols>
  <sheetData>
    <row r="1" spans="1:12" x14ac:dyDescent="0.25">
      <c r="A1" s="72" t="s">
        <v>62</v>
      </c>
      <c r="B1" s="72"/>
      <c r="C1" s="73" t="s">
        <v>0</v>
      </c>
      <c r="D1" s="73"/>
      <c r="E1" s="73"/>
      <c r="F1" s="73"/>
      <c r="G1" s="73"/>
      <c r="H1" s="74" t="s">
        <v>61</v>
      </c>
      <c r="I1" s="74"/>
      <c r="J1" s="74"/>
      <c r="K1" s="39"/>
    </row>
    <row r="2" spans="1:12" x14ac:dyDescent="0.25">
      <c r="A2" s="40" t="s">
        <v>59</v>
      </c>
      <c r="B2" s="40" t="s">
        <v>60</v>
      </c>
      <c r="C2" s="41" t="s">
        <v>6</v>
      </c>
      <c r="D2" s="45" t="s">
        <v>59</v>
      </c>
      <c r="E2" s="45" t="s">
        <v>58</v>
      </c>
      <c r="F2" s="42" t="s">
        <v>2</v>
      </c>
      <c r="G2" s="45" t="s">
        <v>1</v>
      </c>
      <c r="H2" s="44" t="s">
        <v>57</v>
      </c>
      <c r="I2" s="43" t="s">
        <v>56</v>
      </c>
      <c r="J2" s="43" t="s">
        <v>55</v>
      </c>
      <c r="K2" s="44" t="s">
        <v>54</v>
      </c>
    </row>
    <row r="3" spans="1:12" ht="38.25" x14ac:dyDescent="0.25">
      <c r="A3" s="2" t="s">
        <v>123</v>
      </c>
      <c r="B3" s="2" t="s">
        <v>122</v>
      </c>
      <c r="C3" s="2">
        <v>1</v>
      </c>
      <c r="D3" s="1" t="s">
        <v>120</v>
      </c>
      <c r="E3" s="2" t="s">
        <v>77</v>
      </c>
      <c r="F3" s="2" t="s">
        <v>18</v>
      </c>
      <c r="G3" s="2" t="s">
        <v>17</v>
      </c>
      <c r="H3" s="3">
        <v>44615</v>
      </c>
      <c r="I3" s="57">
        <v>44635</v>
      </c>
      <c r="J3" s="2"/>
      <c r="K3" s="1" t="s">
        <v>121</v>
      </c>
    </row>
    <row r="4" spans="1:12" ht="25.5" hidden="1" x14ac:dyDescent="0.25">
      <c r="A4" s="2" t="s">
        <v>125</v>
      </c>
      <c r="B4" s="2" t="s">
        <v>75</v>
      </c>
      <c r="C4" s="2">
        <f t="shared" ref="C4:C22" si="0">C3+1</f>
        <v>2</v>
      </c>
      <c r="D4" s="1" t="s">
        <v>124</v>
      </c>
      <c r="E4" s="2" t="s">
        <v>33</v>
      </c>
      <c r="F4" s="2" t="s">
        <v>81</v>
      </c>
      <c r="G4" s="2" t="s">
        <v>41</v>
      </c>
      <c r="H4" s="3">
        <v>44615</v>
      </c>
      <c r="I4" s="3">
        <v>44617</v>
      </c>
      <c r="J4" s="2"/>
      <c r="K4" s="1" t="s">
        <v>126</v>
      </c>
    </row>
    <row r="5" spans="1:12" ht="25.5" x14ac:dyDescent="0.25">
      <c r="A5" s="59" t="s">
        <v>128</v>
      </c>
      <c r="B5" s="59" t="s">
        <v>75</v>
      </c>
      <c r="C5" s="59">
        <f t="shared" si="0"/>
        <v>3</v>
      </c>
      <c r="D5" s="60" t="s">
        <v>127</v>
      </c>
      <c r="E5" s="59" t="s">
        <v>77</v>
      </c>
      <c r="F5" s="59" t="s">
        <v>81</v>
      </c>
      <c r="G5" s="59" t="s">
        <v>89</v>
      </c>
      <c r="H5" s="62"/>
      <c r="I5" s="59"/>
      <c r="J5" s="59"/>
      <c r="K5" s="60" t="s">
        <v>129</v>
      </c>
      <c r="L5" s="63"/>
    </row>
    <row r="6" spans="1:12" ht="15" hidden="1" customHeight="1" x14ac:dyDescent="0.25">
      <c r="A6" s="75" t="s">
        <v>123</v>
      </c>
      <c r="B6" s="2" t="s">
        <v>122</v>
      </c>
      <c r="C6" s="2">
        <f t="shared" si="0"/>
        <v>4</v>
      </c>
      <c r="D6" s="1" t="s">
        <v>144</v>
      </c>
      <c r="E6" s="2"/>
      <c r="F6" s="2" t="s">
        <v>18</v>
      </c>
      <c r="G6" s="2" t="s">
        <v>41</v>
      </c>
      <c r="H6" s="3">
        <v>44623</v>
      </c>
      <c r="I6" s="2"/>
      <c r="J6" s="2"/>
      <c r="K6" s="1" t="s">
        <v>150</v>
      </c>
    </row>
    <row r="7" spans="1:12" ht="25.5" hidden="1" customHeight="1" x14ac:dyDescent="0.25">
      <c r="A7" s="76"/>
      <c r="B7" s="2" t="s">
        <v>122</v>
      </c>
      <c r="C7" s="2">
        <f t="shared" si="0"/>
        <v>5</v>
      </c>
      <c r="D7" s="1" t="s">
        <v>149</v>
      </c>
      <c r="E7" s="2"/>
      <c r="F7" s="2" t="s">
        <v>18</v>
      </c>
      <c r="G7" s="2" t="s">
        <v>41</v>
      </c>
      <c r="H7" s="3">
        <v>44623</v>
      </c>
      <c r="I7" s="2"/>
      <c r="J7" s="2"/>
      <c r="K7" s="1" t="s">
        <v>150</v>
      </c>
    </row>
    <row r="8" spans="1:12" ht="25.5" hidden="1" customHeight="1" x14ac:dyDescent="0.25">
      <c r="A8" s="76"/>
      <c r="B8" s="2" t="s">
        <v>122</v>
      </c>
      <c r="C8" s="2">
        <f t="shared" si="0"/>
        <v>6</v>
      </c>
      <c r="D8" s="1" t="s">
        <v>145</v>
      </c>
      <c r="E8" s="2"/>
      <c r="F8" s="2" t="s">
        <v>18</v>
      </c>
      <c r="G8" s="2" t="s">
        <v>41</v>
      </c>
      <c r="H8" s="3">
        <v>44623</v>
      </c>
      <c r="I8" s="2"/>
      <c r="J8" s="2"/>
      <c r="K8" s="1" t="s">
        <v>147</v>
      </c>
    </row>
    <row r="9" spans="1:12" ht="15" hidden="1" customHeight="1" x14ac:dyDescent="0.25">
      <c r="A9" s="76"/>
      <c r="B9" s="2" t="s">
        <v>122</v>
      </c>
      <c r="C9" s="2">
        <f t="shared" si="0"/>
        <v>7</v>
      </c>
      <c r="D9" s="1" t="s">
        <v>146</v>
      </c>
      <c r="E9" s="2"/>
      <c r="F9" s="2" t="s">
        <v>18</v>
      </c>
      <c r="G9" s="2" t="s">
        <v>41</v>
      </c>
      <c r="H9" s="3">
        <v>44623</v>
      </c>
      <c r="I9" s="2"/>
      <c r="J9" s="2"/>
      <c r="K9" s="1" t="s">
        <v>148</v>
      </c>
    </row>
    <row r="10" spans="1:12" x14ac:dyDescent="0.25">
      <c r="A10" s="76"/>
      <c r="B10" s="2" t="s">
        <v>122</v>
      </c>
      <c r="C10" s="2">
        <f t="shared" si="0"/>
        <v>8</v>
      </c>
      <c r="D10" s="1" t="s">
        <v>156</v>
      </c>
      <c r="E10" s="2"/>
      <c r="F10" s="2" t="s">
        <v>18</v>
      </c>
      <c r="G10" s="2" t="s">
        <v>17</v>
      </c>
      <c r="H10" s="3">
        <v>44628</v>
      </c>
      <c r="I10" s="3">
        <v>44629</v>
      </c>
      <c r="J10" s="2"/>
      <c r="K10" s="1" t="s">
        <v>153</v>
      </c>
    </row>
    <row r="11" spans="1:12" x14ac:dyDescent="0.25">
      <c r="A11" s="76"/>
      <c r="B11" s="2" t="s">
        <v>122</v>
      </c>
      <c r="C11" s="2">
        <f t="shared" si="0"/>
        <v>9</v>
      </c>
      <c r="D11" s="1" t="s">
        <v>152</v>
      </c>
      <c r="E11" s="2"/>
      <c r="F11" s="2" t="s">
        <v>18</v>
      </c>
      <c r="G11" s="2" t="s">
        <v>17</v>
      </c>
      <c r="H11" s="3">
        <v>44628</v>
      </c>
      <c r="I11" s="3">
        <v>44629</v>
      </c>
      <c r="J11" s="2"/>
      <c r="K11" s="1" t="s">
        <v>153</v>
      </c>
    </row>
    <row r="12" spans="1:12" x14ac:dyDescent="0.25">
      <c r="A12" s="76"/>
      <c r="B12" s="2" t="s">
        <v>122</v>
      </c>
      <c r="C12" s="2">
        <f t="shared" si="0"/>
        <v>10</v>
      </c>
      <c r="D12" s="1" t="s">
        <v>157</v>
      </c>
      <c r="E12" s="2"/>
      <c r="F12" s="2" t="s">
        <v>18</v>
      </c>
      <c r="G12" s="2" t="s">
        <v>17</v>
      </c>
      <c r="H12" s="3">
        <v>44628</v>
      </c>
      <c r="I12" s="3">
        <v>44629</v>
      </c>
      <c r="J12" s="2"/>
      <c r="K12" s="1" t="s">
        <v>153</v>
      </c>
    </row>
    <row r="13" spans="1:12" x14ac:dyDescent="0.25">
      <c r="A13" s="76"/>
      <c r="B13" s="2" t="s">
        <v>122</v>
      </c>
      <c r="C13" s="2">
        <f t="shared" si="0"/>
        <v>11</v>
      </c>
      <c r="D13" s="1" t="s">
        <v>158</v>
      </c>
      <c r="E13" s="2"/>
      <c r="F13" s="2" t="s">
        <v>18</v>
      </c>
      <c r="G13" s="2" t="s">
        <v>17</v>
      </c>
      <c r="H13" s="3">
        <v>44628</v>
      </c>
      <c r="I13" s="3">
        <v>44629</v>
      </c>
      <c r="J13" s="2"/>
      <c r="K13" s="1" t="s">
        <v>153</v>
      </c>
    </row>
    <row r="14" spans="1:12" x14ac:dyDescent="0.25">
      <c r="A14" s="76"/>
      <c r="B14" s="2" t="s">
        <v>122</v>
      </c>
      <c r="C14" s="2">
        <f t="shared" si="0"/>
        <v>12</v>
      </c>
      <c r="D14" s="1" t="s">
        <v>159</v>
      </c>
      <c r="E14" s="2"/>
      <c r="F14" s="2" t="s">
        <v>77</v>
      </c>
      <c r="G14" s="2" t="s">
        <v>89</v>
      </c>
      <c r="H14" s="57">
        <v>44630</v>
      </c>
      <c r="I14" s="57">
        <v>44630</v>
      </c>
      <c r="J14" s="2"/>
      <c r="K14" s="1"/>
    </row>
    <row r="15" spans="1:12" x14ac:dyDescent="0.25">
      <c r="A15" s="76"/>
      <c r="B15" s="2" t="s">
        <v>122</v>
      </c>
      <c r="C15" s="2">
        <f t="shared" si="0"/>
        <v>13</v>
      </c>
      <c r="D15" s="1" t="s">
        <v>160</v>
      </c>
      <c r="E15" s="2"/>
      <c r="F15" s="2" t="s">
        <v>77</v>
      </c>
      <c r="G15" s="2" t="s">
        <v>89</v>
      </c>
      <c r="H15" s="57">
        <v>44630</v>
      </c>
      <c r="I15" s="57">
        <v>44630</v>
      </c>
      <c r="J15" s="2"/>
      <c r="K15" s="1"/>
    </row>
    <row r="16" spans="1:12" x14ac:dyDescent="0.25">
      <c r="A16" s="77"/>
      <c r="B16" s="2" t="s">
        <v>122</v>
      </c>
      <c r="C16" s="2">
        <f t="shared" si="0"/>
        <v>14</v>
      </c>
      <c r="D16" s="1" t="s">
        <v>154</v>
      </c>
      <c r="E16" s="2"/>
      <c r="F16" s="2" t="s">
        <v>161</v>
      </c>
      <c r="G16" s="2" t="s">
        <v>89</v>
      </c>
      <c r="H16" s="57">
        <v>44631</v>
      </c>
      <c r="I16" s="57">
        <v>44635</v>
      </c>
      <c r="J16" s="2"/>
      <c r="K16" s="1" t="s">
        <v>155</v>
      </c>
    </row>
    <row r="17" spans="1:19" x14ac:dyDescent="0.25">
      <c r="A17" s="28"/>
      <c r="B17" s="2"/>
      <c r="C17" s="2">
        <f t="shared" si="0"/>
        <v>15</v>
      </c>
      <c r="D17" s="1"/>
      <c r="E17" s="2"/>
      <c r="F17" s="2"/>
      <c r="G17" s="2"/>
      <c r="H17" s="2"/>
      <c r="I17" s="2"/>
      <c r="J17" s="2"/>
      <c r="K17" s="1"/>
    </row>
    <row r="18" spans="1:19" x14ac:dyDescent="0.25">
      <c r="A18" s="28"/>
      <c r="B18" s="2"/>
      <c r="C18" s="2">
        <f t="shared" si="0"/>
        <v>16</v>
      </c>
      <c r="D18" s="1"/>
      <c r="E18" s="2"/>
      <c r="F18" s="2"/>
      <c r="G18" s="2"/>
      <c r="H18" s="2"/>
      <c r="I18" s="2"/>
      <c r="J18" s="2"/>
      <c r="K18" s="1"/>
    </row>
    <row r="19" spans="1:19" x14ac:dyDescent="0.25">
      <c r="A19" s="28"/>
      <c r="B19" s="2"/>
      <c r="C19" s="2">
        <f t="shared" si="0"/>
        <v>17</v>
      </c>
      <c r="D19" s="1"/>
      <c r="E19" s="2"/>
      <c r="F19" s="2"/>
      <c r="G19" s="2"/>
      <c r="H19" s="2"/>
      <c r="I19" s="2"/>
      <c r="J19" s="2"/>
      <c r="K19" s="1"/>
    </row>
    <row r="20" spans="1:19" x14ac:dyDescent="0.25">
      <c r="A20" s="28"/>
      <c r="B20" s="2"/>
      <c r="C20" s="2">
        <f t="shared" si="0"/>
        <v>18</v>
      </c>
      <c r="D20" s="1"/>
      <c r="E20" s="2"/>
      <c r="F20" s="2"/>
      <c r="G20" s="2"/>
      <c r="H20" s="2"/>
      <c r="I20" s="2"/>
      <c r="J20" s="2"/>
      <c r="K20" s="1"/>
    </row>
    <row r="21" spans="1:19" x14ac:dyDescent="0.25">
      <c r="A21" s="28"/>
      <c r="B21" s="2"/>
      <c r="C21" s="2">
        <f t="shared" si="0"/>
        <v>19</v>
      </c>
      <c r="D21" s="1"/>
      <c r="E21" s="2"/>
      <c r="F21" s="2"/>
      <c r="G21" s="2"/>
      <c r="H21" s="2"/>
      <c r="I21" s="2"/>
      <c r="J21" s="2"/>
      <c r="K21" s="1"/>
    </row>
    <row r="22" spans="1:19" x14ac:dyDescent="0.25">
      <c r="A22" s="27"/>
      <c r="B22" s="2"/>
      <c r="C22" s="2">
        <f t="shared" si="0"/>
        <v>20</v>
      </c>
      <c r="D22" s="1"/>
      <c r="E22" s="2"/>
      <c r="F22" s="2"/>
      <c r="G22" s="2"/>
      <c r="H22" s="2"/>
      <c r="I22" s="2"/>
      <c r="J22" s="2"/>
      <c r="K22" s="1"/>
    </row>
    <row r="24" spans="1:19" s="24" customFormat="1" x14ac:dyDescent="0.25">
      <c r="A24" s="25"/>
      <c r="D24" s="23"/>
      <c r="K24" s="23"/>
      <c r="L24"/>
      <c r="M24"/>
      <c r="N24"/>
      <c r="O24"/>
      <c r="P24"/>
      <c r="Q24"/>
      <c r="R24"/>
      <c r="S24"/>
    </row>
    <row r="25" spans="1:19" s="24" customFormat="1" x14ac:dyDescent="0.25">
      <c r="A25" s="25"/>
      <c r="D25" s="23"/>
      <c r="K25" s="23"/>
      <c r="L25"/>
      <c r="M25"/>
      <c r="N25"/>
      <c r="O25"/>
      <c r="P25"/>
      <c r="Q25"/>
      <c r="R25"/>
      <c r="S25"/>
    </row>
    <row r="26" spans="1:19" s="24" customFormat="1" x14ac:dyDescent="0.25">
      <c r="A26" s="25"/>
      <c r="D26" s="23"/>
      <c r="K26" s="23"/>
      <c r="L26"/>
      <c r="M26"/>
      <c r="N26"/>
      <c r="O26"/>
      <c r="P26"/>
      <c r="Q26"/>
      <c r="R26"/>
      <c r="S26"/>
    </row>
    <row r="27" spans="1:19" s="24" customFormat="1" x14ac:dyDescent="0.25">
      <c r="A27" s="25"/>
      <c r="D27" s="23"/>
      <c r="K27" s="23"/>
      <c r="L27"/>
      <c r="M27"/>
      <c r="N27"/>
      <c r="O27"/>
      <c r="P27"/>
      <c r="Q27"/>
      <c r="R27"/>
      <c r="S27"/>
    </row>
    <row r="28" spans="1:19" s="24" customFormat="1" x14ac:dyDescent="0.25">
      <c r="A28" s="25"/>
      <c r="D28" s="23"/>
      <c r="K28" s="23"/>
      <c r="L28"/>
      <c r="M28"/>
      <c r="N28"/>
      <c r="O28"/>
      <c r="P28"/>
      <c r="Q28"/>
      <c r="R28"/>
      <c r="S28"/>
    </row>
    <row r="29" spans="1:19" s="24" customFormat="1" x14ac:dyDescent="0.25">
      <c r="A29" s="25"/>
      <c r="D29" s="23"/>
      <c r="K29" s="23"/>
      <c r="L29"/>
      <c r="M29"/>
      <c r="N29"/>
      <c r="O29"/>
      <c r="P29"/>
      <c r="Q29"/>
      <c r="R29"/>
      <c r="S29"/>
    </row>
    <row r="30" spans="1:19" s="24" customFormat="1" x14ac:dyDescent="0.25">
      <c r="A30" s="25"/>
      <c r="D30" s="23"/>
      <c r="K30" s="23"/>
      <c r="L30"/>
      <c r="M30"/>
      <c r="N30"/>
      <c r="O30"/>
      <c r="P30"/>
      <c r="Q30"/>
      <c r="R30"/>
      <c r="S30"/>
    </row>
    <row r="31" spans="1:19" s="24" customFormat="1" x14ac:dyDescent="0.25">
      <c r="A31" s="25"/>
      <c r="D31" s="23"/>
      <c r="K31" s="23"/>
      <c r="L31"/>
      <c r="M31"/>
      <c r="N31"/>
      <c r="O31"/>
      <c r="P31"/>
      <c r="Q31"/>
      <c r="R31"/>
      <c r="S31"/>
    </row>
  </sheetData>
  <autoFilter ref="A2:S22" xr:uid="{9153B353-A4E8-40E7-AAAD-6DC92833999A}">
    <filterColumn colId="6">
      <filters blank="1">
        <filter val="En proceso"/>
        <filter val="Sin iniciar"/>
      </filters>
    </filterColumn>
  </autoFilter>
  <mergeCells count="4">
    <mergeCell ref="A1:B1"/>
    <mergeCell ref="C1:G1"/>
    <mergeCell ref="H1:J1"/>
    <mergeCell ref="A6:A16"/>
  </mergeCells>
  <conditionalFormatting sqref="G32:G1048576 G1 G3:G23">
    <cfRule type="containsText" dxfId="92" priority="7" operator="containsText" text="En proceso">
      <formula>NOT(ISERROR(SEARCH("En proceso",G1)))</formula>
    </cfRule>
    <cfRule type="containsText" dxfId="91" priority="8" operator="containsText" text="Finalizado">
      <formula>NOT(ISERROR(SEARCH("Finalizado",G1)))</formula>
    </cfRule>
    <cfRule type="containsText" dxfId="90" priority="9" operator="containsText" text="Retrasado">
      <formula>NOT(ISERROR(SEARCH("Retrasado",G1)))</formula>
    </cfRule>
  </conditionalFormatting>
  <conditionalFormatting sqref="G24:G31">
    <cfRule type="containsText" dxfId="89" priority="4" operator="containsText" text="En proceso">
      <formula>NOT(ISERROR(SEARCH("En proceso",G24)))</formula>
    </cfRule>
    <cfRule type="containsText" dxfId="88" priority="5" operator="containsText" text="Finalizado">
      <formula>NOT(ISERROR(SEARCH("Finalizado",G24)))</formula>
    </cfRule>
    <cfRule type="containsText" dxfId="87" priority="6" operator="containsText" text="Retrasado">
      <formula>NOT(ISERROR(SEARCH("Retrasado",G24)))</formula>
    </cfRule>
  </conditionalFormatting>
  <conditionalFormatting sqref="G2">
    <cfRule type="containsText" dxfId="86" priority="1" operator="containsText" text="En proceso">
      <formula>NOT(ISERROR(SEARCH("En proceso",G2)))</formula>
    </cfRule>
    <cfRule type="containsText" dxfId="85" priority="2" operator="containsText" text="Finalizado">
      <formula>NOT(ISERROR(SEARCH("Finalizado",G2)))</formula>
    </cfRule>
    <cfRule type="containsText" dxfId="84" priority="3" operator="containsText" text="Retrasado">
      <formula>NOT(ISERROR(SEARCH("Retrasado",G2)))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A1A19-8960-47FC-B2D0-D90982C87813}">
  <sheetPr filterMode="1"/>
  <dimension ref="A1:S38"/>
  <sheetViews>
    <sheetView showGridLines="0" tabSelected="1" zoomScale="90" zoomScaleNormal="9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J8" sqref="J8"/>
    </sheetView>
  </sheetViews>
  <sheetFormatPr baseColWidth="10" defaultColWidth="0" defaultRowHeight="15" x14ac:dyDescent="0.25"/>
  <cols>
    <col min="1" max="1" width="40.7109375" style="25" customWidth="1"/>
    <col min="2" max="2" width="11.42578125" style="24" customWidth="1"/>
    <col min="3" max="3" width="2.85546875" style="24" customWidth="1"/>
    <col min="4" max="4" width="42.140625" style="9" customWidth="1"/>
    <col min="5" max="7" width="10.42578125" style="24" customWidth="1"/>
    <col min="8" max="9" width="6.7109375" style="24" customWidth="1"/>
    <col min="10" max="10" width="6.5703125" style="24" customWidth="1"/>
    <col min="11" max="11" width="60" style="23" customWidth="1"/>
    <col min="12" max="12" width="2.7109375" customWidth="1"/>
    <col min="13" max="19" width="0" hidden="1" customWidth="1"/>
    <col min="20" max="16384" width="11.42578125" hidden="1"/>
  </cols>
  <sheetData>
    <row r="1" spans="1:11" x14ac:dyDescent="0.25">
      <c r="A1" s="72" t="s">
        <v>62</v>
      </c>
      <c r="B1" s="72"/>
      <c r="C1" s="73" t="s">
        <v>0</v>
      </c>
      <c r="D1" s="73"/>
      <c r="E1" s="73"/>
      <c r="F1" s="73"/>
      <c r="G1" s="73"/>
      <c r="H1" s="74" t="s">
        <v>61</v>
      </c>
      <c r="I1" s="74"/>
      <c r="J1" s="74"/>
      <c r="K1" s="30"/>
    </row>
    <row r="2" spans="1:11" x14ac:dyDescent="0.25">
      <c r="A2" s="32" t="s">
        <v>59</v>
      </c>
      <c r="B2" s="32" t="s">
        <v>60</v>
      </c>
      <c r="C2" s="31" t="s">
        <v>6</v>
      </c>
      <c r="D2" s="31" t="s">
        <v>59</v>
      </c>
      <c r="E2" s="31" t="s">
        <v>58</v>
      </c>
      <c r="F2" s="42" t="s">
        <v>2</v>
      </c>
      <c r="G2" s="31" t="s">
        <v>1</v>
      </c>
      <c r="H2" s="30" t="s">
        <v>57</v>
      </c>
      <c r="I2" s="43" t="s">
        <v>56</v>
      </c>
      <c r="J2" s="43" t="s">
        <v>55</v>
      </c>
      <c r="K2" s="30" t="s">
        <v>54</v>
      </c>
    </row>
    <row r="3" spans="1:11" ht="51" hidden="1" x14ac:dyDescent="0.25">
      <c r="A3" s="78" t="s">
        <v>53</v>
      </c>
      <c r="B3" s="2" t="s">
        <v>49</v>
      </c>
      <c r="C3" s="2">
        <v>1</v>
      </c>
      <c r="D3" s="27" t="s">
        <v>52</v>
      </c>
      <c r="E3" s="4"/>
      <c r="F3" s="4" t="s">
        <v>50</v>
      </c>
      <c r="G3" s="2" t="s">
        <v>41</v>
      </c>
      <c r="H3" s="3">
        <v>44593</v>
      </c>
      <c r="I3" s="3">
        <v>44616</v>
      </c>
      <c r="J3" s="2"/>
      <c r="K3" s="1" t="s">
        <v>90</v>
      </c>
    </row>
    <row r="4" spans="1:11" ht="76.5" hidden="1" x14ac:dyDescent="0.25">
      <c r="A4" s="79"/>
      <c r="B4" s="2" t="s">
        <v>49</v>
      </c>
      <c r="C4" s="2">
        <f t="shared" ref="C4:C9" si="0">C3+1</f>
        <v>2</v>
      </c>
      <c r="D4" s="1" t="s">
        <v>51</v>
      </c>
      <c r="E4" s="4"/>
      <c r="F4" s="4" t="s">
        <v>50</v>
      </c>
      <c r="G4" s="2" t="s">
        <v>41</v>
      </c>
      <c r="H4" s="3">
        <v>44593</v>
      </c>
      <c r="I4" s="3"/>
      <c r="J4" s="2"/>
      <c r="K4" s="1" t="s">
        <v>91</v>
      </c>
    </row>
    <row r="5" spans="1:11" ht="25.5" hidden="1" x14ac:dyDescent="0.25">
      <c r="A5" s="79"/>
      <c r="B5" s="2" t="s">
        <v>49</v>
      </c>
      <c r="C5" s="2">
        <f t="shared" si="0"/>
        <v>3</v>
      </c>
      <c r="D5" s="1" t="s">
        <v>48</v>
      </c>
      <c r="E5" s="2"/>
      <c r="F5" s="2" t="s">
        <v>18</v>
      </c>
      <c r="G5" s="2" t="s">
        <v>41</v>
      </c>
      <c r="H5" s="3">
        <v>44613</v>
      </c>
      <c r="I5" s="3">
        <v>44624</v>
      </c>
      <c r="J5" s="2"/>
      <c r="K5" s="1" t="s">
        <v>92</v>
      </c>
    </row>
    <row r="6" spans="1:11" ht="25.5" x14ac:dyDescent="0.25">
      <c r="A6" s="79"/>
      <c r="B6" s="2" t="s">
        <v>49</v>
      </c>
      <c r="C6" s="2">
        <f t="shared" si="0"/>
        <v>4</v>
      </c>
      <c r="D6" s="1" t="s">
        <v>96</v>
      </c>
      <c r="E6" s="2"/>
      <c r="F6" s="2" t="s">
        <v>50</v>
      </c>
      <c r="G6" s="2" t="s">
        <v>89</v>
      </c>
      <c r="H6" s="3">
        <v>44652</v>
      </c>
      <c r="I6" s="2"/>
      <c r="J6" s="2"/>
      <c r="K6" s="1" t="s">
        <v>135</v>
      </c>
    </row>
    <row r="7" spans="1:11" x14ac:dyDescent="0.25">
      <c r="A7" s="79"/>
      <c r="B7" s="2" t="s">
        <v>49</v>
      </c>
      <c r="C7" s="2">
        <f t="shared" si="0"/>
        <v>5</v>
      </c>
      <c r="D7" s="1" t="s">
        <v>134</v>
      </c>
      <c r="E7" s="2"/>
      <c r="F7" s="2" t="s">
        <v>50</v>
      </c>
      <c r="G7" s="2" t="s">
        <v>17</v>
      </c>
      <c r="H7" s="3">
        <v>44622</v>
      </c>
      <c r="I7" s="3">
        <v>44651</v>
      </c>
      <c r="J7" s="2"/>
      <c r="K7" s="1"/>
    </row>
    <row r="8" spans="1:11" x14ac:dyDescent="0.25">
      <c r="A8" s="80"/>
      <c r="B8" s="2" t="s">
        <v>49</v>
      </c>
      <c r="C8" s="2">
        <f t="shared" si="0"/>
        <v>6</v>
      </c>
      <c r="D8" s="1" t="s">
        <v>136</v>
      </c>
      <c r="E8" s="2"/>
      <c r="F8" s="2" t="s">
        <v>50</v>
      </c>
      <c r="G8" s="2" t="s">
        <v>17</v>
      </c>
      <c r="H8" s="3">
        <v>44622</v>
      </c>
      <c r="I8" s="3">
        <v>44643</v>
      </c>
      <c r="J8" s="2"/>
      <c r="K8" s="1"/>
    </row>
    <row r="9" spans="1:11" ht="25.5" customHeight="1" x14ac:dyDescent="0.25">
      <c r="A9" s="78" t="s">
        <v>47</v>
      </c>
      <c r="B9" s="2" t="s">
        <v>46</v>
      </c>
      <c r="C9" s="2">
        <f t="shared" si="0"/>
        <v>7</v>
      </c>
      <c r="D9" s="1" t="s">
        <v>137</v>
      </c>
      <c r="E9" s="2"/>
      <c r="F9" s="2" t="s">
        <v>138</v>
      </c>
      <c r="G9" s="2" t="s">
        <v>89</v>
      </c>
      <c r="H9" s="3">
        <v>44666</v>
      </c>
      <c r="I9" s="3"/>
      <c r="J9" s="2"/>
      <c r="K9" s="1" t="s">
        <v>139</v>
      </c>
    </row>
    <row r="10" spans="1:11" ht="25.5" x14ac:dyDescent="0.25">
      <c r="A10" s="79"/>
      <c r="B10" s="2" t="s">
        <v>46</v>
      </c>
      <c r="C10" s="2">
        <f t="shared" ref="C10:C29" si="1">C9+1</f>
        <v>8</v>
      </c>
      <c r="D10" s="1" t="s">
        <v>140</v>
      </c>
      <c r="E10" s="2"/>
      <c r="F10" s="2" t="s">
        <v>138</v>
      </c>
      <c r="G10" s="2" t="s">
        <v>89</v>
      </c>
      <c r="H10" s="3">
        <v>44666</v>
      </c>
      <c r="I10" s="2"/>
      <c r="J10" s="2"/>
      <c r="K10" s="1" t="s">
        <v>139</v>
      </c>
    </row>
    <row r="11" spans="1:11" x14ac:dyDescent="0.25">
      <c r="A11" s="79"/>
      <c r="B11" s="2" t="s">
        <v>46</v>
      </c>
      <c r="C11" s="2">
        <f t="shared" si="1"/>
        <v>9</v>
      </c>
      <c r="D11" s="1" t="s">
        <v>141</v>
      </c>
      <c r="E11" s="2"/>
      <c r="F11" s="2" t="s">
        <v>138</v>
      </c>
      <c r="G11" s="2" t="s">
        <v>89</v>
      </c>
      <c r="H11" s="3">
        <v>44666</v>
      </c>
      <c r="I11" s="2"/>
      <c r="J11" s="2"/>
      <c r="K11" s="1" t="s">
        <v>142</v>
      </c>
    </row>
    <row r="12" spans="1:11" ht="25.5" x14ac:dyDescent="0.25">
      <c r="A12" s="80"/>
      <c r="B12" s="2" t="s">
        <v>46</v>
      </c>
      <c r="C12" s="2">
        <f t="shared" si="1"/>
        <v>10</v>
      </c>
      <c r="D12" s="1" t="s">
        <v>45</v>
      </c>
      <c r="E12" s="2"/>
      <c r="F12" s="2" t="s">
        <v>33</v>
      </c>
      <c r="G12" s="2" t="s">
        <v>89</v>
      </c>
      <c r="H12" s="3">
        <v>44681</v>
      </c>
      <c r="I12" s="3"/>
      <c r="J12" s="2"/>
      <c r="K12" s="1"/>
    </row>
    <row r="13" spans="1:11" hidden="1" x14ac:dyDescent="0.25">
      <c r="A13" s="29" t="s">
        <v>44</v>
      </c>
      <c r="B13" s="2" t="s">
        <v>43</v>
      </c>
      <c r="C13" s="2">
        <f t="shared" si="1"/>
        <v>11</v>
      </c>
      <c r="D13" s="1" t="s">
        <v>42</v>
      </c>
      <c r="E13" s="2"/>
      <c r="F13" s="2" t="s">
        <v>33</v>
      </c>
      <c r="G13" s="2" t="s">
        <v>41</v>
      </c>
      <c r="H13" s="3">
        <v>44593</v>
      </c>
      <c r="I13" s="3"/>
      <c r="J13" s="2"/>
      <c r="K13" s="26"/>
    </row>
    <row r="14" spans="1:11" x14ac:dyDescent="0.25">
      <c r="A14" s="78" t="s">
        <v>40</v>
      </c>
      <c r="B14" s="2" t="s">
        <v>31</v>
      </c>
      <c r="C14" s="2">
        <f t="shared" si="1"/>
        <v>12</v>
      </c>
      <c r="D14" s="1" t="s">
        <v>39</v>
      </c>
      <c r="E14" s="2"/>
      <c r="F14" s="2" t="s">
        <v>18</v>
      </c>
      <c r="G14" s="2"/>
      <c r="H14" s="3">
        <v>44593</v>
      </c>
      <c r="I14" s="3">
        <v>44630</v>
      </c>
      <c r="J14" s="2"/>
      <c r="K14" s="1" t="s">
        <v>93</v>
      </c>
    </row>
    <row r="15" spans="1:11" x14ac:dyDescent="0.25">
      <c r="A15" s="79"/>
      <c r="B15" s="2" t="s">
        <v>31</v>
      </c>
      <c r="C15" s="2">
        <f t="shared" si="1"/>
        <v>13</v>
      </c>
      <c r="D15" s="1" t="s">
        <v>38</v>
      </c>
      <c r="E15" s="2"/>
      <c r="F15" s="2" t="s">
        <v>18</v>
      </c>
      <c r="G15" s="2"/>
      <c r="H15" s="3">
        <v>44593</v>
      </c>
      <c r="I15" s="3">
        <v>44630</v>
      </c>
      <c r="J15" s="2"/>
      <c r="K15" s="1" t="s">
        <v>93</v>
      </c>
    </row>
    <row r="16" spans="1:11" x14ac:dyDescent="0.25">
      <c r="A16" s="80"/>
      <c r="B16" s="2" t="s">
        <v>31</v>
      </c>
      <c r="C16" s="2">
        <f t="shared" si="1"/>
        <v>14</v>
      </c>
      <c r="D16" s="1" t="s">
        <v>37</v>
      </c>
      <c r="E16" s="2"/>
      <c r="F16" s="2" t="s">
        <v>18</v>
      </c>
      <c r="G16" s="2"/>
      <c r="H16" s="3">
        <v>44593</v>
      </c>
      <c r="I16" s="3">
        <v>44630</v>
      </c>
      <c r="J16" s="2"/>
      <c r="K16" s="1" t="s">
        <v>93</v>
      </c>
    </row>
    <row r="17" spans="1:11" ht="25.5" x14ac:dyDescent="0.25">
      <c r="A17" s="78" t="s">
        <v>36</v>
      </c>
      <c r="B17" s="2" t="s">
        <v>31</v>
      </c>
      <c r="C17" s="2">
        <f t="shared" si="1"/>
        <v>15</v>
      </c>
      <c r="D17" s="1" t="s">
        <v>35</v>
      </c>
      <c r="E17" s="2"/>
      <c r="F17" s="2" t="s">
        <v>29</v>
      </c>
      <c r="G17" s="2"/>
      <c r="H17" s="3">
        <v>44593</v>
      </c>
      <c r="I17" s="3">
        <v>44643</v>
      </c>
      <c r="J17" s="2"/>
      <c r="K17" s="1" t="s">
        <v>98</v>
      </c>
    </row>
    <row r="18" spans="1:11" ht="25.5" x14ac:dyDescent="0.25">
      <c r="A18" s="79"/>
      <c r="B18" s="2" t="s">
        <v>31</v>
      </c>
      <c r="C18" s="2">
        <f t="shared" si="1"/>
        <v>16</v>
      </c>
      <c r="D18" s="1" t="s">
        <v>95</v>
      </c>
      <c r="E18" s="2"/>
      <c r="F18" s="2" t="s">
        <v>29</v>
      </c>
      <c r="G18" s="2"/>
      <c r="H18" s="3">
        <v>44593</v>
      </c>
      <c r="I18" s="3">
        <v>44643</v>
      </c>
      <c r="J18" s="2"/>
      <c r="K18" s="26" t="s">
        <v>97</v>
      </c>
    </row>
    <row r="19" spans="1:11" ht="25.5" x14ac:dyDescent="0.25">
      <c r="A19" s="79"/>
      <c r="B19" s="2" t="s">
        <v>31</v>
      </c>
      <c r="C19" s="2">
        <f t="shared" si="1"/>
        <v>17</v>
      </c>
      <c r="D19" s="1" t="s">
        <v>32</v>
      </c>
      <c r="E19" s="2"/>
      <c r="F19" s="2" t="s">
        <v>29</v>
      </c>
      <c r="G19" s="2"/>
      <c r="H19" s="3">
        <v>44593</v>
      </c>
      <c r="I19" s="3">
        <v>44643</v>
      </c>
      <c r="J19" s="2"/>
      <c r="K19" s="1" t="s">
        <v>98</v>
      </c>
    </row>
    <row r="20" spans="1:11" ht="38.25" x14ac:dyDescent="0.25">
      <c r="A20" s="78" t="s">
        <v>99</v>
      </c>
      <c r="B20" s="2" t="s">
        <v>75</v>
      </c>
      <c r="C20" s="2">
        <f t="shared" si="1"/>
        <v>18</v>
      </c>
      <c r="D20" s="1" t="s">
        <v>143</v>
      </c>
      <c r="E20" s="2"/>
      <c r="F20" s="2" t="s">
        <v>81</v>
      </c>
      <c r="G20" s="2" t="s">
        <v>89</v>
      </c>
      <c r="H20" s="3">
        <v>44613</v>
      </c>
      <c r="I20" s="3"/>
      <c r="J20" s="2"/>
      <c r="K20" s="1" t="s">
        <v>101</v>
      </c>
    </row>
    <row r="21" spans="1:11" ht="25.5" x14ac:dyDescent="0.25">
      <c r="A21" s="80"/>
      <c r="B21" s="2" t="s">
        <v>75</v>
      </c>
      <c r="C21" s="2">
        <f t="shared" si="1"/>
        <v>19</v>
      </c>
      <c r="D21" s="1" t="s">
        <v>102</v>
      </c>
      <c r="E21" s="2"/>
      <c r="F21" s="2" t="s">
        <v>81</v>
      </c>
      <c r="G21" s="2"/>
      <c r="H21" s="3"/>
      <c r="I21" s="2"/>
      <c r="J21" s="2"/>
      <c r="K21" s="1" t="s">
        <v>100</v>
      </c>
    </row>
    <row r="22" spans="1:11" x14ac:dyDescent="0.25">
      <c r="A22" s="27"/>
      <c r="B22" s="2"/>
      <c r="C22" s="2">
        <f t="shared" si="1"/>
        <v>20</v>
      </c>
      <c r="D22" s="1"/>
      <c r="E22" s="2"/>
      <c r="F22" s="2"/>
      <c r="G22" s="2"/>
      <c r="H22" s="2"/>
      <c r="I22" s="2"/>
      <c r="J22" s="2"/>
      <c r="K22" s="26"/>
    </row>
    <row r="23" spans="1:11" x14ac:dyDescent="0.25">
      <c r="A23" s="27"/>
      <c r="B23" s="2"/>
      <c r="C23" s="2">
        <f t="shared" si="1"/>
        <v>21</v>
      </c>
      <c r="D23" s="1" t="s">
        <v>136</v>
      </c>
      <c r="E23" s="2"/>
      <c r="F23" s="2" t="s">
        <v>29</v>
      </c>
      <c r="G23" s="2" t="s">
        <v>17</v>
      </c>
      <c r="H23" s="3">
        <v>44622</v>
      </c>
      <c r="I23" s="3">
        <v>44643</v>
      </c>
      <c r="J23" s="2"/>
      <c r="K23" s="26"/>
    </row>
    <row r="24" spans="1:11" x14ac:dyDescent="0.25">
      <c r="A24" s="27"/>
      <c r="B24" s="2"/>
      <c r="C24" s="2">
        <f t="shared" si="1"/>
        <v>22</v>
      </c>
      <c r="D24" s="1"/>
      <c r="E24" s="2"/>
      <c r="F24" s="2"/>
      <c r="G24" s="2"/>
      <c r="H24" s="2"/>
      <c r="I24" s="2"/>
      <c r="J24" s="2"/>
      <c r="K24" s="26"/>
    </row>
    <row r="25" spans="1:11" x14ac:dyDescent="0.25">
      <c r="A25" s="27"/>
      <c r="B25" s="2"/>
      <c r="C25" s="2">
        <f t="shared" si="1"/>
        <v>23</v>
      </c>
      <c r="D25" s="1"/>
      <c r="E25" s="2"/>
      <c r="F25" s="2"/>
      <c r="G25" s="2"/>
      <c r="H25" s="2"/>
      <c r="I25" s="2"/>
      <c r="J25" s="2"/>
      <c r="K25" s="26"/>
    </row>
    <row r="26" spans="1:11" x14ac:dyDescent="0.25">
      <c r="A26" s="27"/>
      <c r="B26" s="2"/>
      <c r="C26" s="2">
        <f t="shared" si="1"/>
        <v>24</v>
      </c>
      <c r="D26" s="1"/>
      <c r="E26" s="2"/>
      <c r="F26" s="2"/>
      <c r="G26" s="2"/>
      <c r="H26" s="2"/>
      <c r="I26" s="2"/>
      <c r="J26" s="2"/>
      <c r="K26" s="26"/>
    </row>
    <row r="27" spans="1:11" x14ac:dyDescent="0.25">
      <c r="A27" s="28"/>
      <c r="B27" s="2"/>
      <c r="C27" s="2">
        <f t="shared" si="1"/>
        <v>25</v>
      </c>
      <c r="D27" s="1"/>
      <c r="E27" s="2"/>
      <c r="F27" s="2"/>
      <c r="G27" s="2"/>
      <c r="H27" s="2"/>
      <c r="I27" s="2"/>
      <c r="J27" s="2"/>
      <c r="K27" s="26"/>
    </row>
    <row r="28" spans="1:11" x14ac:dyDescent="0.25">
      <c r="A28" s="28"/>
      <c r="B28" s="2"/>
      <c r="C28" s="2">
        <f t="shared" si="1"/>
        <v>26</v>
      </c>
      <c r="D28" s="26"/>
      <c r="E28" s="2"/>
      <c r="F28" s="2"/>
      <c r="G28" s="2"/>
      <c r="H28" s="2"/>
      <c r="I28" s="2"/>
      <c r="J28" s="2"/>
      <c r="K28" s="26"/>
    </row>
    <row r="29" spans="1:11" x14ac:dyDescent="0.25">
      <c r="A29" s="27"/>
      <c r="B29" s="2"/>
      <c r="C29" s="2">
        <f t="shared" si="1"/>
        <v>27</v>
      </c>
      <c r="D29" s="1"/>
      <c r="E29" s="2"/>
      <c r="F29" s="2"/>
      <c r="G29" s="2"/>
      <c r="H29" s="2"/>
      <c r="I29" s="2"/>
      <c r="J29" s="2"/>
      <c r="K29" s="26"/>
    </row>
    <row r="31" spans="1:11" x14ac:dyDescent="0.25">
      <c r="D31" s="23"/>
    </row>
    <row r="32" spans="1:11" x14ac:dyDescent="0.25">
      <c r="D32" s="23"/>
    </row>
    <row r="33" spans="4:4" x14ac:dyDescent="0.25">
      <c r="D33" s="23"/>
    </row>
    <row r="34" spans="4:4" x14ac:dyDescent="0.25">
      <c r="D34" s="23"/>
    </row>
    <row r="35" spans="4:4" x14ac:dyDescent="0.25">
      <c r="D35" s="23"/>
    </row>
    <row r="36" spans="4:4" x14ac:dyDescent="0.25">
      <c r="D36" s="23"/>
    </row>
    <row r="37" spans="4:4" x14ac:dyDescent="0.25">
      <c r="D37" s="23"/>
    </row>
    <row r="38" spans="4:4" x14ac:dyDescent="0.25">
      <c r="D38" s="23"/>
    </row>
  </sheetData>
  <autoFilter ref="A2:S29" xr:uid="{9153B353-A4E8-40E7-AAAD-6DC92833999A}">
    <filterColumn colId="6">
      <filters blank="1">
        <filter val="En proceso"/>
        <filter val="Sin iniciar"/>
      </filters>
    </filterColumn>
  </autoFilter>
  <mergeCells count="8">
    <mergeCell ref="A17:A19"/>
    <mergeCell ref="A20:A21"/>
    <mergeCell ref="H1:J1"/>
    <mergeCell ref="A3:A8"/>
    <mergeCell ref="A9:A12"/>
    <mergeCell ref="A14:A16"/>
    <mergeCell ref="A1:B1"/>
    <mergeCell ref="C1:G1"/>
  </mergeCells>
  <conditionalFormatting sqref="G1:G2 G39:G1048576 G21:G22 G24:G30">
    <cfRule type="containsText" dxfId="83" priority="49" operator="containsText" text="En proceso">
      <formula>NOT(ISERROR(SEARCH("En proceso",G1)))</formula>
    </cfRule>
    <cfRule type="containsText" dxfId="82" priority="50" operator="containsText" text="Finalizado">
      <formula>NOT(ISERROR(SEARCH("Finalizado",G1)))</formula>
    </cfRule>
    <cfRule type="containsText" dxfId="81" priority="51" operator="containsText" text="Retrasado">
      <formula>NOT(ISERROR(SEARCH("Retrasado",G1)))</formula>
    </cfRule>
  </conditionalFormatting>
  <conditionalFormatting sqref="G3 G13:G17 G19:G21">
    <cfRule type="containsText" dxfId="80" priority="43" operator="containsText" text="En proceso">
      <formula>NOT(ISERROR(SEARCH("En proceso",G3)))</formula>
    </cfRule>
    <cfRule type="containsText" dxfId="79" priority="44" operator="containsText" text="Finalizado">
      <formula>NOT(ISERROR(SEARCH("Finalizado",G3)))</formula>
    </cfRule>
    <cfRule type="containsText" dxfId="78" priority="45" operator="containsText" text="Retrasado">
      <formula>NOT(ISERROR(SEARCH("Retrasado",G3)))</formula>
    </cfRule>
  </conditionalFormatting>
  <conditionalFormatting sqref="G4:G5">
    <cfRule type="containsText" dxfId="77" priority="40" operator="containsText" text="En proceso">
      <formula>NOT(ISERROR(SEARCH("En proceso",G4)))</formula>
    </cfRule>
    <cfRule type="containsText" dxfId="76" priority="41" operator="containsText" text="Finalizado">
      <formula>NOT(ISERROR(SEARCH("Finalizado",G4)))</formula>
    </cfRule>
    <cfRule type="containsText" dxfId="75" priority="42" operator="containsText" text="Retrasado">
      <formula>NOT(ISERROR(SEARCH("Retrasado",G4)))</formula>
    </cfRule>
  </conditionalFormatting>
  <conditionalFormatting sqref="G18">
    <cfRule type="containsText" dxfId="74" priority="31" operator="containsText" text="En proceso">
      <formula>NOT(ISERROR(SEARCH("En proceso",G18)))</formula>
    </cfRule>
    <cfRule type="containsText" dxfId="73" priority="32" operator="containsText" text="Finalizado">
      <formula>NOT(ISERROR(SEARCH("Finalizado",G18)))</formula>
    </cfRule>
    <cfRule type="containsText" dxfId="72" priority="33" operator="containsText" text="Retrasado">
      <formula>NOT(ISERROR(SEARCH("Retrasado",G18)))</formula>
    </cfRule>
  </conditionalFormatting>
  <conditionalFormatting sqref="G4:G5">
    <cfRule type="containsText" dxfId="71" priority="25" operator="containsText" text="En proceso">
      <formula>NOT(ISERROR(SEARCH("En proceso",G4)))</formula>
    </cfRule>
    <cfRule type="containsText" dxfId="70" priority="26" operator="containsText" text="Finalizado">
      <formula>NOT(ISERROR(SEARCH("Finalizado",G4)))</formula>
    </cfRule>
    <cfRule type="containsText" dxfId="69" priority="27" operator="containsText" text="Retrasado">
      <formula>NOT(ISERROR(SEARCH("Retrasado",G4)))</formula>
    </cfRule>
  </conditionalFormatting>
  <conditionalFormatting sqref="G9:G11">
    <cfRule type="containsText" dxfId="68" priority="22" operator="containsText" text="En proceso">
      <formula>NOT(ISERROR(SEARCH("En proceso",G9)))</formula>
    </cfRule>
    <cfRule type="containsText" dxfId="67" priority="23" operator="containsText" text="Finalizado">
      <formula>NOT(ISERROR(SEARCH("Finalizado",G9)))</formula>
    </cfRule>
    <cfRule type="containsText" dxfId="66" priority="24" operator="containsText" text="Retrasado">
      <formula>NOT(ISERROR(SEARCH("Retrasado",G9)))</formula>
    </cfRule>
  </conditionalFormatting>
  <conditionalFormatting sqref="G9:G11">
    <cfRule type="containsText" dxfId="65" priority="19" operator="containsText" text="En proceso">
      <formula>NOT(ISERROR(SEARCH("En proceso",G9)))</formula>
    </cfRule>
    <cfRule type="containsText" dxfId="64" priority="20" operator="containsText" text="Finalizado">
      <formula>NOT(ISERROR(SEARCH("Finalizado",G9)))</formula>
    </cfRule>
    <cfRule type="containsText" dxfId="63" priority="21" operator="containsText" text="Retrasado">
      <formula>NOT(ISERROR(SEARCH("Retrasado",G9)))</formula>
    </cfRule>
  </conditionalFormatting>
  <conditionalFormatting sqref="G18:G19">
    <cfRule type="containsText" dxfId="62" priority="16" operator="containsText" text="En proceso">
      <formula>NOT(ISERROR(SEARCH("En proceso",G18)))</formula>
    </cfRule>
    <cfRule type="containsText" dxfId="61" priority="17" operator="containsText" text="Finalizado">
      <formula>NOT(ISERROR(SEARCH("Finalizado",G18)))</formula>
    </cfRule>
    <cfRule type="containsText" dxfId="60" priority="18" operator="containsText" text="Retrasado">
      <formula>NOT(ISERROR(SEARCH("Retrasado",G18)))</formula>
    </cfRule>
  </conditionalFormatting>
  <conditionalFormatting sqref="G31:G38">
    <cfRule type="containsText" dxfId="59" priority="13" operator="containsText" text="En proceso">
      <formula>NOT(ISERROR(SEARCH("En proceso",G31)))</formula>
    </cfRule>
    <cfRule type="containsText" dxfId="58" priority="14" operator="containsText" text="Finalizado">
      <formula>NOT(ISERROR(SEARCH("Finalizado",G31)))</formula>
    </cfRule>
    <cfRule type="containsText" dxfId="57" priority="15" operator="containsText" text="Retrasado">
      <formula>NOT(ISERROR(SEARCH("Retrasado",G31)))</formula>
    </cfRule>
  </conditionalFormatting>
  <conditionalFormatting sqref="G12:G13">
    <cfRule type="containsText" dxfId="56" priority="34" operator="containsText" text="En proceso">
      <formula>NOT(ISERROR(SEARCH("En proceso",G12)))</formula>
    </cfRule>
    <cfRule type="containsText" dxfId="55" priority="35" operator="containsText" text="Finalizado">
      <formula>NOT(ISERROR(SEARCH("Finalizado",G12)))</formula>
    </cfRule>
    <cfRule type="containsText" dxfId="54" priority="36" operator="containsText" text="Retrasado">
      <formula>NOT(ISERROR(SEARCH("Retrasado",G12)))</formula>
    </cfRule>
  </conditionalFormatting>
  <conditionalFormatting sqref="G3">
    <cfRule type="containsText" dxfId="53" priority="28" operator="containsText" text="En proceso">
      <formula>NOT(ISERROR(SEARCH("En proceso",G3)))</formula>
    </cfRule>
    <cfRule type="containsText" dxfId="52" priority="29" operator="containsText" text="Finalizado">
      <formula>NOT(ISERROR(SEARCH("Finalizado",G3)))</formula>
    </cfRule>
    <cfRule type="containsText" dxfId="51" priority="30" operator="containsText" text="Retrasado">
      <formula>NOT(ISERROR(SEARCH("Retrasado",G3)))</formula>
    </cfRule>
  </conditionalFormatting>
  <conditionalFormatting sqref="G6:G8">
    <cfRule type="containsText" dxfId="50" priority="10" operator="containsText" text="En proceso">
      <formula>NOT(ISERROR(SEARCH("En proceso",G6)))</formula>
    </cfRule>
    <cfRule type="containsText" dxfId="49" priority="11" operator="containsText" text="Finalizado">
      <formula>NOT(ISERROR(SEARCH("Finalizado",G6)))</formula>
    </cfRule>
    <cfRule type="containsText" dxfId="48" priority="12" operator="containsText" text="Retrasado">
      <formula>NOT(ISERROR(SEARCH("Retrasado",G6)))</formula>
    </cfRule>
  </conditionalFormatting>
  <conditionalFormatting sqref="G6:G8">
    <cfRule type="containsText" dxfId="47" priority="7" operator="containsText" text="En proceso">
      <formula>NOT(ISERROR(SEARCH("En proceso",G6)))</formula>
    </cfRule>
    <cfRule type="containsText" dxfId="46" priority="8" operator="containsText" text="Finalizado">
      <formula>NOT(ISERROR(SEARCH("Finalizado",G6)))</formula>
    </cfRule>
    <cfRule type="containsText" dxfId="45" priority="9" operator="containsText" text="Retrasado">
      <formula>NOT(ISERROR(SEARCH("Retrasado",G6)))</formula>
    </cfRule>
  </conditionalFormatting>
  <conditionalFormatting sqref="G23">
    <cfRule type="containsText" dxfId="44" priority="4" operator="containsText" text="En proceso">
      <formula>NOT(ISERROR(SEARCH("En proceso",G23)))</formula>
    </cfRule>
    <cfRule type="containsText" dxfId="43" priority="5" operator="containsText" text="Finalizado">
      <formula>NOT(ISERROR(SEARCH("Finalizado",G23)))</formula>
    </cfRule>
    <cfRule type="containsText" dxfId="42" priority="6" operator="containsText" text="Retrasado">
      <formula>NOT(ISERROR(SEARCH("Retrasado",G23)))</formula>
    </cfRule>
  </conditionalFormatting>
  <conditionalFormatting sqref="G23">
    <cfRule type="containsText" dxfId="41" priority="1" operator="containsText" text="En proceso">
      <formula>NOT(ISERROR(SEARCH("En proceso",G23)))</formula>
    </cfRule>
    <cfRule type="containsText" dxfId="40" priority="2" operator="containsText" text="Finalizado">
      <formula>NOT(ISERROR(SEARCH("Finalizado",G23)))</formula>
    </cfRule>
    <cfRule type="containsText" dxfId="39" priority="3" operator="containsText" text="Retrasado">
      <formula>NOT(ISERROR(SEARCH("Retrasado",G23)))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5FEB-0AAA-4823-BCFA-E29B16333DCA}">
  <dimension ref="A1:S31"/>
  <sheetViews>
    <sheetView showGridLines="0" zoomScale="90" zoomScaleNormal="9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B10" sqref="B10:K11"/>
    </sheetView>
  </sheetViews>
  <sheetFormatPr baseColWidth="10" defaultColWidth="0" defaultRowHeight="15" x14ac:dyDescent="0.25"/>
  <cols>
    <col min="1" max="1" width="40.7109375" style="25" customWidth="1"/>
    <col min="2" max="2" width="11.42578125" style="24" customWidth="1"/>
    <col min="3" max="3" width="2.85546875" style="24" customWidth="1"/>
    <col min="4" max="4" width="42.140625" style="9" customWidth="1"/>
    <col min="5" max="7" width="10.42578125" style="24" customWidth="1"/>
    <col min="8" max="10" width="6.5703125" style="24" customWidth="1"/>
    <col min="11" max="11" width="60" style="23" customWidth="1"/>
    <col min="12" max="12" width="2.7109375" customWidth="1"/>
    <col min="13" max="19" width="0" hidden="1" customWidth="1"/>
    <col min="20" max="16384" width="11.42578125" hidden="1"/>
  </cols>
  <sheetData>
    <row r="1" spans="1:11" x14ac:dyDescent="0.25">
      <c r="A1" s="72" t="s">
        <v>62</v>
      </c>
      <c r="B1" s="72"/>
      <c r="C1" s="73" t="s">
        <v>0</v>
      </c>
      <c r="D1" s="73"/>
      <c r="E1" s="73"/>
      <c r="F1" s="73"/>
      <c r="G1" s="73"/>
      <c r="H1" s="74" t="s">
        <v>61</v>
      </c>
      <c r="I1" s="74"/>
      <c r="J1" s="74"/>
      <c r="K1" s="33"/>
    </row>
    <row r="2" spans="1:11" x14ac:dyDescent="0.25">
      <c r="A2" s="34" t="s">
        <v>59</v>
      </c>
      <c r="B2" s="34" t="s">
        <v>60</v>
      </c>
      <c r="C2" s="35" t="s">
        <v>6</v>
      </c>
      <c r="D2" s="35" t="s">
        <v>59</v>
      </c>
      <c r="E2" s="35" t="s">
        <v>58</v>
      </c>
      <c r="F2" s="42" t="s">
        <v>2</v>
      </c>
      <c r="G2" s="35" t="s">
        <v>1</v>
      </c>
      <c r="H2" s="33" t="s">
        <v>57</v>
      </c>
      <c r="I2" s="43" t="s">
        <v>56</v>
      </c>
      <c r="J2" s="43" t="s">
        <v>55</v>
      </c>
      <c r="K2" s="33" t="s">
        <v>54</v>
      </c>
    </row>
    <row r="3" spans="1:11" ht="25.5" x14ac:dyDescent="0.25">
      <c r="A3" s="78" t="s">
        <v>74</v>
      </c>
      <c r="B3" s="2" t="s">
        <v>75</v>
      </c>
      <c r="C3" s="2">
        <v>1</v>
      </c>
      <c r="D3" s="1" t="s">
        <v>82</v>
      </c>
      <c r="E3" s="2" t="s">
        <v>72</v>
      </c>
      <c r="F3" s="2" t="s">
        <v>18</v>
      </c>
      <c r="G3" s="2"/>
      <c r="H3" s="2"/>
      <c r="I3" s="2"/>
      <c r="J3" s="2"/>
      <c r="K3" s="26"/>
    </row>
    <row r="4" spans="1:11" x14ac:dyDescent="0.25">
      <c r="A4" s="79"/>
      <c r="B4" s="2" t="s">
        <v>75</v>
      </c>
      <c r="C4" s="2">
        <f t="shared" ref="C4:C22" si="0">C3+1</f>
        <v>2</v>
      </c>
      <c r="D4" s="1" t="s">
        <v>73</v>
      </c>
      <c r="E4" s="2" t="s">
        <v>72</v>
      </c>
      <c r="F4" s="2" t="s">
        <v>18</v>
      </c>
      <c r="G4" s="2"/>
      <c r="H4" s="2"/>
      <c r="I4" s="2"/>
      <c r="J4" s="2"/>
      <c r="K4" s="26"/>
    </row>
    <row r="5" spans="1:11" ht="25.5" x14ac:dyDescent="0.25">
      <c r="A5" s="79"/>
      <c r="B5" s="2" t="s">
        <v>75</v>
      </c>
      <c r="C5" s="2">
        <f t="shared" si="0"/>
        <v>3</v>
      </c>
      <c r="D5" s="1" t="s">
        <v>83</v>
      </c>
      <c r="E5" s="2" t="s">
        <v>72</v>
      </c>
      <c r="F5" s="2" t="s">
        <v>18</v>
      </c>
      <c r="G5" s="2"/>
      <c r="H5" s="2"/>
      <c r="I5" s="2"/>
      <c r="J5" s="2"/>
      <c r="K5" s="26"/>
    </row>
    <row r="6" spans="1:11" ht="25.5" x14ac:dyDescent="0.25">
      <c r="A6" s="79"/>
      <c r="B6" s="2" t="s">
        <v>75</v>
      </c>
      <c r="C6" s="2">
        <f t="shared" si="0"/>
        <v>4</v>
      </c>
      <c r="D6" s="1" t="s">
        <v>84</v>
      </c>
      <c r="E6" s="2" t="s">
        <v>72</v>
      </c>
      <c r="F6" s="2" t="s">
        <v>18</v>
      </c>
      <c r="G6" s="2"/>
      <c r="H6" s="2"/>
      <c r="I6" s="2"/>
      <c r="J6" s="2"/>
      <c r="K6" s="26"/>
    </row>
    <row r="7" spans="1:11" x14ac:dyDescent="0.25">
      <c r="A7" s="79"/>
      <c r="B7" s="2" t="s">
        <v>75</v>
      </c>
      <c r="C7" s="2">
        <f t="shared" si="0"/>
        <v>5</v>
      </c>
      <c r="D7" s="1" t="s">
        <v>76</v>
      </c>
      <c r="E7" s="2" t="s">
        <v>72</v>
      </c>
      <c r="F7" s="2" t="s">
        <v>77</v>
      </c>
      <c r="G7" s="2"/>
      <c r="H7" s="2"/>
      <c r="I7" s="2"/>
      <c r="J7" s="2"/>
      <c r="K7" s="26"/>
    </row>
    <row r="8" spans="1:11" x14ac:dyDescent="0.25">
      <c r="A8" s="79"/>
      <c r="B8" s="2" t="s">
        <v>75</v>
      </c>
      <c r="C8" s="2">
        <f t="shared" si="0"/>
        <v>6</v>
      </c>
      <c r="D8" s="1" t="s">
        <v>78</v>
      </c>
      <c r="E8" s="2" t="s">
        <v>72</v>
      </c>
      <c r="F8" s="2" t="s">
        <v>77</v>
      </c>
      <c r="G8" s="2"/>
      <c r="H8" s="2"/>
      <c r="I8" s="2"/>
      <c r="J8" s="2"/>
      <c r="K8" s="26"/>
    </row>
    <row r="9" spans="1:11" x14ac:dyDescent="0.25">
      <c r="A9" s="79"/>
      <c r="B9" s="2" t="s">
        <v>75</v>
      </c>
      <c r="C9" s="2">
        <f t="shared" si="0"/>
        <v>7</v>
      </c>
      <c r="D9" s="1" t="s">
        <v>85</v>
      </c>
      <c r="E9" s="2" t="s">
        <v>33</v>
      </c>
      <c r="F9" s="2" t="s">
        <v>72</v>
      </c>
      <c r="G9" s="2"/>
      <c r="H9" s="2"/>
      <c r="I9" s="2"/>
      <c r="J9" s="2"/>
      <c r="K9" s="26"/>
    </row>
    <row r="10" spans="1:11" x14ac:dyDescent="0.25">
      <c r="A10" s="79"/>
      <c r="B10" s="59" t="s">
        <v>75</v>
      </c>
      <c r="C10" s="59">
        <f t="shared" si="0"/>
        <v>8</v>
      </c>
      <c r="D10" s="60" t="s">
        <v>79</v>
      </c>
      <c r="E10" s="59" t="s">
        <v>72</v>
      </c>
      <c r="F10" s="59" t="s">
        <v>50</v>
      </c>
      <c r="G10" s="59"/>
      <c r="H10" s="59"/>
      <c r="I10" s="59"/>
      <c r="J10" s="59"/>
      <c r="K10" s="61"/>
    </row>
    <row r="11" spans="1:11" ht="63.75" x14ac:dyDescent="0.25">
      <c r="A11" s="80"/>
      <c r="B11" s="59" t="s">
        <v>75</v>
      </c>
      <c r="C11" s="59">
        <f t="shared" si="0"/>
        <v>9</v>
      </c>
      <c r="D11" s="60" t="s">
        <v>80</v>
      </c>
      <c r="E11" s="59" t="s">
        <v>72</v>
      </c>
      <c r="F11" s="59" t="s">
        <v>81</v>
      </c>
      <c r="G11" s="59"/>
      <c r="H11" s="59"/>
      <c r="I11" s="59"/>
      <c r="J11" s="59"/>
      <c r="K11" s="60" t="s">
        <v>63</v>
      </c>
    </row>
    <row r="12" spans="1:11" x14ac:dyDescent="0.25">
      <c r="A12" s="28"/>
      <c r="B12" s="2"/>
      <c r="C12" s="2">
        <f t="shared" si="0"/>
        <v>10</v>
      </c>
      <c r="D12" s="1"/>
      <c r="E12" s="2"/>
      <c r="F12" s="2"/>
      <c r="G12" s="2"/>
      <c r="H12" s="2"/>
      <c r="I12" s="2"/>
      <c r="J12" s="2"/>
      <c r="K12" s="26"/>
    </row>
    <row r="13" spans="1:11" x14ac:dyDescent="0.25">
      <c r="A13" s="28"/>
      <c r="B13" s="2"/>
      <c r="C13" s="2">
        <f t="shared" si="0"/>
        <v>11</v>
      </c>
      <c r="D13" s="1"/>
      <c r="E13" s="2"/>
      <c r="F13" s="2"/>
      <c r="G13" s="2"/>
      <c r="H13" s="2"/>
      <c r="I13" s="2"/>
      <c r="J13" s="2"/>
      <c r="K13" s="26"/>
    </row>
    <row r="14" spans="1:11" x14ac:dyDescent="0.25">
      <c r="A14" s="28"/>
      <c r="B14" s="2"/>
      <c r="C14" s="2">
        <f t="shared" si="0"/>
        <v>12</v>
      </c>
      <c r="D14" s="1"/>
      <c r="E14" s="2"/>
      <c r="F14" s="2"/>
      <c r="G14" s="2"/>
      <c r="H14" s="2"/>
      <c r="I14" s="2"/>
      <c r="J14" s="2"/>
      <c r="K14" s="26"/>
    </row>
    <row r="15" spans="1:11" x14ac:dyDescent="0.25">
      <c r="A15" s="28"/>
      <c r="B15" s="2"/>
      <c r="C15" s="2">
        <f t="shared" si="0"/>
        <v>13</v>
      </c>
      <c r="D15" s="1"/>
      <c r="E15" s="2"/>
      <c r="F15" s="2"/>
      <c r="G15" s="2"/>
      <c r="H15" s="2"/>
      <c r="I15" s="2"/>
      <c r="J15" s="2"/>
      <c r="K15" s="26"/>
    </row>
    <row r="16" spans="1:11" x14ac:dyDescent="0.25">
      <c r="A16" s="28"/>
      <c r="B16" s="2"/>
      <c r="C16" s="2">
        <f t="shared" si="0"/>
        <v>14</v>
      </c>
      <c r="D16" s="1"/>
      <c r="E16" s="2"/>
      <c r="F16" s="2"/>
      <c r="G16" s="2"/>
      <c r="H16" s="2"/>
      <c r="I16" s="2"/>
      <c r="J16" s="2"/>
      <c r="K16" s="26"/>
    </row>
    <row r="17" spans="1:19" x14ac:dyDescent="0.25">
      <c r="A17" s="28"/>
      <c r="B17" s="2"/>
      <c r="C17" s="2">
        <f t="shared" si="0"/>
        <v>15</v>
      </c>
      <c r="D17" s="1"/>
      <c r="E17" s="2"/>
      <c r="F17" s="2"/>
      <c r="G17" s="2"/>
      <c r="H17" s="2"/>
      <c r="I17" s="2"/>
      <c r="J17" s="2"/>
      <c r="K17" s="26"/>
    </row>
    <row r="18" spans="1:19" x14ac:dyDescent="0.25">
      <c r="A18" s="28"/>
      <c r="B18" s="2"/>
      <c r="C18" s="2">
        <f t="shared" si="0"/>
        <v>16</v>
      </c>
      <c r="D18" s="1"/>
      <c r="E18" s="2"/>
      <c r="F18" s="2"/>
      <c r="G18" s="2"/>
      <c r="H18" s="2"/>
      <c r="I18" s="2"/>
      <c r="J18" s="2"/>
      <c r="K18" s="26"/>
    </row>
    <row r="19" spans="1:19" x14ac:dyDescent="0.25">
      <c r="A19" s="28"/>
      <c r="B19" s="2"/>
      <c r="C19" s="2">
        <f t="shared" si="0"/>
        <v>17</v>
      </c>
      <c r="D19" s="1"/>
      <c r="E19" s="2"/>
      <c r="F19" s="2"/>
      <c r="G19" s="2"/>
      <c r="H19" s="2"/>
      <c r="I19" s="2"/>
      <c r="J19" s="2"/>
      <c r="K19" s="26"/>
    </row>
    <row r="20" spans="1:19" x14ac:dyDescent="0.25">
      <c r="A20" s="28"/>
      <c r="B20" s="2"/>
      <c r="C20" s="2">
        <f t="shared" si="0"/>
        <v>18</v>
      </c>
      <c r="D20" s="1"/>
      <c r="E20" s="2"/>
      <c r="F20" s="2"/>
      <c r="G20" s="2"/>
      <c r="H20" s="2"/>
      <c r="I20" s="2"/>
      <c r="J20" s="2"/>
      <c r="K20" s="26"/>
    </row>
    <row r="21" spans="1:19" x14ac:dyDescent="0.25">
      <c r="A21" s="28"/>
      <c r="B21" s="2"/>
      <c r="C21" s="2">
        <f t="shared" si="0"/>
        <v>19</v>
      </c>
      <c r="D21" s="1"/>
      <c r="E21" s="2"/>
      <c r="F21" s="2"/>
      <c r="G21" s="2"/>
      <c r="H21" s="2"/>
      <c r="I21" s="2"/>
      <c r="J21" s="2"/>
      <c r="K21" s="26"/>
    </row>
    <row r="22" spans="1:19" x14ac:dyDescent="0.25">
      <c r="A22" s="27"/>
      <c r="B22" s="2"/>
      <c r="C22" s="2">
        <f t="shared" si="0"/>
        <v>20</v>
      </c>
      <c r="D22" s="1"/>
      <c r="E22" s="2"/>
      <c r="F22" s="2"/>
      <c r="G22" s="2"/>
      <c r="H22" s="2"/>
      <c r="I22" s="2"/>
      <c r="J22" s="2"/>
      <c r="K22" s="26"/>
    </row>
    <row r="24" spans="1:19" s="24" customFormat="1" x14ac:dyDescent="0.25">
      <c r="A24" s="25"/>
      <c r="D24" s="23"/>
      <c r="K24" s="23"/>
      <c r="L24"/>
      <c r="M24"/>
      <c r="N24"/>
      <c r="O24"/>
      <c r="P24"/>
      <c r="Q24"/>
      <c r="R24"/>
      <c r="S24"/>
    </row>
    <row r="25" spans="1:19" s="24" customFormat="1" x14ac:dyDescent="0.25">
      <c r="A25" s="25"/>
      <c r="D25" s="23"/>
      <c r="K25" s="23"/>
      <c r="L25"/>
      <c r="M25"/>
      <c r="N25"/>
      <c r="O25"/>
      <c r="P25"/>
      <c r="Q25"/>
      <c r="R25"/>
      <c r="S25"/>
    </row>
    <row r="26" spans="1:19" s="24" customFormat="1" x14ac:dyDescent="0.25">
      <c r="A26" s="25"/>
      <c r="D26" s="23"/>
      <c r="K26" s="23"/>
      <c r="L26"/>
      <c r="M26"/>
      <c r="N26"/>
      <c r="O26"/>
      <c r="P26"/>
      <c r="Q26"/>
      <c r="R26"/>
      <c r="S26"/>
    </row>
    <row r="27" spans="1:19" s="24" customFormat="1" x14ac:dyDescent="0.25">
      <c r="A27" s="25"/>
      <c r="D27" s="23"/>
      <c r="K27" s="23"/>
      <c r="L27"/>
      <c r="M27"/>
      <c r="N27"/>
      <c r="O27"/>
      <c r="P27"/>
      <c r="Q27"/>
      <c r="R27"/>
      <c r="S27"/>
    </row>
    <row r="28" spans="1:19" s="24" customFormat="1" x14ac:dyDescent="0.25">
      <c r="A28" s="25"/>
      <c r="D28" s="23"/>
      <c r="K28" s="23"/>
      <c r="L28"/>
      <c r="M28"/>
      <c r="N28"/>
      <c r="O28"/>
      <c r="P28"/>
      <c r="Q28"/>
      <c r="R28"/>
      <c r="S28"/>
    </row>
    <row r="29" spans="1:19" s="24" customFormat="1" x14ac:dyDescent="0.25">
      <c r="A29" s="25"/>
      <c r="D29" s="23"/>
      <c r="K29" s="23"/>
      <c r="L29"/>
      <c r="M29"/>
      <c r="N29"/>
      <c r="O29"/>
      <c r="P29"/>
      <c r="Q29"/>
      <c r="R29"/>
      <c r="S29"/>
    </row>
    <row r="30" spans="1:19" s="24" customFormat="1" x14ac:dyDescent="0.25">
      <c r="A30" s="25"/>
      <c r="D30" s="23"/>
      <c r="K30" s="23"/>
      <c r="L30"/>
      <c r="M30"/>
      <c r="N30"/>
      <c r="O30"/>
      <c r="P30"/>
      <c r="Q30"/>
      <c r="R30"/>
      <c r="S30"/>
    </row>
    <row r="31" spans="1:19" s="24" customFormat="1" x14ac:dyDescent="0.25">
      <c r="A31" s="25"/>
      <c r="D31" s="23"/>
      <c r="K31" s="23"/>
      <c r="L31"/>
      <c r="M31"/>
      <c r="N31"/>
      <c r="O31"/>
      <c r="P31"/>
      <c r="Q31"/>
      <c r="R31"/>
      <c r="S31"/>
    </row>
  </sheetData>
  <autoFilter ref="A2:S22" xr:uid="{9153B353-A4E8-40E7-AAAD-6DC92833999A}"/>
  <mergeCells count="4">
    <mergeCell ref="A1:B1"/>
    <mergeCell ref="C1:G1"/>
    <mergeCell ref="H1:J1"/>
    <mergeCell ref="A3:A11"/>
  </mergeCells>
  <conditionalFormatting sqref="G32:G1048576 G1:G23">
    <cfRule type="containsText" dxfId="38" priority="7" operator="containsText" text="En proceso">
      <formula>NOT(ISERROR(SEARCH("En proceso",G1)))</formula>
    </cfRule>
    <cfRule type="containsText" dxfId="37" priority="8" operator="containsText" text="Finalizado">
      <formula>NOT(ISERROR(SEARCH("Finalizado",G1)))</formula>
    </cfRule>
    <cfRule type="containsText" dxfId="36" priority="9" operator="containsText" text="Retrasado">
      <formula>NOT(ISERROR(SEARCH("Retrasado",G1)))</formula>
    </cfRule>
  </conditionalFormatting>
  <conditionalFormatting sqref="G24:G31">
    <cfRule type="containsText" dxfId="35" priority="1" operator="containsText" text="En proceso">
      <formula>NOT(ISERROR(SEARCH("En proceso",G24)))</formula>
    </cfRule>
    <cfRule type="containsText" dxfId="34" priority="2" operator="containsText" text="Finalizado">
      <formula>NOT(ISERROR(SEARCH("Finalizado",G24)))</formula>
    </cfRule>
    <cfRule type="containsText" dxfId="33" priority="3" operator="containsText" text="Retrasado">
      <formula>NOT(ISERROR(SEARCH("Retrasado",G24)))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F97A-DC6B-47BE-9827-F7BE00F922EF}">
  <dimension ref="A1:S31"/>
  <sheetViews>
    <sheetView showGridLines="0" zoomScale="90" zoomScaleNormal="9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G4" sqref="G4"/>
    </sheetView>
  </sheetViews>
  <sheetFormatPr baseColWidth="10" defaultColWidth="0" defaultRowHeight="15" x14ac:dyDescent="0.25"/>
  <cols>
    <col min="1" max="1" width="40.7109375" style="25" customWidth="1"/>
    <col min="2" max="2" width="11.42578125" style="24" customWidth="1"/>
    <col min="3" max="3" width="2.85546875" style="24" customWidth="1"/>
    <col min="4" max="4" width="42.140625" style="9" customWidth="1"/>
    <col min="5" max="7" width="10.42578125" style="24" customWidth="1"/>
    <col min="8" max="8" width="6.5703125" style="24" customWidth="1"/>
    <col min="9" max="9" width="7.85546875" style="24" customWidth="1"/>
    <col min="10" max="10" width="6.5703125" style="24" customWidth="1"/>
    <col min="11" max="11" width="60" style="23" customWidth="1"/>
    <col min="12" max="12" width="2.7109375" customWidth="1"/>
    <col min="13" max="19" width="0" hidden="1" customWidth="1"/>
    <col min="20" max="16384" width="11.42578125" hidden="1"/>
  </cols>
  <sheetData>
    <row r="1" spans="1:11" x14ac:dyDescent="0.25">
      <c r="A1" s="72" t="s">
        <v>62</v>
      </c>
      <c r="B1" s="72"/>
      <c r="C1" s="73" t="s">
        <v>0</v>
      </c>
      <c r="D1" s="73"/>
      <c r="E1" s="73"/>
      <c r="F1" s="73"/>
      <c r="G1" s="73"/>
      <c r="H1" s="74" t="s">
        <v>61</v>
      </c>
      <c r="I1" s="74"/>
      <c r="J1" s="74"/>
      <c r="K1" s="36"/>
    </row>
    <row r="2" spans="1:11" x14ac:dyDescent="0.25">
      <c r="A2" s="37" t="s">
        <v>59</v>
      </c>
      <c r="B2" s="37" t="s">
        <v>60</v>
      </c>
      <c r="C2" s="38" t="s">
        <v>6</v>
      </c>
      <c r="D2" s="45" t="s">
        <v>59</v>
      </c>
      <c r="E2" s="45" t="s">
        <v>58</v>
      </c>
      <c r="F2" s="42" t="s">
        <v>2</v>
      </c>
      <c r="G2" s="45" t="s">
        <v>1</v>
      </c>
      <c r="H2" s="44" t="s">
        <v>57</v>
      </c>
      <c r="I2" s="43" t="s">
        <v>56</v>
      </c>
      <c r="J2" s="43" t="s">
        <v>55</v>
      </c>
      <c r="K2" s="44" t="s">
        <v>54</v>
      </c>
    </row>
    <row r="3" spans="1:11" ht="63.75" x14ac:dyDescent="0.25">
      <c r="A3" s="75" t="s">
        <v>108</v>
      </c>
      <c r="B3" s="2" t="s">
        <v>43</v>
      </c>
      <c r="C3" s="2">
        <v>1</v>
      </c>
      <c r="D3" s="1" t="s">
        <v>104</v>
      </c>
      <c r="E3" s="2" t="s">
        <v>64</v>
      </c>
      <c r="F3" s="2" t="s">
        <v>106</v>
      </c>
      <c r="G3" s="2" t="s">
        <v>41</v>
      </c>
      <c r="H3" s="3">
        <v>44614</v>
      </c>
      <c r="I3" s="3">
        <v>44624</v>
      </c>
      <c r="J3" s="2"/>
      <c r="K3" s="1" t="s">
        <v>130</v>
      </c>
    </row>
    <row r="4" spans="1:11" ht="25.5" x14ac:dyDescent="0.25">
      <c r="A4" s="76"/>
      <c r="B4" s="2" t="s">
        <v>43</v>
      </c>
      <c r="C4" s="2">
        <f t="shared" ref="C4:C22" si="0">C3+1</f>
        <v>2</v>
      </c>
      <c r="D4" s="1" t="s">
        <v>105</v>
      </c>
      <c r="E4" s="4" t="s">
        <v>107</v>
      </c>
      <c r="F4" s="2" t="s">
        <v>106</v>
      </c>
      <c r="G4" s="2" t="s">
        <v>89</v>
      </c>
      <c r="H4" s="3">
        <v>44614</v>
      </c>
      <c r="I4" s="3">
        <v>44628</v>
      </c>
      <c r="J4" s="2"/>
      <c r="K4" s="26"/>
    </row>
    <row r="5" spans="1:11" x14ac:dyDescent="0.25">
      <c r="A5" s="77"/>
      <c r="B5" s="2" t="s">
        <v>43</v>
      </c>
      <c r="C5" s="2">
        <f t="shared" si="0"/>
        <v>3</v>
      </c>
      <c r="D5" s="1" t="s">
        <v>132</v>
      </c>
      <c r="E5" s="2" t="s">
        <v>33</v>
      </c>
      <c r="F5" s="2" t="s">
        <v>133</v>
      </c>
      <c r="G5" s="2" t="s">
        <v>89</v>
      </c>
      <c r="H5" s="2"/>
      <c r="I5" s="2"/>
      <c r="J5" s="2"/>
      <c r="K5" s="26" t="s">
        <v>131</v>
      </c>
    </row>
    <row r="6" spans="1:11" x14ac:dyDescent="0.25">
      <c r="A6" s="28"/>
      <c r="B6" s="2"/>
      <c r="C6" s="2">
        <f t="shared" si="0"/>
        <v>4</v>
      </c>
      <c r="D6" s="1"/>
      <c r="E6" s="2"/>
      <c r="F6" s="2"/>
      <c r="G6" s="2"/>
      <c r="H6" s="2"/>
      <c r="I6" s="2"/>
      <c r="J6" s="2"/>
      <c r="K6" s="26"/>
    </row>
    <row r="7" spans="1:11" x14ac:dyDescent="0.25">
      <c r="A7" s="28"/>
      <c r="B7" s="2"/>
      <c r="C7" s="2">
        <f t="shared" si="0"/>
        <v>5</v>
      </c>
      <c r="D7" s="1"/>
      <c r="E7" s="2"/>
      <c r="F7" s="2"/>
      <c r="G7" s="2"/>
      <c r="H7" s="2"/>
      <c r="I7" s="2"/>
      <c r="J7" s="2"/>
      <c r="K7" s="26"/>
    </row>
    <row r="8" spans="1:11" x14ac:dyDescent="0.25">
      <c r="A8" s="28"/>
      <c r="B8" s="2"/>
      <c r="C8" s="2">
        <f t="shared" si="0"/>
        <v>6</v>
      </c>
      <c r="D8" s="1"/>
      <c r="E8" s="2"/>
      <c r="F8" s="2"/>
      <c r="G8" s="2"/>
      <c r="H8" s="2"/>
      <c r="I8" s="2"/>
      <c r="J8" s="2"/>
      <c r="K8" s="26"/>
    </row>
    <row r="9" spans="1:11" x14ac:dyDescent="0.25">
      <c r="A9" s="28"/>
      <c r="B9" s="2"/>
      <c r="C9" s="2">
        <f t="shared" si="0"/>
        <v>7</v>
      </c>
      <c r="D9" s="1"/>
      <c r="E9" s="2"/>
      <c r="F9" s="2"/>
      <c r="G9" s="2"/>
      <c r="H9" s="2"/>
      <c r="I9" s="2"/>
      <c r="J9" s="2"/>
      <c r="K9" s="26"/>
    </row>
    <row r="10" spans="1:11" x14ac:dyDescent="0.25">
      <c r="A10" s="28"/>
      <c r="B10" s="2"/>
      <c r="C10" s="2">
        <f t="shared" si="0"/>
        <v>8</v>
      </c>
      <c r="D10" s="1"/>
      <c r="E10" s="2"/>
      <c r="F10" s="2"/>
      <c r="G10" s="2"/>
      <c r="H10" s="2"/>
      <c r="I10" s="2"/>
      <c r="J10" s="2"/>
      <c r="K10" s="26"/>
    </row>
    <row r="11" spans="1:11" x14ac:dyDescent="0.25">
      <c r="A11" s="28"/>
      <c r="B11" s="2"/>
      <c r="C11" s="2">
        <f t="shared" si="0"/>
        <v>9</v>
      </c>
      <c r="D11" s="1"/>
      <c r="E11" s="2"/>
      <c r="F11" s="2"/>
      <c r="G11" s="2"/>
      <c r="H11" s="2"/>
      <c r="I11" s="2"/>
      <c r="J11" s="2"/>
      <c r="K11" s="1"/>
    </row>
    <row r="12" spans="1:11" x14ac:dyDescent="0.25">
      <c r="A12" s="28"/>
      <c r="B12" s="2"/>
      <c r="C12" s="2">
        <f t="shared" si="0"/>
        <v>10</v>
      </c>
      <c r="D12" s="1"/>
      <c r="E12" s="2"/>
      <c r="F12" s="2"/>
      <c r="G12" s="2"/>
      <c r="H12" s="2"/>
      <c r="I12" s="2"/>
      <c r="J12" s="2"/>
      <c r="K12" s="26"/>
    </row>
    <row r="13" spans="1:11" ht="25.5" x14ac:dyDescent="0.25">
      <c r="A13" s="28"/>
      <c r="B13" s="2"/>
      <c r="C13" s="2">
        <f t="shared" si="0"/>
        <v>11</v>
      </c>
      <c r="D13" s="1" t="s">
        <v>30</v>
      </c>
      <c r="E13" s="2" t="s">
        <v>29</v>
      </c>
      <c r="F13" s="2"/>
      <c r="G13" s="2"/>
      <c r="H13" s="3">
        <v>44593</v>
      </c>
      <c r="I13" s="3"/>
      <c r="J13" s="2"/>
      <c r="K13" s="1" t="s">
        <v>28</v>
      </c>
    </row>
    <row r="14" spans="1:11" x14ac:dyDescent="0.25">
      <c r="A14" s="28"/>
      <c r="B14" s="2"/>
      <c r="C14" s="2">
        <f t="shared" si="0"/>
        <v>12</v>
      </c>
      <c r="D14" s="1"/>
      <c r="E14" s="2"/>
      <c r="F14" s="2"/>
      <c r="G14" s="2"/>
      <c r="H14" s="2"/>
      <c r="I14" s="2"/>
      <c r="J14" s="2"/>
      <c r="K14" s="26"/>
    </row>
    <row r="15" spans="1:11" x14ac:dyDescent="0.25">
      <c r="A15" s="28"/>
      <c r="B15" s="2"/>
      <c r="C15" s="2">
        <f t="shared" si="0"/>
        <v>13</v>
      </c>
      <c r="D15" s="1"/>
      <c r="E15" s="2"/>
      <c r="F15" s="2"/>
      <c r="G15" s="2"/>
      <c r="H15" s="2"/>
      <c r="I15" s="2"/>
      <c r="J15" s="2"/>
      <c r="K15" s="26"/>
    </row>
    <row r="16" spans="1:11" x14ac:dyDescent="0.25">
      <c r="A16" s="28"/>
      <c r="B16" s="2"/>
      <c r="C16" s="2">
        <f t="shared" si="0"/>
        <v>14</v>
      </c>
      <c r="D16" s="1"/>
      <c r="E16" s="2"/>
      <c r="F16" s="2"/>
      <c r="G16" s="2"/>
      <c r="H16" s="2"/>
      <c r="I16" s="2"/>
      <c r="J16" s="2"/>
      <c r="K16" s="26"/>
    </row>
    <row r="17" spans="1:19" x14ac:dyDescent="0.25">
      <c r="A17" s="28"/>
      <c r="B17" s="2"/>
      <c r="C17" s="2">
        <f t="shared" si="0"/>
        <v>15</v>
      </c>
      <c r="D17" s="1"/>
      <c r="E17" s="2"/>
      <c r="F17" s="2"/>
      <c r="G17" s="2"/>
      <c r="H17" s="2"/>
      <c r="I17" s="2"/>
      <c r="J17" s="2"/>
      <c r="K17" s="26"/>
    </row>
    <row r="18" spans="1:19" x14ac:dyDescent="0.25">
      <c r="A18" s="28"/>
      <c r="B18" s="2"/>
      <c r="C18" s="2">
        <f t="shared" si="0"/>
        <v>16</v>
      </c>
      <c r="D18" s="1"/>
      <c r="E18" s="2"/>
      <c r="F18" s="2"/>
      <c r="G18" s="2"/>
      <c r="H18" s="2"/>
      <c r="I18" s="2"/>
      <c r="J18" s="2"/>
      <c r="K18" s="26"/>
    </row>
    <row r="19" spans="1:19" x14ac:dyDescent="0.25">
      <c r="A19" s="28"/>
      <c r="B19" s="2"/>
      <c r="C19" s="2">
        <f t="shared" si="0"/>
        <v>17</v>
      </c>
      <c r="D19" s="1"/>
      <c r="E19" s="2"/>
      <c r="F19" s="2"/>
      <c r="G19" s="2"/>
      <c r="H19" s="2"/>
      <c r="I19" s="2"/>
      <c r="J19" s="2"/>
      <c r="K19" s="26"/>
    </row>
    <row r="20" spans="1:19" x14ac:dyDescent="0.25">
      <c r="A20" s="28"/>
      <c r="B20" s="2"/>
      <c r="C20" s="2">
        <f t="shared" si="0"/>
        <v>18</v>
      </c>
      <c r="D20" s="1"/>
      <c r="E20" s="2"/>
      <c r="F20" s="2"/>
      <c r="G20" s="2"/>
      <c r="H20" s="2"/>
      <c r="I20" s="2"/>
      <c r="J20" s="2"/>
      <c r="K20" s="26"/>
    </row>
    <row r="21" spans="1:19" x14ac:dyDescent="0.25">
      <c r="A21" s="28"/>
      <c r="B21" s="2"/>
      <c r="C21" s="2">
        <f t="shared" si="0"/>
        <v>19</v>
      </c>
      <c r="D21" s="1"/>
      <c r="E21" s="2"/>
      <c r="F21" s="2"/>
      <c r="G21" s="2"/>
      <c r="H21" s="2"/>
      <c r="I21" s="2"/>
      <c r="J21" s="2"/>
      <c r="K21" s="26"/>
    </row>
    <row r="22" spans="1:19" x14ac:dyDescent="0.25">
      <c r="A22" s="27"/>
      <c r="B22" s="2"/>
      <c r="C22" s="2">
        <f t="shared" si="0"/>
        <v>20</v>
      </c>
      <c r="D22" s="1"/>
      <c r="E22" s="2"/>
      <c r="F22" s="2"/>
      <c r="G22" s="2"/>
      <c r="H22" s="2"/>
      <c r="I22" s="2"/>
      <c r="J22" s="2"/>
      <c r="K22" s="26"/>
    </row>
    <row r="24" spans="1:19" s="24" customFormat="1" x14ac:dyDescent="0.25">
      <c r="A24" s="25"/>
      <c r="D24" s="23"/>
      <c r="K24" s="23"/>
      <c r="L24"/>
      <c r="M24"/>
      <c r="N24"/>
      <c r="O24"/>
      <c r="P24"/>
      <c r="Q24"/>
      <c r="R24"/>
      <c r="S24"/>
    </row>
    <row r="25" spans="1:19" s="24" customFormat="1" x14ac:dyDescent="0.25">
      <c r="A25" s="25"/>
      <c r="D25" s="23"/>
      <c r="K25" s="23"/>
      <c r="L25"/>
      <c r="M25"/>
      <c r="N25"/>
      <c r="O25"/>
      <c r="P25"/>
      <c r="Q25"/>
      <c r="R25"/>
      <c r="S25"/>
    </row>
    <row r="26" spans="1:19" s="24" customFormat="1" x14ac:dyDescent="0.25">
      <c r="A26" s="25"/>
      <c r="D26" s="23"/>
      <c r="K26" s="23"/>
      <c r="L26"/>
      <c r="M26"/>
      <c r="N26"/>
      <c r="O26"/>
      <c r="P26"/>
      <c r="Q26"/>
      <c r="R26"/>
      <c r="S26"/>
    </row>
    <row r="27" spans="1:19" s="24" customFormat="1" x14ac:dyDescent="0.25">
      <c r="A27" s="25"/>
      <c r="D27" s="23"/>
      <c r="K27" s="23"/>
      <c r="L27"/>
      <c r="M27"/>
      <c r="N27"/>
      <c r="O27"/>
      <c r="P27"/>
      <c r="Q27"/>
      <c r="R27"/>
      <c r="S27"/>
    </row>
    <row r="28" spans="1:19" s="24" customFormat="1" x14ac:dyDescent="0.25">
      <c r="A28" s="25"/>
      <c r="D28" s="23"/>
      <c r="K28" s="23"/>
      <c r="L28"/>
      <c r="M28"/>
      <c r="N28"/>
      <c r="O28"/>
      <c r="P28"/>
      <c r="Q28"/>
      <c r="R28"/>
      <c r="S28"/>
    </row>
    <row r="29" spans="1:19" s="24" customFormat="1" x14ac:dyDescent="0.25">
      <c r="A29" s="25"/>
      <c r="D29" s="23"/>
      <c r="K29" s="23"/>
      <c r="L29"/>
      <c r="M29"/>
      <c r="N29"/>
      <c r="O29"/>
      <c r="P29"/>
      <c r="Q29"/>
      <c r="R29"/>
      <c r="S29"/>
    </row>
    <row r="30" spans="1:19" s="24" customFormat="1" x14ac:dyDescent="0.25">
      <c r="A30" s="25"/>
      <c r="D30" s="23"/>
      <c r="K30" s="23"/>
      <c r="L30"/>
      <c r="M30"/>
      <c r="N30"/>
      <c r="O30"/>
      <c r="P30"/>
      <c r="Q30"/>
      <c r="R30"/>
      <c r="S30"/>
    </row>
    <row r="31" spans="1:19" s="24" customFormat="1" x14ac:dyDescent="0.25">
      <c r="A31" s="25"/>
      <c r="D31" s="23"/>
      <c r="K31" s="23"/>
      <c r="L31"/>
      <c r="M31"/>
      <c r="N31"/>
      <c r="O31"/>
      <c r="P31"/>
      <c r="Q31"/>
      <c r="R31"/>
      <c r="S31"/>
    </row>
  </sheetData>
  <autoFilter ref="A2:S22" xr:uid="{9153B353-A4E8-40E7-AAAD-6DC92833999A}"/>
  <mergeCells count="4">
    <mergeCell ref="A1:B1"/>
    <mergeCell ref="C1:G1"/>
    <mergeCell ref="H1:J1"/>
    <mergeCell ref="A3:A5"/>
  </mergeCells>
  <conditionalFormatting sqref="G32:G1048576 G1 G14:G23 G3:G12">
    <cfRule type="containsText" dxfId="32" priority="10" operator="containsText" text="En proceso">
      <formula>NOT(ISERROR(SEARCH("En proceso",G1)))</formula>
    </cfRule>
    <cfRule type="containsText" dxfId="31" priority="11" operator="containsText" text="Finalizado">
      <formula>NOT(ISERROR(SEARCH("Finalizado",G1)))</formula>
    </cfRule>
    <cfRule type="containsText" dxfId="30" priority="12" operator="containsText" text="Retrasado">
      <formula>NOT(ISERROR(SEARCH("Retrasado",G1)))</formula>
    </cfRule>
  </conditionalFormatting>
  <conditionalFormatting sqref="G24:G31">
    <cfRule type="containsText" dxfId="29" priority="7" operator="containsText" text="En proceso">
      <formula>NOT(ISERROR(SEARCH("En proceso",G24)))</formula>
    </cfRule>
    <cfRule type="containsText" dxfId="28" priority="8" operator="containsText" text="Finalizado">
      <formula>NOT(ISERROR(SEARCH("Finalizado",G24)))</formula>
    </cfRule>
    <cfRule type="containsText" dxfId="27" priority="9" operator="containsText" text="Retrasado">
      <formula>NOT(ISERROR(SEARCH("Retrasado",G24)))</formula>
    </cfRule>
  </conditionalFormatting>
  <conditionalFormatting sqref="G13">
    <cfRule type="containsText" dxfId="26" priority="4" operator="containsText" text="En proceso">
      <formula>NOT(ISERROR(SEARCH("En proceso",G13)))</formula>
    </cfRule>
    <cfRule type="containsText" dxfId="25" priority="5" operator="containsText" text="Finalizado">
      <formula>NOT(ISERROR(SEARCH("Finalizado",G13)))</formula>
    </cfRule>
    <cfRule type="containsText" dxfId="24" priority="6" operator="containsText" text="Retrasado">
      <formula>NOT(ISERROR(SEARCH("Retrasado",G13)))</formula>
    </cfRule>
  </conditionalFormatting>
  <conditionalFormatting sqref="G2">
    <cfRule type="containsText" dxfId="23" priority="1" operator="containsText" text="En proceso">
      <formula>NOT(ISERROR(SEARCH("En proceso",G2)))</formula>
    </cfRule>
    <cfRule type="containsText" dxfId="22" priority="2" operator="containsText" text="Finalizado">
      <formula>NOT(ISERROR(SEARCH("Finalizado",G2)))</formula>
    </cfRule>
    <cfRule type="containsText" dxfId="21" priority="3" operator="containsText" text="Retrasado">
      <formula>NOT(ISERROR(SEARCH("Retrasado",G2)))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E0C2A-DE45-49BF-AAFC-9684B876228D}">
  <dimension ref="A1:S25"/>
  <sheetViews>
    <sheetView showGridLines="0" zoomScale="90" zoomScaleNormal="9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D6" sqref="D4:D6"/>
    </sheetView>
  </sheetViews>
  <sheetFormatPr baseColWidth="10" defaultColWidth="0" defaultRowHeight="15" x14ac:dyDescent="0.25"/>
  <cols>
    <col min="1" max="1" width="40.7109375" style="25" customWidth="1"/>
    <col min="2" max="2" width="11.42578125" style="24" customWidth="1"/>
    <col min="3" max="3" width="2.85546875" style="24" customWidth="1"/>
    <col min="4" max="4" width="42.140625" style="9" customWidth="1"/>
    <col min="5" max="7" width="10.42578125" style="24" customWidth="1"/>
    <col min="8" max="10" width="6.5703125" style="24" customWidth="1"/>
    <col min="11" max="11" width="60" style="23" customWidth="1"/>
    <col min="12" max="12" width="2.7109375" customWidth="1"/>
    <col min="13" max="19" width="0" hidden="1" customWidth="1"/>
    <col min="20" max="16384" width="11.42578125" hidden="1"/>
  </cols>
  <sheetData>
    <row r="1" spans="1:11" x14ac:dyDescent="0.25">
      <c r="A1" s="72" t="s">
        <v>62</v>
      </c>
      <c r="B1" s="72"/>
      <c r="C1" s="73" t="s">
        <v>0</v>
      </c>
      <c r="D1" s="73"/>
      <c r="E1" s="73"/>
      <c r="F1" s="73"/>
      <c r="G1" s="73"/>
      <c r="H1" s="74" t="s">
        <v>61</v>
      </c>
      <c r="I1" s="74"/>
      <c r="J1" s="74"/>
      <c r="K1" s="33"/>
    </row>
    <row r="2" spans="1:11" x14ac:dyDescent="0.25">
      <c r="A2" s="34" t="s">
        <v>59</v>
      </c>
      <c r="B2" s="34" t="s">
        <v>60</v>
      </c>
      <c r="C2" s="35" t="s">
        <v>6</v>
      </c>
      <c r="D2" s="35" t="s">
        <v>59</v>
      </c>
      <c r="E2" s="35" t="s">
        <v>58</v>
      </c>
      <c r="F2" s="42" t="s">
        <v>2</v>
      </c>
      <c r="G2" s="35" t="s">
        <v>1</v>
      </c>
      <c r="H2" s="33" t="s">
        <v>57</v>
      </c>
      <c r="I2" s="43" t="s">
        <v>56</v>
      </c>
      <c r="J2" s="43" t="s">
        <v>55</v>
      </c>
      <c r="K2" s="33" t="s">
        <v>54</v>
      </c>
    </row>
    <row r="3" spans="1:11" ht="38.25" x14ac:dyDescent="0.25">
      <c r="A3" s="78" t="s">
        <v>27</v>
      </c>
      <c r="B3" s="2" t="s">
        <v>64</v>
      </c>
      <c r="C3" s="2">
        <v>1</v>
      </c>
      <c r="D3" s="1" t="s">
        <v>111</v>
      </c>
      <c r="E3" s="2" t="s">
        <v>23</v>
      </c>
      <c r="F3" s="2" t="s">
        <v>19</v>
      </c>
      <c r="G3" s="2" t="s">
        <v>17</v>
      </c>
      <c r="H3" s="3">
        <v>44601</v>
      </c>
      <c r="I3" s="3">
        <v>44603</v>
      </c>
      <c r="J3" s="2"/>
      <c r="K3" s="1" t="s">
        <v>110</v>
      </c>
    </row>
    <row r="4" spans="1:11" ht="25.5" x14ac:dyDescent="0.25">
      <c r="A4" s="79"/>
      <c r="B4" s="2" t="s">
        <v>64</v>
      </c>
      <c r="C4" s="2">
        <f t="shared" ref="C4:C16" si="0">C3+1</f>
        <v>2</v>
      </c>
      <c r="D4" s="1" t="s">
        <v>26</v>
      </c>
      <c r="E4" s="2" t="s">
        <v>23</v>
      </c>
      <c r="F4" s="2" t="s">
        <v>19</v>
      </c>
      <c r="G4" s="2" t="s">
        <v>17</v>
      </c>
      <c r="H4" s="3">
        <v>44601</v>
      </c>
      <c r="I4" s="3">
        <v>44603</v>
      </c>
      <c r="J4" s="2"/>
      <c r="K4" s="26"/>
    </row>
    <row r="5" spans="1:11" x14ac:dyDescent="0.25">
      <c r="A5" s="79"/>
      <c r="B5" s="2" t="s">
        <v>64</v>
      </c>
      <c r="C5" s="2">
        <f t="shared" si="0"/>
        <v>3</v>
      </c>
      <c r="D5" s="1" t="s">
        <v>25</v>
      </c>
      <c r="E5" s="2" t="s">
        <v>23</v>
      </c>
      <c r="F5" s="2" t="s">
        <v>19</v>
      </c>
      <c r="G5" s="2" t="s">
        <v>17</v>
      </c>
      <c r="H5" s="3">
        <v>44601</v>
      </c>
      <c r="I5" s="3">
        <v>44603</v>
      </c>
      <c r="J5" s="2"/>
      <c r="K5" s="26"/>
    </row>
    <row r="6" spans="1:11" x14ac:dyDescent="0.25">
      <c r="A6" s="80"/>
      <c r="B6" s="2" t="s">
        <v>64</v>
      </c>
      <c r="C6" s="2">
        <f t="shared" si="0"/>
        <v>4</v>
      </c>
      <c r="D6" s="1" t="s">
        <v>24</v>
      </c>
      <c r="E6" s="2" t="s">
        <v>23</v>
      </c>
      <c r="F6" s="2" t="s">
        <v>19</v>
      </c>
      <c r="G6" s="2" t="s">
        <v>17</v>
      </c>
      <c r="H6" s="3">
        <v>44601</v>
      </c>
      <c r="I6" s="3">
        <v>44603</v>
      </c>
      <c r="J6" s="2"/>
      <c r="K6" s="26"/>
    </row>
    <row r="7" spans="1:11" ht="25.5" x14ac:dyDescent="0.25">
      <c r="A7" s="78" t="s">
        <v>22</v>
      </c>
      <c r="B7" s="2"/>
      <c r="C7" s="2">
        <f t="shared" si="0"/>
        <v>5</v>
      </c>
      <c r="D7" s="1" t="s">
        <v>21</v>
      </c>
      <c r="E7" s="2" t="s">
        <v>19</v>
      </c>
      <c r="F7" s="2" t="s">
        <v>18</v>
      </c>
      <c r="G7" s="2" t="s">
        <v>17</v>
      </c>
      <c r="H7" s="3">
        <v>44601</v>
      </c>
      <c r="I7" s="2"/>
      <c r="J7" s="2"/>
      <c r="K7" s="26"/>
    </row>
    <row r="8" spans="1:11" ht="25.5" x14ac:dyDescent="0.25">
      <c r="A8" s="80"/>
      <c r="B8" s="2"/>
      <c r="C8" s="2">
        <f t="shared" si="0"/>
        <v>6</v>
      </c>
      <c r="D8" s="1" t="s">
        <v>20</v>
      </c>
      <c r="E8" s="2" t="s">
        <v>19</v>
      </c>
      <c r="F8" s="2" t="s">
        <v>18</v>
      </c>
      <c r="G8" s="2" t="s">
        <v>17</v>
      </c>
      <c r="H8" s="3">
        <v>44601</v>
      </c>
      <c r="I8" s="2"/>
      <c r="J8" s="2"/>
      <c r="K8" s="26"/>
    </row>
    <row r="9" spans="1:11" x14ac:dyDescent="0.25">
      <c r="A9" s="27"/>
      <c r="B9" s="2"/>
      <c r="C9" s="2">
        <f t="shared" si="0"/>
        <v>7</v>
      </c>
      <c r="D9" s="1"/>
      <c r="E9" s="2"/>
      <c r="F9" s="2"/>
      <c r="G9" s="2"/>
      <c r="H9" s="2"/>
      <c r="I9" s="2"/>
      <c r="J9" s="2"/>
      <c r="K9" s="26"/>
    </row>
    <row r="10" spans="1:11" x14ac:dyDescent="0.25">
      <c r="A10" s="27"/>
      <c r="B10" s="2"/>
      <c r="C10" s="2">
        <f t="shared" si="0"/>
        <v>8</v>
      </c>
      <c r="D10" s="1"/>
      <c r="E10" s="2"/>
      <c r="F10" s="2"/>
      <c r="G10" s="2"/>
      <c r="H10" s="2"/>
      <c r="I10" s="2"/>
      <c r="J10" s="2"/>
      <c r="K10" s="26"/>
    </row>
    <row r="11" spans="1:11" x14ac:dyDescent="0.25">
      <c r="A11" s="27"/>
      <c r="B11" s="2"/>
      <c r="C11" s="2">
        <f t="shared" si="0"/>
        <v>9</v>
      </c>
      <c r="D11" s="1"/>
      <c r="E11" s="2"/>
      <c r="F11" s="2"/>
      <c r="G11" s="2"/>
      <c r="H11" s="2"/>
      <c r="I11" s="2"/>
      <c r="J11" s="2"/>
      <c r="K11" s="26"/>
    </row>
    <row r="12" spans="1:11" x14ac:dyDescent="0.25">
      <c r="A12" s="27"/>
      <c r="B12" s="2"/>
      <c r="C12" s="2">
        <f t="shared" si="0"/>
        <v>10</v>
      </c>
      <c r="D12" s="1"/>
      <c r="E12" s="2"/>
      <c r="F12" s="2"/>
      <c r="G12" s="2"/>
      <c r="H12" s="2"/>
      <c r="I12" s="2"/>
      <c r="J12" s="2"/>
      <c r="K12" s="26"/>
    </row>
    <row r="13" spans="1:11" x14ac:dyDescent="0.25">
      <c r="A13" s="27"/>
      <c r="B13" s="2"/>
      <c r="C13" s="2">
        <f t="shared" si="0"/>
        <v>11</v>
      </c>
      <c r="D13" s="1"/>
      <c r="E13" s="2"/>
      <c r="F13" s="2"/>
      <c r="G13" s="2"/>
      <c r="H13" s="2"/>
      <c r="I13" s="2"/>
      <c r="J13" s="2"/>
      <c r="K13" s="26"/>
    </row>
    <row r="14" spans="1:11" x14ac:dyDescent="0.25">
      <c r="A14" s="28"/>
      <c r="B14" s="2"/>
      <c r="C14" s="2">
        <f t="shared" si="0"/>
        <v>12</v>
      </c>
      <c r="D14" s="1"/>
      <c r="E14" s="2"/>
      <c r="F14" s="2"/>
      <c r="G14" s="2"/>
      <c r="H14" s="2"/>
      <c r="I14" s="2"/>
      <c r="J14" s="2"/>
      <c r="K14" s="26"/>
    </row>
    <row r="15" spans="1:11" x14ac:dyDescent="0.25">
      <c r="A15" s="28"/>
      <c r="B15" s="2"/>
      <c r="C15" s="2">
        <f t="shared" si="0"/>
        <v>13</v>
      </c>
      <c r="D15" s="26"/>
      <c r="E15" s="2"/>
      <c r="F15" s="2"/>
      <c r="G15" s="2"/>
      <c r="H15" s="2"/>
      <c r="I15" s="2"/>
      <c r="J15" s="2"/>
      <c r="K15" s="26"/>
    </row>
    <row r="16" spans="1:11" x14ac:dyDescent="0.25">
      <c r="A16" s="27"/>
      <c r="B16" s="2"/>
      <c r="C16" s="2">
        <f t="shared" si="0"/>
        <v>14</v>
      </c>
      <c r="D16" s="1"/>
      <c r="E16" s="2"/>
      <c r="F16" s="2"/>
      <c r="G16" s="2"/>
      <c r="H16" s="2"/>
      <c r="I16" s="2"/>
      <c r="J16" s="2"/>
      <c r="K16" s="26"/>
    </row>
    <row r="18" spans="1:19" s="24" customFormat="1" x14ac:dyDescent="0.25">
      <c r="A18" s="25"/>
      <c r="D18" s="23"/>
      <c r="K18" s="23"/>
      <c r="L18"/>
      <c r="M18"/>
      <c r="N18"/>
      <c r="O18"/>
      <c r="P18"/>
      <c r="Q18"/>
      <c r="R18"/>
      <c r="S18"/>
    </row>
    <row r="19" spans="1:19" s="24" customFormat="1" x14ac:dyDescent="0.25">
      <c r="A19" s="25"/>
      <c r="D19" s="23"/>
      <c r="K19" s="23"/>
      <c r="L19"/>
      <c r="M19"/>
      <c r="N19"/>
      <c r="O19"/>
      <c r="P19"/>
      <c r="Q19"/>
      <c r="R19"/>
      <c r="S19"/>
    </row>
    <row r="20" spans="1:19" s="24" customFormat="1" x14ac:dyDescent="0.25">
      <c r="A20" s="25"/>
      <c r="D20" s="23"/>
      <c r="K20" s="23"/>
      <c r="L20"/>
      <c r="M20"/>
      <c r="N20"/>
      <c r="O20"/>
      <c r="P20"/>
      <c r="Q20"/>
      <c r="R20"/>
      <c r="S20"/>
    </row>
    <row r="21" spans="1:19" s="24" customFormat="1" x14ac:dyDescent="0.25">
      <c r="A21" s="25"/>
      <c r="D21" s="23"/>
      <c r="K21" s="23"/>
      <c r="L21"/>
      <c r="M21"/>
      <c r="N21"/>
      <c r="O21"/>
      <c r="P21"/>
      <c r="Q21"/>
      <c r="R21"/>
      <c r="S21"/>
    </row>
    <row r="22" spans="1:19" s="24" customFormat="1" x14ac:dyDescent="0.25">
      <c r="A22" s="25"/>
      <c r="D22" s="23"/>
      <c r="K22" s="23"/>
      <c r="L22"/>
      <c r="M22"/>
      <c r="N22"/>
      <c r="O22"/>
      <c r="P22"/>
      <c r="Q22"/>
      <c r="R22"/>
      <c r="S22"/>
    </row>
    <row r="23" spans="1:19" s="24" customFormat="1" x14ac:dyDescent="0.25">
      <c r="A23" s="25"/>
      <c r="D23" s="23"/>
      <c r="K23" s="23"/>
      <c r="L23"/>
      <c r="M23"/>
      <c r="N23"/>
      <c r="O23"/>
      <c r="P23"/>
      <c r="Q23"/>
      <c r="R23"/>
      <c r="S23"/>
    </row>
    <row r="24" spans="1:19" s="24" customFormat="1" x14ac:dyDescent="0.25">
      <c r="A24" s="25"/>
      <c r="D24" s="23"/>
      <c r="K24" s="23"/>
      <c r="L24"/>
      <c r="M24"/>
      <c r="N24"/>
      <c r="O24"/>
      <c r="P24"/>
      <c r="Q24"/>
      <c r="R24"/>
      <c r="S24"/>
    </row>
    <row r="25" spans="1:19" s="24" customFormat="1" x14ac:dyDescent="0.25">
      <c r="A25" s="25"/>
      <c r="D25" s="23"/>
      <c r="K25" s="23"/>
      <c r="L25"/>
      <c r="M25"/>
      <c r="N25"/>
      <c r="O25"/>
      <c r="P25"/>
      <c r="Q25"/>
      <c r="R25"/>
      <c r="S25"/>
    </row>
  </sheetData>
  <autoFilter ref="A2:S16" xr:uid="{9153B353-A4E8-40E7-AAAD-6DC92833999A}"/>
  <mergeCells count="5">
    <mergeCell ref="A3:A6"/>
    <mergeCell ref="A7:A8"/>
    <mergeCell ref="A1:B1"/>
    <mergeCell ref="C1:G1"/>
    <mergeCell ref="H1:J1"/>
  </mergeCells>
  <conditionalFormatting sqref="G17 G26:G1048576 G1:G6">
    <cfRule type="containsText" dxfId="20" priority="37" operator="containsText" text="En proceso">
      <formula>NOT(ISERROR(SEARCH("En proceso",G1)))</formula>
    </cfRule>
    <cfRule type="containsText" dxfId="19" priority="38" operator="containsText" text="Finalizado">
      <formula>NOT(ISERROR(SEARCH("Finalizado",G1)))</formula>
    </cfRule>
    <cfRule type="containsText" dxfId="18" priority="39" operator="containsText" text="Retrasado">
      <formula>NOT(ISERROR(SEARCH("Retrasado",G1)))</formula>
    </cfRule>
  </conditionalFormatting>
  <conditionalFormatting sqref="G7:G16">
    <cfRule type="containsText" dxfId="17" priority="34" operator="containsText" text="En proceso">
      <formula>NOT(ISERROR(SEARCH("En proceso",G7)))</formula>
    </cfRule>
    <cfRule type="containsText" dxfId="16" priority="35" operator="containsText" text="Finalizado">
      <formula>NOT(ISERROR(SEARCH("Finalizado",G7)))</formula>
    </cfRule>
    <cfRule type="containsText" dxfId="15" priority="36" operator="containsText" text="Retrasado">
      <formula>NOT(ISERROR(SEARCH("Retrasado",G7)))</formula>
    </cfRule>
  </conditionalFormatting>
  <conditionalFormatting sqref="G18:G25">
    <cfRule type="containsText" dxfId="14" priority="1" operator="containsText" text="En proceso">
      <formula>NOT(ISERROR(SEARCH("En proceso",G18)))</formula>
    </cfRule>
    <cfRule type="containsText" dxfId="13" priority="2" operator="containsText" text="Finalizado">
      <formula>NOT(ISERROR(SEARCH("Finalizado",G18)))</formula>
    </cfRule>
    <cfRule type="containsText" dxfId="12" priority="3" operator="containsText" text="Retrasado">
      <formula>NOT(ISERROR(SEARCH("Retrasado",G18)))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5EB6-D6DE-4787-AE0E-5465F7072BEB}">
  <dimension ref="A1:S31"/>
  <sheetViews>
    <sheetView showGridLines="0" zoomScale="90" zoomScaleNormal="9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D2" sqref="D2:K2"/>
    </sheetView>
  </sheetViews>
  <sheetFormatPr baseColWidth="10" defaultColWidth="0" defaultRowHeight="15" x14ac:dyDescent="0.25"/>
  <cols>
    <col min="1" max="1" width="40.7109375" style="25" customWidth="1"/>
    <col min="2" max="2" width="11.42578125" style="24" customWidth="1"/>
    <col min="3" max="3" width="2.85546875" style="24" customWidth="1"/>
    <col min="4" max="4" width="42.140625" style="9" customWidth="1"/>
    <col min="5" max="7" width="10.42578125" style="24" customWidth="1"/>
    <col min="8" max="10" width="6.5703125" style="24" customWidth="1"/>
    <col min="11" max="11" width="60" style="23" customWidth="1"/>
    <col min="12" max="12" width="2.7109375" customWidth="1"/>
    <col min="13" max="19" width="0" hidden="1" customWidth="1"/>
    <col min="20" max="16384" width="11.42578125" hidden="1"/>
  </cols>
  <sheetData>
    <row r="1" spans="1:11" x14ac:dyDescent="0.25">
      <c r="A1" s="72" t="s">
        <v>62</v>
      </c>
      <c r="B1" s="72"/>
      <c r="C1" s="73" t="s">
        <v>0</v>
      </c>
      <c r="D1" s="73"/>
      <c r="E1" s="73"/>
      <c r="F1" s="73"/>
      <c r="G1" s="73"/>
      <c r="H1" s="74" t="s">
        <v>61</v>
      </c>
      <c r="I1" s="74"/>
      <c r="J1" s="74"/>
      <c r="K1" s="39"/>
    </row>
    <row r="2" spans="1:11" x14ac:dyDescent="0.25">
      <c r="A2" s="40" t="s">
        <v>59</v>
      </c>
      <c r="B2" s="40" t="s">
        <v>60</v>
      </c>
      <c r="C2" s="41" t="s">
        <v>6</v>
      </c>
      <c r="D2" s="45" t="s">
        <v>59</v>
      </c>
      <c r="E2" s="45" t="s">
        <v>58</v>
      </c>
      <c r="F2" s="42" t="s">
        <v>2</v>
      </c>
      <c r="G2" s="45" t="s">
        <v>1</v>
      </c>
      <c r="H2" s="44" t="s">
        <v>57</v>
      </c>
      <c r="I2" s="43" t="s">
        <v>56</v>
      </c>
      <c r="J2" s="43" t="s">
        <v>55</v>
      </c>
      <c r="K2" s="44" t="s">
        <v>54</v>
      </c>
    </row>
    <row r="3" spans="1:11" x14ac:dyDescent="0.25">
      <c r="A3" s="28"/>
      <c r="B3" s="2"/>
      <c r="C3" s="2">
        <v>1</v>
      </c>
      <c r="D3" s="1"/>
      <c r="E3" s="2"/>
      <c r="F3" s="2"/>
      <c r="G3" s="2"/>
      <c r="H3" s="2"/>
      <c r="I3" s="2"/>
      <c r="J3" s="2"/>
      <c r="K3" s="26"/>
    </row>
    <row r="4" spans="1:11" x14ac:dyDescent="0.25">
      <c r="A4" s="28"/>
      <c r="B4" s="2"/>
      <c r="C4" s="2">
        <f t="shared" ref="C4:C22" si="0">C3+1</f>
        <v>2</v>
      </c>
      <c r="D4" s="1"/>
      <c r="E4" s="2"/>
      <c r="F4" s="2"/>
      <c r="G4" s="2"/>
      <c r="H4" s="2"/>
      <c r="I4" s="2"/>
      <c r="J4" s="2"/>
      <c r="K4" s="26"/>
    </row>
    <row r="5" spans="1:11" x14ac:dyDescent="0.25">
      <c r="A5" s="28"/>
      <c r="B5" s="2"/>
      <c r="C5" s="2">
        <f t="shared" si="0"/>
        <v>3</v>
      </c>
      <c r="D5" s="1"/>
      <c r="E5" s="2"/>
      <c r="F5" s="2"/>
      <c r="G5" s="2"/>
      <c r="H5" s="2"/>
      <c r="I5" s="2"/>
      <c r="J5" s="2"/>
      <c r="K5" s="26"/>
    </row>
    <row r="6" spans="1:11" x14ac:dyDescent="0.25">
      <c r="A6" s="28"/>
      <c r="B6" s="2"/>
      <c r="C6" s="2">
        <f t="shared" si="0"/>
        <v>4</v>
      </c>
      <c r="D6" s="1"/>
      <c r="E6" s="2"/>
      <c r="F6" s="2"/>
      <c r="G6" s="2"/>
      <c r="H6" s="2"/>
      <c r="I6" s="2"/>
      <c r="J6" s="2"/>
      <c r="K6" s="26"/>
    </row>
    <row r="7" spans="1:11" x14ac:dyDescent="0.25">
      <c r="A7" s="28"/>
      <c r="B7" s="2"/>
      <c r="C7" s="2">
        <f t="shared" si="0"/>
        <v>5</v>
      </c>
      <c r="D7" s="1"/>
      <c r="E7" s="2"/>
      <c r="F7" s="2"/>
      <c r="G7" s="2"/>
      <c r="H7" s="2"/>
      <c r="I7" s="2"/>
      <c r="J7" s="2"/>
      <c r="K7" s="26"/>
    </row>
    <row r="8" spans="1:11" x14ac:dyDescent="0.25">
      <c r="A8" s="28"/>
      <c r="B8" s="2"/>
      <c r="C8" s="2">
        <f t="shared" si="0"/>
        <v>6</v>
      </c>
      <c r="D8" s="1"/>
      <c r="E8" s="2"/>
      <c r="F8" s="2"/>
      <c r="G8" s="2"/>
      <c r="H8" s="2"/>
      <c r="I8" s="2"/>
      <c r="J8" s="2"/>
      <c r="K8" s="26"/>
    </row>
    <row r="9" spans="1:11" x14ac:dyDescent="0.25">
      <c r="A9" s="28"/>
      <c r="B9" s="2"/>
      <c r="C9" s="2">
        <f t="shared" si="0"/>
        <v>7</v>
      </c>
      <c r="D9" s="1"/>
      <c r="E9" s="2"/>
      <c r="F9" s="2"/>
      <c r="G9" s="2"/>
      <c r="H9" s="2"/>
      <c r="I9" s="2"/>
      <c r="J9" s="2"/>
      <c r="K9" s="26"/>
    </row>
    <row r="10" spans="1:11" x14ac:dyDescent="0.25">
      <c r="A10" s="28"/>
      <c r="B10" s="2"/>
      <c r="C10" s="2">
        <f t="shared" si="0"/>
        <v>8</v>
      </c>
      <c r="D10" s="1"/>
      <c r="E10" s="2"/>
      <c r="F10" s="2"/>
      <c r="G10" s="2"/>
      <c r="H10" s="2"/>
      <c r="I10" s="2"/>
      <c r="J10" s="2"/>
      <c r="K10" s="26"/>
    </row>
    <row r="11" spans="1:11" x14ac:dyDescent="0.25">
      <c r="A11" s="28"/>
      <c r="B11" s="2"/>
      <c r="C11" s="2">
        <f t="shared" si="0"/>
        <v>9</v>
      </c>
      <c r="D11" s="1"/>
      <c r="E11" s="2"/>
      <c r="F11" s="2"/>
      <c r="G11" s="2"/>
      <c r="H11" s="2"/>
      <c r="I11" s="2"/>
      <c r="J11" s="2"/>
      <c r="K11" s="1"/>
    </row>
    <row r="12" spans="1:11" x14ac:dyDescent="0.25">
      <c r="A12" s="28"/>
      <c r="B12" s="2"/>
      <c r="C12" s="2">
        <f t="shared" si="0"/>
        <v>10</v>
      </c>
      <c r="D12" s="1"/>
      <c r="E12" s="2"/>
      <c r="F12" s="2"/>
      <c r="G12" s="2"/>
      <c r="H12" s="2"/>
      <c r="I12" s="2"/>
      <c r="J12" s="2"/>
      <c r="K12" s="26"/>
    </row>
    <row r="13" spans="1:11" x14ac:dyDescent="0.25">
      <c r="A13" s="28"/>
      <c r="B13" s="2"/>
      <c r="C13" s="2">
        <f t="shared" si="0"/>
        <v>11</v>
      </c>
      <c r="D13" s="1" t="s">
        <v>34</v>
      </c>
      <c r="E13" s="2"/>
      <c r="F13" s="2" t="s">
        <v>33</v>
      </c>
      <c r="G13" s="2"/>
      <c r="H13" s="3">
        <v>44593</v>
      </c>
      <c r="I13" s="3"/>
      <c r="J13" s="2"/>
      <c r="K13" s="1" t="s">
        <v>94</v>
      </c>
    </row>
    <row r="14" spans="1:11" x14ac:dyDescent="0.25">
      <c r="A14" s="28"/>
      <c r="B14" s="2"/>
      <c r="C14" s="2">
        <f t="shared" si="0"/>
        <v>12</v>
      </c>
      <c r="D14" s="1"/>
      <c r="E14" s="2"/>
      <c r="F14" s="2"/>
      <c r="G14" s="2"/>
      <c r="H14" s="2"/>
      <c r="I14" s="2"/>
      <c r="J14" s="2"/>
      <c r="K14" s="26"/>
    </row>
    <row r="15" spans="1:11" x14ac:dyDescent="0.25">
      <c r="A15" s="28"/>
      <c r="B15" s="2"/>
      <c r="C15" s="2">
        <f t="shared" si="0"/>
        <v>13</v>
      </c>
      <c r="D15" s="1"/>
      <c r="E15" s="2"/>
      <c r="F15" s="2"/>
      <c r="G15" s="2"/>
      <c r="H15" s="2"/>
      <c r="I15" s="2"/>
      <c r="J15" s="2"/>
      <c r="K15" s="26"/>
    </row>
    <row r="16" spans="1:11" x14ac:dyDescent="0.25">
      <c r="A16" s="28"/>
      <c r="B16" s="2"/>
      <c r="C16" s="2">
        <f t="shared" si="0"/>
        <v>14</v>
      </c>
      <c r="D16" s="1"/>
      <c r="E16" s="2"/>
      <c r="F16" s="2"/>
      <c r="G16" s="2"/>
      <c r="H16" s="2"/>
      <c r="I16" s="2"/>
      <c r="J16" s="2"/>
      <c r="K16" s="26"/>
    </row>
    <row r="17" spans="1:19" x14ac:dyDescent="0.25">
      <c r="A17" s="28"/>
      <c r="B17" s="2"/>
      <c r="C17" s="2">
        <f t="shared" si="0"/>
        <v>15</v>
      </c>
      <c r="D17" s="1"/>
      <c r="E17" s="2"/>
      <c r="F17" s="2"/>
      <c r="G17" s="2"/>
      <c r="H17" s="2"/>
      <c r="I17" s="2"/>
      <c r="J17" s="2"/>
      <c r="K17" s="26"/>
    </row>
    <row r="18" spans="1:19" x14ac:dyDescent="0.25">
      <c r="A18" s="28"/>
      <c r="B18" s="2"/>
      <c r="C18" s="2">
        <f t="shared" si="0"/>
        <v>16</v>
      </c>
      <c r="D18" s="1"/>
      <c r="E18" s="2"/>
      <c r="F18" s="2"/>
      <c r="G18" s="2"/>
      <c r="H18" s="2"/>
      <c r="I18" s="2"/>
      <c r="J18" s="2"/>
      <c r="K18" s="26"/>
    </row>
    <row r="19" spans="1:19" x14ac:dyDescent="0.25">
      <c r="A19" s="28"/>
      <c r="B19" s="2"/>
      <c r="C19" s="2">
        <f t="shared" si="0"/>
        <v>17</v>
      </c>
      <c r="D19" s="1"/>
      <c r="E19" s="2"/>
      <c r="F19" s="2"/>
      <c r="G19" s="2"/>
      <c r="H19" s="2"/>
      <c r="I19" s="2"/>
      <c r="J19" s="2"/>
      <c r="K19" s="26"/>
    </row>
    <row r="20" spans="1:19" x14ac:dyDescent="0.25">
      <c r="A20" s="28"/>
      <c r="B20" s="2"/>
      <c r="C20" s="2">
        <f t="shared" si="0"/>
        <v>18</v>
      </c>
      <c r="D20" s="1"/>
      <c r="E20" s="2"/>
      <c r="F20" s="2"/>
      <c r="G20" s="2"/>
      <c r="H20" s="2"/>
      <c r="I20" s="2"/>
      <c r="J20" s="2"/>
      <c r="K20" s="26"/>
    </row>
    <row r="21" spans="1:19" x14ac:dyDescent="0.25">
      <c r="A21" s="28"/>
      <c r="B21" s="2"/>
      <c r="C21" s="2">
        <f t="shared" si="0"/>
        <v>19</v>
      </c>
      <c r="D21" s="1"/>
      <c r="E21" s="2"/>
      <c r="F21" s="2"/>
      <c r="G21" s="2"/>
      <c r="H21" s="2"/>
      <c r="I21" s="2"/>
      <c r="J21" s="2"/>
      <c r="K21" s="26"/>
    </row>
    <row r="22" spans="1:19" x14ac:dyDescent="0.25">
      <c r="A22" s="27"/>
      <c r="B22" s="2"/>
      <c r="C22" s="2">
        <f t="shared" si="0"/>
        <v>20</v>
      </c>
      <c r="D22" s="1"/>
      <c r="E22" s="2"/>
      <c r="F22" s="2"/>
      <c r="G22" s="2"/>
      <c r="H22" s="2"/>
      <c r="I22" s="2"/>
      <c r="J22" s="2"/>
      <c r="K22" s="26"/>
    </row>
    <row r="24" spans="1:19" s="24" customFormat="1" x14ac:dyDescent="0.25">
      <c r="A24" s="25"/>
      <c r="D24" s="23"/>
      <c r="K24" s="23"/>
      <c r="L24"/>
      <c r="M24"/>
      <c r="N24"/>
      <c r="O24"/>
      <c r="P24"/>
      <c r="Q24"/>
      <c r="R24"/>
      <c r="S24"/>
    </row>
    <row r="25" spans="1:19" s="24" customFormat="1" x14ac:dyDescent="0.25">
      <c r="A25" s="25"/>
      <c r="D25" s="23"/>
      <c r="K25" s="23"/>
      <c r="L25"/>
      <c r="M25"/>
      <c r="N25"/>
      <c r="O25"/>
      <c r="P25"/>
      <c r="Q25"/>
      <c r="R25"/>
      <c r="S25"/>
    </row>
    <row r="26" spans="1:19" s="24" customFormat="1" x14ac:dyDescent="0.25">
      <c r="A26" s="25"/>
      <c r="D26" s="23"/>
      <c r="K26" s="23"/>
      <c r="L26"/>
      <c r="M26"/>
      <c r="N26"/>
      <c r="O26"/>
      <c r="P26"/>
      <c r="Q26"/>
      <c r="R26"/>
      <c r="S26"/>
    </row>
    <row r="27" spans="1:19" s="24" customFormat="1" x14ac:dyDescent="0.25">
      <c r="A27" s="25"/>
      <c r="D27" s="23"/>
      <c r="K27" s="23"/>
      <c r="L27"/>
      <c r="M27"/>
      <c r="N27"/>
      <c r="O27"/>
      <c r="P27"/>
      <c r="Q27"/>
      <c r="R27"/>
      <c r="S27"/>
    </row>
    <row r="28" spans="1:19" s="24" customFormat="1" x14ac:dyDescent="0.25">
      <c r="A28" s="25"/>
      <c r="D28" s="23"/>
      <c r="K28" s="23"/>
      <c r="L28"/>
      <c r="M28"/>
      <c r="N28"/>
      <c r="O28"/>
      <c r="P28"/>
      <c r="Q28"/>
      <c r="R28"/>
      <c r="S28"/>
    </row>
    <row r="29" spans="1:19" s="24" customFormat="1" x14ac:dyDescent="0.25">
      <c r="A29" s="25"/>
      <c r="D29" s="23"/>
      <c r="K29" s="23"/>
      <c r="L29"/>
      <c r="M29"/>
      <c r="N29"/>
      <c r="O29"/>
      <c r="P29"/>
      <c r="Q29"/>
      <c r="R29"/>
      <c r="S29"/>
    </row>
    <row r="30" spans="1:19" s="24" customFormat="1" x14ac:dyDescent="0.25">
      <c r="A30" s="25"/>
      <c r="D30" s="23"/>
      <c r="K30" s="23"/>
      <c r="L30"/>
      <c r="M30"/>
      <c r="N30"/>
      <c r="O30"/>
      <c r="P30"/>
      <c r="Q30"/>
      <c r="R30"/>
      <c r="S30"/>
    </row>
    <row r="31" spans="1:19" s="24" customFormat="1" x14ac:dyDescent="0.25">
      <c r="A31" s="25"/>
      <c r="D31" s="23"/>
      <c r="K31" s="23"/>
      <c r="L31"/>
      <c r="M31"/>
      <c r="N31"/>
      <c r="O31"/>
      <c r="P31"/>
      <c r="Q31"/>
      <c r="R31"/>
      <c r="S31"/>
    </row>
  </sheetData>
  <autoFilter ref="A2:S22" xr:uid="{9153B353-A4E8-40E7-AAAD-6DC92833999A}"/>
  <mergeCells count="3">
    <mergeCell ref="A1:B1"/>
    <mergeCell ref="C1:G1"/>
    <mergeCell ref="H1:J1"/>
  </mergeCells>
  <conditionalFormatting sqref="G32:G1048576 G1 G14:G23 G3:G12">
    <cfRule type="containsText" dxfId="11" priority="10" operator="containsText" text="En proceso">
      <formula>NOT(ISERROR(SEARCH("En proceso",G1)))</formula>
    </cfRule>
    <cfRule type="containsText" dxfId="10" priority="11" operator="containsText" text="Finalizado">
      <formula>NOT(ISERROR(SEARCH("Finalizado",G1)))</formula>
    </cfRule>
    <cfRule type="containsText" dxfId="9" priority="12" operator="containsText" text="Retrasado">
      <formula>NOT(ISERROR(SEARCH("Retrasado",G1)))</formula>
    </cfRule>
  </conditionalFormatting>
  <conditionalFormatting sqref="G24:G31">
    <cfRule type="containsText" dxfId="8" priority="7" operator="containsText" text="En proceso">
      <formula>NOT(ISERROR(SEARCH("En proceso",G24)))</formula>
    </cfRule>
    <cfRule type="containsText" dxfId="7" priority="8" operator="containsText" text="Finalizado">
      <formula>NOT(ISERROR(SEARCH("Finalizado",G24)))</formula>
    </cfRule>
    <cfRule type="containsText" dxfId="6" priority="9" operator="containsText" text="Retrasado">
      <formula>NOT(ISERROR(SEARCH("Retrasado",G24)))</formula>
    </cfRule>
  </conditionalFormatting>
  <conditionalFormatting sqref="G13">
    <cfRule type="containsText" dxfId="5" priority="4" operator="containsText" text="En proceso">
      <formula>NOT(ISERROR(SEARCH("En proceso",G13)))</formula>
    </cfRule>
    <cfRule type="containsText" dxfId="4" priority="5" operator="containsText" text="Finalizado">
      <formula>NOT(ISERROR(SEARCH("Finalizado",G13)))</formula>
    </cfRule>
    <cfRule type="containsText" dxfId="3" priority="6" operator="containsText" text="Retrasado">
      <formula>NOT(ISERROR(SEARCH("Retrasado",G13)))</formula>
    </cfRule>
  </conditionalFormatting>
  <conditionalFormatting sqref="G2">
    <cfRule type="containsText" dxfId="2" priority="1" operator="containsText" text="En proceso">
      <formula>NOT(ISERROR(SEARCH("En proceso",G2)))</formula>
    </cfRule>
    <cfRule type="containsText" dxfId="1" priority="2" operator="containsText" text="Finalizado">
      <formula>NOT(ISERROR(SEARCH("Finalizado",G2)))</formula>
    </cfRule>
    <cfRule type="containsText" dxfId="0" priority="3" operator="containsText" text="Retrasado">
      <formula>NOT(ISERROR(SEARCH("Retrasado",G2)))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46B88-D87F-4829-B4AF-55F6FF30AAB6}">
  <dimension ref="A1:A8"/>
  <sheetViews>
    <sheetView workbookViewId="0"/>
  </sheetViews>
  <sheetFormatPr baseColWidth="10" defaultRowHeight="15" x14ac:dyDescent="0.25"/>
  <sheetData>
    <row r="1" spans="1:1" x14ac:dyDescent="0.25">
      <c r="A1" s="20">
        <v>44405</v>
      </c>
    </row>
    <row r="2" spans="1:1" x14ac:dyDescent="0.25">
      <c r="A2" s="20">
        <v>44406</v>
      </c>
    </row>
    <row r="3" spans="1:1" x14ac:dyDescent="0.25">
      <c r="A3" s="20">
        <v>44438</v>
      </c>
    </row>
    <row r="4" spans="1:1" x14ac:dyDescent="0.25">
      <c r="A4" s="20">
        <v>44477</v>
      </c>
    </row>
    <row r="5" spans="1:1" x14ac:dyDescent="0.25">
      <c r="A5" s="20">
        <v>44501</v>
      </c>
    </row>
    <row r="6" spans="1:1" x14ac:dyDescent="0.25">
      <c r="A6" s="21">
        <v>44538</v>
      </c>
    </row>
    <row r="7" spans="1:1" x14ac:dyDescent="0.25">
      <c r="A7" s="21">
        <v>44554</v>
      </c>
    </row>
    <row r="8" spans="1:1" x14ac:dyDescent="0.25">
      <c r="A8" s="21">
        <v>44555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Equipos</vt:lpstr>
      <vt:lpstr>Cronograma</vt:lpstr>
      <vt:lpstr>Acta - GDH</vt:lpstr>
      <vt:lpstr>Acta - Operac</vt:lpstr>
      <vt:lpstr>Acta - SG5</vt:lpstr>
      <vt:lpstr>Acta - Contab</vt:lpstr>
      <vt:lpstr>Acta - Exactus</vt:lpstr>
      <vt:lpstr>Acta - ComSAC</vt:lpstr>
      <vt:lpstr>Feriados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Paul Cristhian Peñaherrera Abanto</cp:lastModifiedBy>
  <dcterms:created xsi:type="dcterms:W3CDTF">2021-07-16T21:10:45Z</dcterms:created>
  <dcterms:modified xsi:type="dcterms:W3CDTF">2022-03-15T22:00:22Z</dcterms:modified>
</cp:coreProperties>
</file>