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 CADENA DE SUMINISTROS 2022\GCS 2022-2\"/>
    </mc:Choice>
  </mc:AlternateContent>
  <xr:revisionPtr revIDLastSave="0" documentId="13_ncr:1_{B55B2AE8-D432-4027-97CA-937E36AB3DA5}" xr6:coauthVersionLast="47" xr6:coauthVersionMax="47" xr10:uidLastSave="{00000000-0000-0000-0000-000000000000}"/>
  <bookViews>
    <workbookView xWindow="-120" yWindow="-120" windowWidth="20730" windowHeight="11160" tabRatio="802" xr2:uid="{0E74CC7C-0DA9-4E2E-86B1-796E446F0D74}"/>
  </bookViews>
  <sheets>
    <sheet name="TEORIA" sheetId="9" r:id="rId1"/>
    <sheet name="EJEMPLOS DE DESV EST" sheetId="16" r:id="rId2"/>
    <sheet name="PREG 1" sheetId="8" r:id="rId3"/>
    <sheet name="PREG 2" sheetId="11" r:id="rId4"/>
    <sheet name="PREG 3" sheetId="12" r:id="rId5"/>
    <sheet name="PREG 4" sheetId="2" r:id="rId6"/>
    <sheet name="PREG 5" sheetId="7" r:id="rId7"/>
    <sheet name="PREG 6" sheetId="5" r:id="rId8"/>
    <sheet name="PREG 7" sheetId="14" r:id="rId9"/>
    <sheet name="PREG 8" sheetId="13" r:id="rId10"/>
    <sheet name="PREG 9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6" l="1"/>
  <c r="I9" i="16"/>
  <c r="I8" i="16"/>
  <c r="I7" i="16"/>
  <c r="O13" i="8"/>
  <c r="O14" i="8"/>
  <c r="O15" i="8"/>
  <c r="O16" i="8"/>
  <c r="D25" i="16"/>
  <c r="C24" i="16"/>
  <c r="F18" i="16"/>
  <c r="F13" i="16"/>
  <c r="F12" i="16"/>
  <c r="F11" i="16"/>
  <c r="F10" i="16"/>
  <c r="F9" i="16"/>
  <c r="F8" i="16"/>
  <c r="F7" i="16"/>
  <c r="F15" i="16" s="1"/>
  <c r="I20" i="11"/>
  <c r="I19" i="11"/>
  <c r="I18" i="11"/>
  <c r="R15" i="11"/>
  <c r="Q11" i="11"/>
  <c r="Q5" i="11"/>
  <c r="N9" i="8"/>
  <c r="J13" i="16" l="1"/>
</calcChain>
</file>

<file path=xl/sharedStrings.xml><?xml version="1.0" encoding="utf-8"?>
<sst xmlns="http://schemas.openxmlformats.org/spreadsheetml/2006/main" count="188" uniqueCount="107">
  <si>
    <t xml:space="preserve">SS = </t>
  </si>
  <si>
    <t>COMPAÑÍA DISTRIBUIDORA ABC</t>
  </si>
  <si>
    <t xml:space="preserve">TE = </t>
  </si>
  <si>
    <t>Setiembre</t>
  </si>
  <si>
    <t>Octubre</t>
  </si>
  <si>
    <t>Noviembre</t>
  </si>
  <si>
    <t>Diciembre</t>
  </si>
  <si>
    <t>DÍAS</t>
  </si>
  <si>
    <t>Z (90%) =</t>
  </si>
  <si>
    <t>SOLUCIÓN:</t>
  </si>
  <si>
    <t>VENTAS MENSUALES (CAJAS):</t>
  </si>
  <si>
    <t>ALMACEN NORTE</t>
  </si>
  <si>
    <t>SETIEMBRE</t>
  </si>
  <si>
    <t>OCTUBRE</t>
  </si>
  <si>
    <t>NOVIEMBRE</t>
  </si>
  <si>
    <t>DICIEMBRE</t>
  </si>
  <si>
    <t>PROVEEDOR COLOMBIA</t>
  </si>
  <si>
    <t>ALMACEN CENTRO</t>
  </si>
  <si>
    <t>ALMACEN SUR</t>
  </si>
  <si>
    <t xml:space="preserve">Z(90%) = </t>
  </si>
  <si>
    <t xml:space="preserve">Z(95%) = </t>
  </si>
  <si>
    <t xml:space="preserve">Z(98%) = </t>
  </si>
  <si>
    <t xml:space="preserve">Z(99%) = </t>
  </si>
  <si>
    <t>DEMANDA ESTABLE, NO HAY VARIABILIDAD</t>
  </si>
  <si>
    <t>PARA EL ALMACÉN SUR</t>
  </si>
  <si>
    <t>CAJAS / MES</t>
  </si>
  <si>
    <t>Ventas Mensuales Históricas</t>
  </si>
  <si>
    <t>Cajas</t>
  </si>
  <si>
    <t>Calcular el inventario promedio para el siguiente escenario. Con la  demanda mensual de la tabla calcular la demanda anual en base a un promedio.
No tiene variación en el tiempo de entrega y el tamaño de lote de compra al proveedor es de 8,000 cajas.</t>
  </si>
  <si>
    <t>Entregas del proveedor</t>
  </si>
  <si>
    <t>muy confiables</t>
  </si>
  <si>
    <t>No hay variación en el TE</t>
  </si>
  <si>
    <t>UND</t>
  </si>
  <si>
    <t xml:space="preserve">T = </t>
  </si>
  <si>
    <t>TE = TIEMPO DE ENTREGA O LEAD TIME</t>
  </si>
  <si>
    <t>COMPAÑÍA EN ECUADOR</t>
  </si>
  <si>
    <t>COMPAÑÍA EN PERÚ</t>
  </si>
  <si>
    <t>MERCADO</t>
  </si>
  <si>
    <t>AJUSTAR LA DESVIACIÓN ESTÁNDAR AL TIEMPO DE ENTREGA</t>
  </si>
  <si>
    <t>PROVEEDOR ECUADOR</t>
  </si>
  <si>
    <t>FUNCION (INCERTIDUMBRE DE LA DEMANDA)</t>
  </si>
  <si>
    <t>VENTAS MENSUALES (UND):</t>
  </si>
  <si>
    <t>CALCULAR EL STOCK DE SEGURIDAD O INVENTARIO DE SEGURIDAD CON:</t>
  </si>
  <si>
    <t>JULIO</t>
  </si>
  <si>
    <t>AGOSTO</t>
  </si>
  <si>
    <t>INVENTARIO PROMEDIO, ROTACIÓN, STOCK DE SEGURIDAD, CLASIFICACIÓN ABC</t>
  </si>
  <si>
    <t>ROTACIÓN =</t>
  </si>
  <si>
    <t>NÚMERO DE VECES QUE EL INVENTARIO HACE UN CICLO EN UN AÑO</t>
  </si>
  <si>
    <t>VENTAS SEMANALES (UND):</t>
  </si>
  <si>
    <t>SEMANA 1</t>
  </si>
  <si>
    <t>SEMANA 2</t>
  </si>
  <si>
    <t>SEMANA 3</t>
  </si>
  <si>
    <t>SEMANA 4</t>
  </si>
  <si>
    <t>SEMANA 5</t>
  </si>
  <si>
    <t>SEMANA 6</t>
  </si>
  <si>
    <t>1 SEMANA</t>
  </si>
  <si>
    <t>7 DÍAS</t>
  </si>
  <si>
    <t xml:space="preserve">1 MES </t>
  </si>
  <si>
    <t>30 DÍAS</t>
  </si>
  <si>
    <t xml:space="preserve"> SS (90%) = </t>
  </si>
  <si>
    <t xml:space="preserve"> SS (99%) = </t>
  </si>
  <si>
    <t xml:space="preserve"> SS (98%) = </t>
  </si>
  <si>
    <t xml:space="preserve"> SS (95%) = </t>
  </si>
  <si>
    <t>0.5 MES</t>
  </si>
  <si>
    <t>2 SEMANAS</t>
  </si>
  <si>
    <t>CALCULAR EL STOCK DE SEGURIDAD O INVENTARIO DE SEGURIDAD EN LA COMPAÑÍA ABC CON:</t>
  </si>
  <si>
    <t>VENTAS TRIMESTRALES (UND):</t>
  </si>
  <si>
    <t>TRIMESTRE 1</t>
  </si>
  <si>
    <t>TRIMESTRE 2</t>
  </si>
  <si>
    <t>TRIMESTRE 3</t>
  </si>
  <si>
    <t>TRIMESTRE 4</t>
  </si>
  <si>
    <t>EL ALMACEN DEL SUR NO TIENE VARIACIONES</t>
  </si>
  <si>
    <t>5 DÍAS</t>
  </si>
  <si>
    <t>Calcular el stock de seguridad para un producto que tiene un nivel de servicio de 90% (Z=1.28 ), sabiendo que
la variabilidad de la demanda mensual es de 145.  El Tiempo de Entrega TE o Lead Time
es de 30 días y su demanda diaria es de 100 unidades. Una semana tiene 7 días, un mes 30 días y un año 360 días.</t>
  </si>
  <si>
    <t xml:space="preserve">1. Calcular el stock de seguridad en el almacén de Lima de la compañía ABC. Considerar 3 escenarios de NS 90%, 95% y 98%
2. Calcular el inventario promedio sabiendo que el tamaño de lote de compra al proveedor de Colombia es de 10,000 cajas
</t>
  </si>
  <si>
    <t>DEMANDA DE 340 UND MENSUALES</t>
  </si>
  <si>
    <t>DISTRALSA  vende vinagre en cajas de 12 botellas de 1 litro cada botella. Su demanda promedio mensual es de 4800 botellas. Calcular la cobertura  en días para este producto sabiendo que  su inventario promedio es de 1450  cajas.</t>
  </si>
  <si>
    <t>Una empresa comercializadora de faros de automóviles, tiene una venta semanal de 120 faros, calcular la rotación anual del inventario, sabiendo que su inventario inicial es de 442 und y su inventario final es de 378 und de faros. Considerar un año 52 semanas.</t>
  </si>
  <si>
    <t>Calcular el stock de seguridad para un producto que tiene un nivel de servicio de 90% (Z=1.28 ), conociendo que las ventas reales en los últimos 6 meses han sido 880, 1420, 1852, 740, 2580 y 1870 und.  El tiempo de entrega  es de 60 días y la demanda anual  del producto es de 55620 unidades.</t>
  </si>
  <si>
    <t>ROT = 3</t>
  </si>
  <si>
    <t>DESV_EST_AJUST=</t>
  </si>
  <si>
    <t>90 DÍAS</t>
  </si>
  <si>
    <t>DESV_EST=</t>
  </si>
  <si>
    <t xml:space="preserve">SS (90%) = </t>
  </si>
  <si>
    <t xml:space="preserve">HAY QUE LLEVAR LA DESV ESTANDAR AL ESLABON </t>
  </si>
  <si>
    <t>DESV_ESTANDAR =</t>
  </si>
  <si>
    <t xml:space="preserve">DESV_EST = </t>
  </si>
  <si>
    <t xml:space="preserve">DES_EST_TOT = </t>
  </si>
  <si>
    <t>AJUSTARLA A 5 DÍAS</t>
  </si>
  <si>
    <t>AJUSTARLA A 14 DÍAS</t>
  </si>
  <si>
    <t>(*) ASUMIMOS QUE UNA SEMANA TIENE 7 DÍAS</t>
  </si>
  <si>
    <t>CAJAS</t>
  </si>
  <si>
    <t xml:space="preserve">INV_PROM = </t>
  </si>
  <si>
    <t xml:space="preserve">TAMAÑO DE LOTE = </t>
  </si>
  <si>
    <t>AJUSTARLA A 20 DÍAS</t>
  </si>
  <si>
    <t>VENTAS X DÍA</t>
  </si>
  <si>
    <t>VENTAS X SEMANA</t>
  </si>
  <si>
    <t>VENTAS X MES</t>
  </si>
  <si>
    <t>TIEMPO DE ENTREGA</t>
  </si>
  <si>
    <t>ALMACEN</t>
  </si>
  <si>
    <t>EN MESES</t>
  </si>
  <si>
    <t>DESV_ESTA</t>
  </si>
  <si>
    <t>DESV_EST</t>
  </si>
  <si>
    <t>X</t>
  </si>
  <si>
    <t>CUAL DE LAS DESVIACIONES ESTÁNDARES DEBO UTILIZAR PARA CALCULAR EL SS ?</t>
  </si>
  <si>
    <t>LA CORRECTA ES LA QUE ESTA RELACIONADA CON EL TIEMPO DE ENTREGA</t>
  </si>
  <si>
    <t>DESV_EST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</si>
</sst>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DIAS&quot;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0" fontId="1" fillId="4" borderId="8" xfId="0" applyFont="1" applyFill="1" applyBorder="1"/>
    <xf numFmtId="0" fontId="0" fillId="4" borderId="9" xfId="0" applyFill="1" applyBorder="1"/>
    <xf numFmtId="0" fontId="0" fillId="5" borderId="7" xfId="0" applyFill="1" applyBorder="1" applyAlignment="1">
      <alignment horizontal="right"/>
    </xf>
    <xf numFmtId="3" fontId="0" fillId="5" borderId="7" xfId="0" applyNumberForma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0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164" fontId="3" fillId="0" borderId="0" xfId="0" applyNumberFormat="1" applyFont="1" applyAlignment="1">
      <alignment horizontal="left"/>
    </xf>
    <xf numFmtId="0" fontId="1" fillId="7" borderId="7" xfId="0" applyFont="1" applyFill="1" applyBorder="1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7" fillId="0" borderId="0" xfId="0" applyFont="1" applyFill="1"/>
    <xf numFmtId="0" fontId="3" fillId="2" borderId="0" xfId="0" applyFont="1" applyFill="1"/>
    <xf numFmtId="1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2" fontId="1" fillId="0" borderId="0" xfId="0" applyNumberFormat="1" applyFont="1"/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horizontal="center"/>
    </xf>
    <xf numFmtId="0" fontId="14" fillId="0" borderId="0" xfId="0" applyFont="1"/>
    <xf numFmtId="0" fontId="2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0" borderId="0" xfId="0" applyNumberFormat="1" applyFont="1"/>
    <xf numFmtId="0" fontId="0" fillId="9" borderId="0" xfId="0" applyFill="1"/>
    <xf numFmtId="0" fontId="0" fillId="9" borderId="10" xfId="0" applyFill="1" applyBorder="1"/>
    <xf numFmtId="0" fontId="4" fillId="9" borderId="10" xfId="0" applyFont="1" applyFill="1" applyBorder="1" applyAlignment="1">
      <alignment horizontal="center"/>
    </xf>
    <xf numFmtId="1" fontId="4" fillId="9" borderId="10" xfId="0" applyNumberFormat="1" applyFont="1" applyFill="1" applyBorder="1" applyAlignment="1">
      <alignment horizontal="center"/>
    </xf>
    <xf numFmtId="0" fontId="2" fillId="9" borderId="10" xfId="0" applyFont="1" applyFill="1" applyBorder="1"/>
    <xf numFmtId="165" fontId="1" fillId="9" borderId="0" xfId="0" applyNumberFormat="1" applyFont="1" applyFill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9" borderId="0" xfId="0" applyFont="1" applyFill="1"/>
    <xf numFmtId="0" fontId="4" fillId="9" borderId="0" xfId="0" applyFont="1" applyFill="1" applyBorder="1" applyAlignment="1">
      <alignment horizontal="right"/>
    </xf>
    <xf numFmtId="1" fontId="3" fillId="2" borderId="0" xfId="0" applyNumberFormat="1" applyFont="1" applyFill="1" applyAlignment="1">
      <alignment horizontal="center"/>
    </xf>
    <xf numFmtId="3" fontId="3" fillId="9" borderId="0" xfId="0" applyNumberFormat="1" applyFont="1" applyFill="1" applyAlignment="1">
      <alignment horizont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16" fillId="2" borderId="0" xfId="0" applyFont="1" applyFill="1" applyAlignment="1">
      <alignment horizontal="right"/>
    </xf>
    <xf numFmtId="2" fontId="16" fillId="2" borderId="0" xfId="0" applyNumberFormat="1" applyFont="1" applyFill="1"/>
    <xf numFmtId="0" fontId="17" fillId="0" borderId="0" xfId="0" applyFont="1"/>
    <xf numFmtId="0" fontId="0" fillId="13" borderId="0" xfId="0" applyFill="1"/>
    <xf numFmtId="0" fontId="15" fillId="9" borderId="1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0" fillId="14" borderId="0" xfId="0" applyFill="1"/>
    <xf numFmtId="2" fontId="1" fillId="14" borderId="0" xfId="0" applyNumberFormat="1" applyFont="1" applyFill="1"/>
    <xf numFmtId="2" fontId="0" fillId="14" borderId="0" xfId="0" applyNumberFormat="1" applyFill="1"/>
    <xf numFmtId="0" fontId="7" fillId="15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187039</xdr:colOff>
      <xdr:row>1</xdr:row>
      <xdr:rowOff>219075</xdr:rowOff>
    </xdr:from>
    <xdr:to>
      <xdr:col>9</xdr:col>
      <xdr:colOff>663289</xdr:colOff>
      <xdr:row>11</xdr:row>
      <xdr:rowOff>95250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3530C39-4A1A-447A-BFAA-0A24ECD12431}"/>
            </a:ext>
          </a:extLst>
        </xdr:cNvPr>
        <xdr:cNvGrpSpPr/>
      </xdr:nvGrpSpPr>
      <xdr:grpSpPr>
        <a:xfrm>
          <a:off x="2386448" y="600075"/>
          <a:ext cx="5178136" cy="1885084"/>
          <a:chOff x="5667375" y="209550"/>
          <a:chExt cx="5048250" cy="1990725"/>
        </a:xfrm>
      </xdr:grpSpPr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ABB0EAE-20AF-45B1-B16C-670291BDDFE1}"/>
              </a:ext>
            </a:extLst>
          </xdr:cNvPr>
          <xdr:cNvCxnSpPr/>
        </xdr:nvCxnSpPr>
        <xdr:spPr>
          <a:xfrm>
            <a:off x="7115175" y="819150"/>
            <a:ext cx="9526" cy="704850"/>
          </a:xfrm>
          <a:prstGeom prst="line">
            <a:avLst/>
          </a:prstGeom>
          <a:ln w="60325">
            <a:solidFill>
              <a:schemeClr val="tx1"/>
            </a:solidFill>
            <a:headEnd type="none"/>
            <a:tailEnd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332F5312-AF63-4550-BA04-3E3231772343}"/>
              </a:ext>
            </a:extLst>
          </xdr:cNvPr>
          <xdr:cNvGrpSpPr/>
        </xdr:nvGrpSpPr>
        <xdr:grpSpPr>
          <a:xfrm>
            <a:off x="5667375" y="209550"/>
            <a:ext cx="5048250" cy="1990725"/>
            <a:chOff x="5667375" y="209550"/>
            <a:chExt cx="5124450" cy="1990725"/>
          </a:xfrm>
        </xdr:grpSpPr>
        <xdr:cxnSp macro="">
          <xdr:nvCxnSpPr>
            <xdr:cNvPr id="6" name="Conector recto 5">
              <a:extLst>
                <a:ext uri="{FF2B5EF4-FFF2-40B4-BE49-F238E27FC236}">
                  <a16:creationId xmlns:a16="http://schemas.microsoft.com/office/drawing/2014/main" id="{4C34877E-E037-4DEA-BD89-CA37595F99C0}"/>
                </a:ext>
              </a:extLst>
            </xdr:cNvPr>
            <xdr:cNvCxnSpPr/>
          </xdr:nvCxnSpPr>
          <xdr:spPr>
            <a:xfrm>
              <a:off x="5667375" y="209550"/>
              <a:ext cx="19050" cy="1990725"/>
            </a:xfrm>
            <a:prstGeom prst="line">
              <a:avLst/>
            </a:prstGeom>
            <a:ln w="38100">
              <a:solidFill>
                <a:schemeClr val="tx1"/>
              </a:solidFill>
              <a:headEnd type="triangl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41AABE44-31C5-4110-B046-BD091E9A1BC9}"/>
                </a:ext>
              </a:extLst>
            </xdr:cNvPr>
            <xdr:cNvCxnSpPr/>
          </xdr:nvCxnSpPr>
          <xdr:spPr>
            <a:xfrm flipH="1" flipV="1">
              <a:off x="5676901" y="2190751"/>
              <a:ext cx="5114924" cy="9524"/>
            </a:xfrm>
            <a:prstGeom prst="line">
              <a:avLst/>
            </a:prstGeom>
            <a:ln w="38100">
              <a:solidFill>
                <a:schemeClr val="tx1"/>
              </a:solidFill>
              <a:headEnd type="triangl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Conector recto 7">
              <a:extLst>
                <a:ext uri="{FF2B5EF4-FFF2-40B4-BE49-F238E27FC236}">
                  <a16:creationId xmlns:a16="http://schemas.microsoft.com/office/drawing/2014/main" id="{82501D79-AA71-43BC-A427-1CC233128D92}"/>
                </a:ext>
              </a:extLst>
            </xdr:cNvPr>
            <xdr:cNvCxnSpPr/>
          </xdr:nvCxnSpPr>
          <xdr:spPr>
            <a:xfrm flipH="1">
              <a:off x="5667375" y="1552575"/>
              <a:ext cx="4705351" cy="0"/>
            </a:xfrm>
            <a:prstGeom prst="line">
              <a:avLst/>
            </a:prstGeom>
            <a:ln w="53975">
              <a:solidFill>
                <a:srgbClr val="C00000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Conector recto 8">
              <a:extLst>
                <a:ext uri="{FF2B5EF4-FFF2-40B4-BE49-F238E27FC236}">
                  <a16:creationId xmlns:a16="http://schemas.microsoft.com/office/drawing/2014/main" id="{0D98FD8F-1DDA-4F32-904E-CC0A6146057E}"/>
                </a:ext>
              </a:extLst>
            </xdr:cNvPr>
            <xdr:cNvCxnSpPr/>
          </xdr:nvCxnSpPr>
          <xdr:spPr>
            <a:xfrm>
              <a:off x="5686425" y="828675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ector recto 9">
              <a:extLst>
                <a:ext uri="{FF2B5EF4-FFF2-40B4-BE49-F238E27FC236}">
                  <a16:creationId xmlns:a16="http://schemas.microsoft.com/office/drawing/2014/main" id="{A8785798-8CFF-412B-B304-18F807789A2B}"/>
                </a:ext>
              </a:extLst>
            </xdr:cNvPr>
            <xdr:cNvCxnSpPr/>
          </xdr:nvCxnSpPr>
          <xdr:spPr>
            <a:xfrm>
              <a:off x="7124700" y="819150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Conector recto 10">
              <a:extLst>
                <a:ext uri="{FF2B5EF4-FFF2-40B4-BE49-F238E27FC236}">
                  <a16:creationId xmlns:a16="http://schemas.microsoft.com/office/drawing/2014/main" id="{9B98C1D6-6FB7-4614-9FD1-A67349471143}"/>
                </a:ext>
              </a:extLst>
            </xdr:cNvPr>
            <xdr:cNvCxnSpPr/>
          </xdr:nvCxnSpPr>
          <xdr:spPr>
            <a:xfrm>
              <a:off x="8562975" y="838200"/>
              <a:ext cx="9526" cy="704850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11">
              <a:extLst>
                <a:ext uri="{FF2B5EF4-FFF2-40B4-BE49-F238E27FC236}">
                  <a16:creationId xmlns:a16="http://schemas.microsoft.com/office/drawing/2014/main" id="{431B43C6-6399-4321-B3AC-C55DE5F51FA8}"/>
                </a:ext>
              </a:extLst>
            </xdr:cNvPr>
            <xdr:cNvCxnSpPr/>
          </xdr:nvCxnSpPr>
          <xdr:spPr>
            <a:xfrm>
              <a:off x="8543925" y="838200"/>
              <a:ext cx="1457325" cy="714375"/>
            </a:xfrm>
            <a:prstGeom prst="line">
              <a:avLst/>
            </a:prstGeom>
            <a:ln w="60325">
              <a:solidFill>
                <a:schemeClr val="tx1"/>
              </a:solidFill>
              <a:headEnd type="none"/>
              <a:tailEnd w="lg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313459</xdr:colOff>
      <xdr:row>2</xdr:row>
      <xdr:rowOff>81395</xdr:rowOff>
    </xdr:from>
    <xdr:ext cx="1707262" cy="530658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A552301-3209-42C0-AFC1-E0CBB59FB6B9}"/>
            </a:ext>
          </a:extLst>
        </xdr:cNvPr>
        <xdr:cNvSpPr txBox="1"/>
      </xdr:nvSpPr>
      <xdr:spPr>
        <a:xfrm>
          <a:off x="313459" y="704850"/>
          <a:ext cx="1707262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/>
            <a:t>Q TAMAÑO DE LOTE</a:t>
          </a:r>
        </a:p>
        <a:p>
          <a:r>
            <a:rPr lang="es-PE" sz="1400" b="1"/>
            <a:t>(CAJAS)</a:t>
          </a:r>
        </a:p>
      </xdr:txBody>
    </xdr:sp>
    <xdr:clientData/>
  </xdr:oneCellAnchor>
  <xdr:oneCellAnchor>
    <xdr:from>
      <xdr:col>9</xdr:col>
      <xdr:colOff>348964</xdr:colOff>
      <xdr:row>7</xdr:row>
      <xdr:rowOff>161925</xdr:rowOff>
    </xdr:from>
    <xdr:ext cx="1843005" cy="311496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CE42BDA-A814-46A9-961C-A729C97D8B88}"/>
            </a:ext>
          </a:extLst>
        </xdr:cNvPr>
        <xdr:cNvSpPr txBox="1"/>
      </xdr:nvSpPr>
      <xdr:spPr>
        <a:xfrm>
          <a:off x="7250259" y="1772516"/>
          <a:ext cx="1843005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/>
            <a:t>STOCK DE SEGURIDAD</a:t>
          </a:r>
        </a:p>
      </xdr:txBody>
    </xdr:sp>
    <xdr:clientData/>
  </xdr:oneCellAnchor>
  <xdr:twoCellAnchor>
    <xdr:from>
      <xdr:col>3</xdr:col>
      <xdr:colOff>196564</xdr:colOff>
      <xdr:row>6</xdr:row>
      <xdr:rowOff>133350</xdr:rowOff>
    </xdr:from>
    <xdr:to>
      <xdr:col>9</xdr:col>
      <xdr:colOff>206089</xdr:colOff>
      <xdr:row>6</xdr:row>
      <xdr:rowOff>142875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4086B85C-664A-4AC7-9976-116FD0EC3268}"/>
            </a:ext>
          </a:extLst>
        </xdr:cNvPr>
        <xdr:cNvCxnSpPr/>
      </xdr:nvCxnSpPr>
      <xdr:spPr>
        <a:xfrm>
          <a:off x="2395973" y="1544782"/>
          <a:ext cx="4711411" cy="9525"/>
        </a:xfrm>
        <a:prstGeom prst="line">
          <a:avLst/>
        </a:prstGeom>
        <a:ln w="381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297873</xdr:colOff>
      <xdr:row>5</xdr:row>
      <xdr:rowOff>180974</xdr:rowOff>
    </xdr:from>
    <xdr:ext cx="2057399" cy="311496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9CF1455-DE54-4F19-85A9-33B7B772E2B1}"/>
            </a:ext>
          </a:extLst>
        </xdr:cNvPr>
        <xdr:cNvSpPr txBox="1"/>
      </xdr:nvSpPr>
      <xdr:spPr>
        <a:xfrm>
          <a:off x="7199168" y="1393247"/>
          <a:ext cx="2057399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400" b="1"/>
            <a:t>INVENTARIO PROMEDIO </a:t>
          </a:r>
        </a:p>
      </xdr:txBody>
    </xdr:sp>
    <xdr:clientData/>
  </xdr:oneCellAnchor>
  <xdr:oneCellAnchor>
    <xdr:from>
      <xdr:col>10</xdr:col>
      <xdr:colOff>25114</xdr:colOff>
      <xdr:row>11</xdr:row>
      <xdr:rowOff>0</xdr:rowOff>
    </xdr:from>
    <xdr:ext cx="697435" cy="280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FA54024-F3C1-45B8-821F-D905EA08A69E}"/>
            </a:ext>
          </a:extLst>
        </xdr:cNvPr>
        <xdr:cNvSpPr txBox="1"/>
      </xdr:nvSpPr>
      <xdr:spPr>
        <a:xfrm>
          <a:off x="7688409" y="2389909"/>
          <a:ext cx="69743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TIEMPO</a:t>
          </a:r>
        </a:p>
      </xdr:txBody>
    </xdr:sp>
    <xdr:clientData/>
  </xdr:oneCellAnchor>
  <xdr:oneCellAnchor>
    <xdr:from>
      <xdr:col>8</xdr:col>
      <xdr:colOff>393988</xdr:colOff>
      <xdr:row>11</xdr:row>
      <xdr:rowOff>173183</xdr:rowOff>
    </xdr:from>
    <xdr:ext cx="805542" cy="280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7536B63B-2E1C-423A-876C-8119C612D0D9}"/>
            </a:ext>
          </a:extLst>
        </xdr:cNvPr>
        <xdr:cNvSpPr txBox="1"/>
      </xdr:nvSpPr>
      <xdr:spPr>
        <a:xfrm>
          <a:off x="6403397" y="2563092"/>
          <a:ext cx="80554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12 MESES</a:t>
          </a:r>
        </a:p>
      </xdr:txBody>
    </xdr:sp>
    <xdr:clientData/>
  </xdr:oneCellAnchor>
  <xdr:twoCellAnchor>
    <xdr:from>
      <xdr:col>2</xdr:col>
      <xdr:colOff>710915</xdr:colOff>
      <xdr:row>4</xdr:row>
      <xdr:rowOff>133350</xdr:rowOff>
    </xdr:from>
    <xdr:to>
      <xdr:col>3</xdr:col>
      <xdr:colOff>120365</xdr:colOff>
      <xdr:row>8</xdr:row>
      <xdr:rowOff>95250</xdr:rowOff>
    </xdr:to>
    <xdr:sp macro="" textlink="">
      <xdr:nvSpPr>
        <xdr:cNvPr id="19" name="Abrir llave 18">
          <a:extLst>
            <a:ext uri="{FF2B5EF4-FFF2-40B4-BE49-F238E27FC236}">
              <a16:creationId xmlns:a16="http://schemas.microsoft.com/office/drawing/2014/main" id="{F0197573-705C-4A63-B345-0A8CE4B9D71C}"/>
            </a:ext>
          </a:extLst>
        </xdr:cNvPr>
        <xdr:cNvSpPr/>
      </xdr:nvSpPr>
      <xdr:spPr>
        <a:xfrm>
          <a:off x="2148324" y="1146464"/>
          <a:ext cx="171450" cy="758536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225139</xdr:colOff>
      <xdr:row>8</xdr:row>
      <xdr:rowOff>86592</xdr:rowOff>
    </xdr:from>
    <xdr:to>
      <xdr:col>9</xdr:col>
      <xdr:colOff>263239</xdr:colOff>
      <xdr:row>11</xdr:row>
      <xdr:rowOff>55419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AFE60FC-FD51-48E4-920E-CA4DE08C923B}"/>
            </a:ext>
          </a:extLst>
        </xdr:cNvPr>
        <xdr:cNvSpPr/>
      </xdr:nvSpPr>
      <xdr:spPr>
        <a:xfrm>
          <a:off x="2424548" y="1896342"/>
          <a:ext cx="4739986" cy="548986"/>
        </a:xfrm>
        <a:prstGeom prst="rect">
          <a:avLst/>
        </a:prstGeom>
        <a:pattFill prst="pct75">
          <a:fgClr>
            <a:schemeClr val="accent2">
              <a:lumMod val="40000"/>
              <a:lumOff val="60000"/>
            </a:schemeClr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196564</xdr:colOff>
      <xdr:row>5</xdr:row>
      <xdr:rowOff>77932</xdr:rowOff>
    </xdr:from>
    <xdr:ext cx="1580561" cy="405432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655DB9B-EA36-4E25-82D1-B6B9797066C5}"/>
            </a:ext>
          </a:extLst>
        </xdr:cNvPr>
        <xdr:cNvSpPr txBox="1"/>
      </xdr:nvSpPr>
      <xdr:spPr>
        <a:xfrm>
          <a:off x="196564" y="1290205"/>
          <a:ext cx="15805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000" b="1"/>
            <a:t>Q = 400 cajas</a:t>
          </a:r>
        </a:p>
      </xdr:txBody>
    </xdr:sp>
    <xdr:clientData/>
  </xdr:oneCellAnchor>
  <xdr:twoCellAnchor>
    <xdr:from>
      <xdr:col>2</xdr:col>
      <xdr:colOff>716976</xdr:colOff>
      <xdr:row>8</xdr:row>
      <xdr:rowOff>152399</xdr:rowOff>
    </xdr:from>
    <xdr:to>
      <xdr:col>3</xdr:col>
      <xdr:colOff>116900</xdr:colOff>
      <xdr:row>11</xdr:row>
      <xdr:rowOff>76199</xdr:rowOff>
    </xdr:to>
    <xdr:sp macro="" textlink="">
      <xdr:nvSpPr>
        <xdr:cNvPr id="22" name="Abrir llave 21">
          <a:extLst>
            <a:ext uri="{FF2B5EF4-FFF2-40B4-BE49-F238E27FC236}">
              <a16:creationId xmlns:a16="http://schemas.microsoft.com/office/drawing/2014/main" id="{8E8974F8-7C21-4C49-A8B2-F301749E1C55}"/>
            </a:ext>
          </a:extLst>
        </xdr:cNvPr>
        <xdr:cNvSpPr/>
      </xdr:nvSpPr>
      <xdr:spPr>
        <a:xfrm>
          <a:off x="2154385" y="1962149"/>
          <a:ext cx="161924" cy="503959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138549</xdr:colOff>
      <xdr:row>8</xdr:row>
      <xdr:rowOff>152400</xdr:rowOff>
    </xdr:from>
    <xdr:ext cx="1943100" cy="405432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C3C0B46-A7A3-4DB9-A4F5-A52417FDF87A}"/>
            </a:ext>
          </a:extLst>
        </xdr:cNvPr>
        <xdr:cNvSpPr txBox="1"/>
      </xdr:nvSpPr>
      <xdr:spPr>
        <a:xfrm>
          <a:off x="138549" y="1962150"/>
          <a:ext cx="194310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2000" b="1"/>
            <a:t>SS = 500 cajas</a:t>
          </a:r>
        </a:p>
      </xdr:txBody>
    </xdr:sp>
    <xdr:clientData/>
  </xdr:oneCellAnchor>
  <xdr:oneCellAnchor>
    <xdr:from>
      <xdr:col>12</xdr:col>
      <xdr:colOff>155863</xdr:colOff>
      <xdr:row>5</xdr:row>
      <xdr:rowOff>40264</xdr:rowOff>
    </xdr:from>
    <xdr:ext cx="1235595" cy="437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E24BC327-6CFE-4129-BFB6-190BC4166FA0}"/>
                </a:ext>
              </a:extLst>
            </xdr:cNvPr>
            <xdr:cNvSpPr txBox="1"/>
          </xdr:nvSpPr>
          <xdr:spPr>
            <a:xfrm>
              <a:off x="9343158" y="1252537"/>
              <a:ext cx="1235595" cy="43717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2000"/>
                <a:t>IP</a:t>
              </a:r>
              <a:r>
                <a:rPr lang="es-PE" sz="2000" baseline="0"/>
                <a:t> </a:t>
              </a:r>
              <a14:m>
                <m:oMath xmlns:m="http://schemas.openxmlformats.org/officeDocument/2006/math">
                  <m:r>
                    <a:rPr lang="es-PE" sz="20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PE" sz="2000" i="1">
                          <a:latin typeface="Cambria Math" panose="02040503050406030204" pitchFamily="18" charset="0"/>
                        </a:rPr>
                        <m:t>𝑄</m:t>
                      </m:r>
                    </m:num>
                    <m:den>
                      <m:r>
                        <a:rPr lang="es-PE" sz="200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s-PE" sz="2000" i="0">
                      <a:latin typeface="Cambria Math" panose="02040503050406030204" pitchFamily="18" charset="0"/>
                    </a:rPr>
                    <m:t>+</m:t>
                  </m:r>
                  <m:r>
                    <a:rPr lang="es-PE" sz="2000" i="1">
                      <a:latin typeface="Cambria Math" panose="02040503050406030204" pitchFamily="18" charset="0"/>
                    </a:rPr>
                    <m:t>𝑆𝑆</m:t>
                  </m:r>
                </m:oMath>
              </a14:m>
              <a:endParaRPr lang="es-PE" sz="2000"/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E24BC327-6CFE-4129-BFB6-190BC4166FA0}"/>
                </a:ext>
              </a:extLst>
            </xdr:cNvPr>
            <xdr:cNvSpPr txBox="1"/>
          </xdr:nvSpPr>
          <xdr:spPr>
            <a:xfrm>
              <a:off x="9343158" y="1252537"/>
              <a:ext cx="1235595" cy="437171"/>
            </a:xfrm>
            <a:prstGeom prst="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/>
                <a:t>IP</a:t>
              </a:r>
              <a:r>
                <a:rPr lang="es-PE" sz="2000" baseline="0"/>
                <a:t> </a:t>
              </a:r>
              <a:r>
                <a:rPr lang="es-PE" sz="2000" i="0">
                  <a:latin typeface="Cambria Math" panose="02040503050406030204" pitchFamily="18" charset="0"/>
                </a:rPr>
                <a:t>=𝑄/2+𝑆𝑆</a:t>
              </a:r>
              <a:endParaRPr lang="es-PE" sz="2000"/>
            </a:p>
          </xdr:txBody>
        </xdr:sp>
      </mc:Fallback>
    </mc:AlternateContent>
    <xdr:clientData/>
  </xdr:oneCellAnchor>
  <xdr:twoCellAnchor>
    <xdr:from>
      <xdr:col>8</xdr:col>
      <xdr:colOff>757671</xdr:colOff>
      <xdr:row>8</xdr:row>
      <xdr:rowOff>134217</xdr:rowOff>
    </xdr:from>
    <xdr:to>
      <xdr:col>8</xdr:col>
      <xdr:colOff>762000</xdr:colOff>
      <xdr:row>12</xdr:row>
      <xdr:rowOff>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40682E71-0723-45E5-AC51-AC662EDC18D0}"/>
            </a:ext>
          </a:extLst>
        </xdr:cNvPr>
        <xdr:cNvCxnSpPr/>
      </xdr:nvCxnSpPr>
      <xdr:spPr>
        <a:xfrm>
          <a:off x="6767080" y="1943967"/>
          <a:ext cx="4329" cy="63644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134216</xdr:colOff>
      <xdr:row>8</xdr:row>
      <xdr:rowOff>144606</xdr:rowOff>
    </xdr:from>
    <xdr:to>
      <xdr:col>5</xdr:col>
      <xdr:colOff>147205</xdr:colOff>
      <xdr:row>12</xdr:row>
      <xdr:rowOff>8659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F7F212F-D1AF-4B82-A7A9-E28649AD74F2}"/>
            </a:ext>
          </a:extLst>
        </xdr:cNvPr>
        <xdr:cNvCxnSpPr/>
      </xdr:nvCxnSpPr>
      <xdr:spPr>
        <a:xfrm>
          <a:off x="3857625" y="1954356"/>
          <a:ext cx="12989" cy="63471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148071</xdr:colOff>
      <xdr:row>8</xdr:row>
      <xdr:rowOff>158461</xdr:rowOff>
    </xdr:from>
    <xdr:to>
      <xdr:col>7</xdr:col>
      <xdr:colOff>161060</xdr:colOff>
      <xdr:row>12</xdr:row>
      <xdr:rowOff>22514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121543CD-BA91-48A7-927A-86D1525BFDE2}"/>
            </a:ext>
          </a:extLst>
        </xdr:cNvPr>
        <xdr:cNvCxnSpPr/>
      </xdr:nvCxnSpPr>
      <xdr:spPr>
        <a:xfrm>
          <a:off x="5395480" y="1968211"/>
          <a:ext cx="12989" cy="634712"/>
        </a:xfrm>
        <a:prstGeom prst="line">
          <a:avLst/>
        </a:prstGeom>
        <a:ln w="19050">
          <a:solidFill>
            <a:schemeClr val="tx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229904</xdr:colOff>
      <xdr:row>11</xdr:row>
      <xdr:rowOff>171882</xdr:rowOff>
    </xdr:from>
    <xdr:to>
      <xdr:col>5</xdr:col>
      <xdr:colOff>112574</xdr:colOff>
      <xdr:row>12</xdr:row>
      <xdr:rowOff>103906</xdr:rowOff>
    </xdr:to>
    <xdr:sp macro="" textlink="">
      <xdr:nvSpPr>
        <xdr:cNvPr id="28" name="Abrir llave 27">
          <a:extLst>
            <a:ext uri="{FF2B5EF4-FFF2-40B4-BE49-F238E27FC236}">
              <a16:creationId xmlns:a16="http://schemas.microsoft.com/office/drawing/2014/main" id="{F3B3A253-EC65-4F87-B1D9-B045812DA941}"/>
            </a:ext>
          </a:extLst>
        </xdr:cNvPr>
        <xdr:cNvSpPr/>
      </xdr:nvSpPr>
      <xdr:spPr>
        <a:xfrm rot="16200000">
          <a:off x="3071386" y="1919718"/>
          <a:ext cx="122524" cy="1406670"/>
        </a:xfrm>
        <a:prstGeom prst="leftBrac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2</xdr:col>
      <xdr:colOff>720439</xdr:colOff>
      <xdr:row>14</xdr:row>
      <xdr:rowOff>47625</xdr:rowOff>
    </xdr:from>
    <xdr:ext cx="2986459" cy="468013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EC7C692-DA7B-459B-BC64-37A638E80C19}"/>
            </a:ext>
          </a:extLst>
        </xdr:cNvPr>
        <xdr:cNvSpPr txBox="1"/>
      </xdr:nvSpPr>
      <xdr:spPr>
        <a:xfrm>
          <a:off x="2157848" y="3026352"/>
          <a:ext cx="298645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400" b="1">
              <a:solidFill>
                <a:srgbClr val="C00000"/>
              </a:solidFill>
            </a:rPr>
            <a:t>T</a:t>
          </a:r>
          <a:r>
            <a:rPr lang="es-PE" sz="2400" b="1" baseline="0">
              <a:solidFill>
                <a:srgbClr val="C00000"/>
              </a:solidFill>
            </a:rPr>
            <a:t> = COBERTURA (días)</a:t>
          </a:r>
          <a:endParaRPr lang="es-PE" sz="2400" b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710914</xdr:colOff>
      <xdr:row>12</xdr:row>
      <xdr:rowOff>142875</xdr:rowOff>
    </xdr:from>
    <xdr:ext cx="337080" cy="468013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4FA77A1B-7321-44AE-B638-F79E5DA85204}"/>
            </a:ext>
          </a:extLst>
        </xdr:cNvPr>
        <xdr:cNvSpPr txBox="1"/>
      </xdr:nvSpPr>
      <xdr:spPr>
        <a:xfrm>
          <a:off x="2910323" y="2723284"/>
          <a:ext cx="33708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400" b="1">
              <a:solidFill>
                <a:srgbClr val="C00000"/>
              </a:solidFill>
            </a:rPr>
            <a:t>T</a:t>
          </a:r>
        </a:p>
      </xdr:txBody>
    </xdr:sp>
    <xdr:clientData/>
  </xdr:oneCellAnchor>
  <xdr:oneCellAnchor>
    <xdr:from>
      <xdr:col>7</xdr:col>
      <xdr:colOff>248515</xdr:colOff>
      <xdr:row>13</xdr:row>
      <xdr:rowOff>190500</xdr:rowOff>
    </xdr:from>
    <xdr:ext cx="73545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B50BE6A0-8343-4F9D-8D59-DD108EBDA8C9}"/>
                </a:ext>
              </a:extLst>
            </xdr:cNvPr>
            <xdr:cNvSpPr txBox="1"/>
          </xdr:nvSpPr>
          <xdr:spPr>
            <a:xfrm>
              <a:off x="5495924" y="2970068"/>
              <a:ext cx="735458" cy="57618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B50BE6A0-8343-4F9D-8D59-DD108EBDA8C9}"/>
                </a:ext>
              </a:extLst>
            </xdr:cNvPr>
            <xdr:cNvSpPr txBox="1"/>
          </xdr:nvSpPr>
          <xdr:spPr>
            <a:xfrm>
              <a:off x="5495924" y="2970068"/>
              <a:ext cx="735458" cy="57618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𝑇=𝑄/𝐷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12</xdr:col>
      <xdr:colOff>167120</xdr:colOff>
      <xdr:row>8</xdr:row>
      <xdr:rowOff>178377</xdr:rowOff>
    </xdr:from>
    <xdr:ext cx="1465466" cy="488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id="{48443729-5CB4-486D-9B6F-B62F800347B3}"/>
                </a:ext>
              </a:extLst>
            </xdr:cNvPr>
            <xdr:cNvSpPr txBox="1"/>
          </xdr:nvSpPr>
          <xdr:spPr>
            <a:xfrm>
              <a:off x="9354415" y="1988127"/>
              <a:ext cx="1465466" cy="48837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000"/>
                <a:t>IP</a:t>
              </a:r>
              <a:r>
                <a:rPr lang="es-PE" sz="2000" baseline="0"/>
                <a:t> </a:t>
              </a:r>
              <a14:m>
                <m:oMath xmlns:m="http://schemas.openxmlformats.org/officeDocument/2006/math">
                  <m:r>
                    <a:rPr lang="es-PE" sz="20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𝑉𝐸𝑁𝑇𝐴𝑆</m:t>
                      </m:r>
                    </m:num>
                    <m:den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𝑅𝑂𝑇𝐴𝐶𝐼</m:t>
                      </m:r>
                      <m:r>
                        <a:rPr lang="es-MX" sz="2000" b="0" i="1">
                          <a:latin typeface="Cambria Math" panose="02040503050406030204" pitchFamily="18" charset="0"/>
                        </a:rPr>
                        <m:t>Ó</m:t>
                      </m:r>
                      <m:r>
                        <a:rPr lang="es-MX" sz="2000" b="0" i="1">
                          <a:latin typeface="Cambria Math" panose="02040503050406030204" pitchFamily="18" charset="0"/>
                        </a:rPr>
                        <m:t>𝑁</m:t>
                      </m:r>
                    </m:den>
                  </m:f>
                </m:oMath>
              </a14:m>
              <a:endParaRPr lang="es-PE" sz="2000"/>
            </a:p>
          </xdr:txBody>
        </xdr:sp>
      </mc:Choice>
      <mc:Fallback xmlns="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id="{48443729-5CB4-486D-9B6F-B62F800347B3}"/>
                </a:ext>
              </a:extLst>
            </xdr:cNvPr>
            <xdr:cNvSpPr txBox="1"/>
          </xdr:nvSpPr>
          <xdr:spPr>
            <a:xfrm>
              <a:off x="9354415" y="1988127"/>
              <a:ext cx="1465466" cy="488373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PE" sz="2000"/>
                <a:t>IP</a:t>
              </a:r>
              <a:r>
                <a:rPr lang="es-PE" sz="2000" baseline="0"/>
                <a:t> </a:t>
              </a:r>
              <a:r>
                <a:rPr lang="es-PE" sz="2000" i="0">
                  <a:latin typeface="Cambria Math" panose="02040503050406030204" pitchFamily="18" charset="0"/>
                </a:rPr>
                <a:t>=</a:t>
              </a:r>
              <a:r>
                <a:rPr lang="es-MX" sz="2000" b="0" i="0">
                  <a:latin typeface="Cambria Math" panose="02040503050406030204" pitchFamily="18" charset="0"/>
                </a:rPr>
                <a:t>𝑉𝐸𝑁𝑇𝐴𝑆</a:t>
              </a:r>
              <a:r>
                <a:rPr lang="es-PE" sz="2000" b="0" i="0">
                  <a:latin typeface="Cambria Math" panose="02040503050406030204" pitchFamily="18" charset="0"/>
                </a:rPr>
                <a:t>/</a:t>
              </a:r>
              <a:r>
                <a:rPr lang="es-MX" sz="2000" b="0" i="0">
                  <a:latin typeface="Cambria Math" panose="02040503050406030204" pitchFamily="18" charset="0"/>
                </a:rPr>
                <a:t>𝑅𝑂𝑇𝐴𝐶𝐼Ó𝑁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11</xdr:col>
      <xdr:colOff>242455</xdr:colOff>
      <xdr:row>13</xdr:row>
      <xdr:rowOff>0</xdr:rowOff>
    </xdr:from>
    <xdr:ext cx="2641023" cy="6147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DD5548DB-AE35-4952-BC05-F8422C80600B}"/>
                </a:ext>
              </a:extLst>
            </xdr:cNvPr>
            <xdr:cNvSpPr txBox="1"/>
          </xdr:nvSpPr>
          <xdr:spPr>
            <a:xfrm>
              <a:off x="8667750" y="2779568"/>
              <a:ext cx="2641023" cy="614796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400"/>
                <a:t>IP</a:t>
              </a:r>
              <a:r>
                <a:rPr lang="es-PE" sz="2400" baseline="0"/>
                <a:t> </a:t>
              </a:r>
              <a14:m>
                <m:oMath xmlns:m="http://schemas.openxmlformats.org/officeDocument/2006/math">
                  <m:r>
                    <a:rPr lang="es-PE" sz="240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𝐼𝑁𝑉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𝐼𝑁𝐼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𝐼𝑁𝑉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s-MX" sz="2400" b="0" i="1">
                          <a:latin typeface="Cambria Math" panose="02040503050406030204" pitchFamily="18" charset="0"/>
                        </a:rPr>
                        <m:t>𝐹𝐼𝑁</m:t>
                      </m:r>
                    </m:num>
                    <m:den>
                      <m:r>
                        <a:rPr lang="es-MX" sz="24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endParaRPr lang="es-PE" sz="2400"/>
            </a:p>
          </xdr:txBody>
        </xdr:sp>
      </mc:Choice>
      <mc:Fallback xmlns="">
        <xdr:sp macro="" textlink="">
          <xdr:nvSpPr>
            <xdr:cNvPr id="33" name="CuadroTexto 32">
              <a:extLst>
                <a:ext uri="{FF2B5EF4-FFF2-40B4-BE49-F238E27FC236}">
                  <a16:creationId xmlns:a16="http://schemas.microsoft.com/office/drawing/2014/main" id="{DD5548DB-AE35-4952-BC05-F8422C80600B}"/>
                </a:ext>
              </a:extLst>
            </xdr:cNvPr>
            <xdr:cNvSpPr txBox="1"/>
          </xdr:nvSpPr>
          <xdr:spPr>
            <a:xfrm>
              <a:off x="8667750" y="2779568"/>
              <a:ext cx="2641023" cy="614796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400"/>
                <a:t>IP</a:t>
              </a:r>
              <a:r>
                <a:rPr lang="es-PE" sz="2400" baseline="0"/>
                <a:t> </a:t>
              </a:r>
              <a:r>
                <a:rPr lang="es-PE" sz="2400" i="0">
                  <a:latin typeface="Cambria Math" panose="02040503050406030204" pitchFamily="18" charset="0"/>
                </a:rPr>
                <a:t>=(</a:t>
              </a:r>
              <a:r>
                <a:rPr lang="es-MX" sz="2400" b="0" i="0">
                  <a:latin typeface="Cambria Math" panose="02040503050406030204" pitchFamily="18" charset="0"/>
                </a:rPr>
                <a:t>𝐼𝑁𝑉.𝐼𝑁𝐼+𝐼𝑁𝑉.𝐹𝐼𝑁</a:t>
              </a:r>
              <a:r>
                <a:rPr lang="es-PE" sz="2400" b="0" i="0">
                  <a:latin typeface="Cambria Math" panose="02040503050406030204" pitchFamily="18" charset="0"/>
                </a:rPr>
                <a:t>)/</a:t>
              </a:r>
              <a:r>
                <a:rPr lang="es-MX" sz="2400" b="0" i="0">
                  <a:latin typeface="Cambria Math" panose="02040503050406030204" pitchFamily="18" charset="0"/>
                </a:rPr>
                <a:t>2</a:t>
              </a:r>
              <a:endParaRPr lang="es-PE" sz="2400"/>
            </a:p>
          </xdr:txBody>
        </xdr:sp>
      </mc:Fallback>
    </mc:AlternateContent>
    <xdr:clientData/>
  </xdr:oneCellAnchor>
  <xdr:oneCellAnchor>
    <xdr:from>
      <xdr:col>2</xdr:col>
      <xdr:colOff>532537</xdr:colOff>
      <xdr:row>0</xdr:row>
      <xdr:rowOff>377536</xdr:rowOff>
    </xdr:from>
    <xdr:ext cx="865173" cy="280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913AA8D-D2A4-40E6-A15C-4693224098B5}"/>
            </a:ext>
          </a:extLst>
        </xdr:cNvPr>
        <xdr:cNvSpPr txBox="1"/>
      </xdr:nvSpPr>
      <xdr:spPr>
        <a:xfrm>
          <a:off x="1969946" y="377536"/>
          <a:ext cx="86517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200" b="1"/>
            <a:t>CANTIDAD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4</xdr:row>
      <xdr:rowOff>95249</xdr:rowOff>
    </xdr:from>
    <xdr:to>
      <xdr:col>16</xdr:col>
      <xdr:colOff>657225</xdr:colOff>
      <xdr:row>8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88D64D-B93D-4F03-A886-60A078CADA2E}"/>
            </a:ext>
          </a:extLst>
        </xdr:cNvPr>
        <xdr:cNvGrpSpPr/>
      </xdr:nvGrpSpPr>
      <xdr:grpSpPr>
        <a:xfrm>
          <a:off x="12342019" y="809624"/>
          <a:ext cx="638175" cy="762000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A5D72F88-EF27-4DAF-9BAE-367E9987D4E6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4CB9EAF0-31D0-4DB4-8DEE-4DA3B6AF2706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041225D-E432-4E60-94CE-11AF96FE3BC6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FF1B90B-112E-4FE3-AAC8-89DF2171DD1C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86D3733-E6B2-442E-99EF-6025A187E0E4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1B585A8-0544-42EE-B34A-FE6AE7001803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2DF9091B-EEC1-421C-AD82-75A46C901920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BCF4B103-93D0-41EC-A352-6ABE4F681FBE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42862</xdr:colOff>
      <xdr:row>6</xdr:row>
      <xdr:rowOff>30956</xdr:rowOff>
    </xdr:from>
    <xdr:to>
      <xdr:col>15</xdr:col>
      <xdr:colOff>595312</xdr:colOff>
      <xdr:row>6</xdr:row>
      <xdr:rowOff>40481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94500383-3FA2-4254-9178-972D1179BE6B}"/>
            </a:ext>
          </a:extLst>
        </xdr:cNvPr>
        <xdr:cNvCxnSpPr/>
      </xdr:nvCxnSpPr>
      <xdr:spPr>
        <a:xfrm>
          <a:off x="11606212" y="1173956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</xdr:colOff>
      <xdr:row>5</xdr:row>
      <xdr:rowOff>185739</xdr:rowOff>
    </xdr:from>
    <xdr:to>
      <xdr:col>11</xdr:col>
      <xdr:colOff>709612</xdr:colOff>
      <xdr:row>6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40EB9ECD-FAAB-46C3-BAE3-7A8C692E33C7}"/>
            </a:ext>
          </a:extLst>
        </xdr:cNvPr>
        <xdr:cNvCxnSpPr/>
      </xdr:nvCxnSpPr>
      <xdr:spPr>
        <a:xfrm flipV="1">
          <a:off x="8539162" y="1138239"/>
          <a:ext cx="685800" cy="4761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178594</xdr:colOff>
      <xdr:row>9</xdr:row>
      <xdr:rowOff>119063</xdr:rowOff>
    </xdr:from>
    <xdr:to>
      <xdr:col>14</xdr:col>
      <xdr:colOff>723359</xdr:colOff>
      <xdr:row>15</xdr:row>
      <xdr:rowOff>73670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7">
              <a:extLst>
                <a:ext uri="{FF2B5EF4-FFF2-40B4-BE49-F238E27FC236}">
                  <a16:creationId xmlns:a16="http://schemas.microsoft.com/office/drawing/2014/main" id="{5763CD00-A5BB-43B4-9B6C-ABC269B32646}"/>
                </a:ext>
              </a:extLst>
            </xdr:cNvPr>
            <xdr:cNvSpPr txBox="1"/>
          </xdr:nvSpPr>
          <xdr:spPr>
            <a:xfrm>
              <a:off x="9455944" y="1833563"/>
              <a:ext cx="2068765" cy="1250007"/>
            </a:xfrm>
            <a:prstGeom prst="rect">
              <a:avLst/>
            </a:prstGeom>
            <a:solidFill>
              <a:schemeClr val="accent6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4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𝑻𝑬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PE" sz="2400" b="1"/>
            </a:p>
          </xdr:txBody>
        </xdr:sp>
      </mc:Choice>
      <mc:Fallback xmlns="">
        <xdr:sp macro="" textlink="">
          <xdr:nvSpPr>
            <xdr:cNvPr id="13" name="CuadroTexto 7">
              <a:extLst>
                <a:ext uri="{FF2B5EF4-FFF2-40B4-BE49-F238E27FC236}">
                  <a16:creationId xmlns:a16="http://schemas.microsoft.com/office/drawing/2014/main" id="{5763CD00-A5BB-43B4-9B6C-ABC269B32646}"/>
                </a:ext>
              </a:extLst>
            </xdr:cNvPr>
            <xdr:cNvSpPr txBox="1"/>
          </xdr:nvSpPr>
          <xdr:spPr>
            <a:xfrm>
              <a:off x="9455944" y="1833563"/>
              <a:ext cx="2068765" cy="1250007"/>
            </a:xfrm>
            <a:prstGeom prst="rect">
              <a:avLst/>
            </a:prstGeom>
            <a:solidFill>
              <a:schemeClr val="accent6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PE" sz="2400" b="1" i="0">
                  <a:latin typeface="Cambria Math" panose="02040503050406030204" pitchFamily="18" charset="0"/>
                </a:rPr>
                <a:t>𝝈_𝟏/𝝈_𝟐 =√(𝑻_𝟏/𝑻𝑬)</a:t>
              </a:r>
              <a:endParaRPr lang="es-PE" sz="2400" b="1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38100</xdr:rowOff>
    </xdr:from>
    <xdr:to>
      <xdr:col>9</xdr:col>
      <xdr:colOff>638175</xdr:colOff>
      <xdr:row>6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012965E-A01F-4BE5-ACE8-4B087E28186F}"/>
            </a:ext>
          </a:extLst>
        </xdr:cNvPr>
        <xdr:cNvGrpSpPr/>
      </xdr:nvGrpSpPr>
      <xdr:grpSpPr>
        <a:xfrm>
          <a:off x="6115050" y="809625"/>
          <a:ext cx="638175" cy="704850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55CF1D3A-98DD-4336-8E18-994534A6D6BC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3EFACA0-3FF2-44CC-AA6F-38F7ACBAFD6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85F74D3-A859-4355-9B74-6C9D5FD102D8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045EB41-F88C-447C-9028-4323D443C6D9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1654C0E-D79C-4239-9FC0-DEA75C578675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EB3EC8B-AAB9-4E5A-B3F1-068D21C6ABD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D2249E6D-6F91-4E99-9628-895530B5C054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3FD523F0-CA94-467E-934F-928FC78B5792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</xdr:colOff>
      <xdr:row>5</xdr:row>
      <xdr:rowOff>0</xdr:rowOff>
    </xdr:from>
    <xdr:to>
      <xdr:col>8</xdr:col>
      <xdr:colOff>571500</xdr:colOff>
      <xdr:row>5</xdr:row>
      <xdr:rowOff>9525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CB4EDD4D-0788-4E8C-BF66-2EB8EE67BC1B}"/>
            </a:ext>
          </a:extLst>
        </xdr:cNvPr>
        <xdr:cNvCxnSpPr/>
      </xdr:nvCxnSpPr>
      <xdr:spPr>
        <a:xfrm>
          <a:off x="5448300" y="1552575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0</xdr:rowOff>
    </xdr:from>
    <xdr:to>
      <xdr:col>5</xdr:col>
      <xdr:colOff>742950</xdr:colOff>
      <xdr:row>5</xdr:row>
      <xdr:rowOff>9525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34FBEA07-D0E3-4C1F-B058-3E1BAF26586D}"/>
            </a:ext>
          </a:extLst>
        </xdr:cNvPr>
        <xdr:cNvCxnSpPr/>
      </xdr:nvCxnSpPr>
      <xdr:spPr>
        <a:xfrm flipV="1">
          <a:off x="2143125" y="1552575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6</xdr:row>
      <xdr:rowOff>28574</xdr:rowOff>
    </xdr:from>
    <xdr:to>
      <xdr:col>5</xdr:col>
      <xdr:colOff>238125</xdr:colOff>
      <xdr:row>7</xdr:row>
      <xdr:rowOff>171450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C6FF03AC-38CD-45BA-8E41-32DA49CD8ECB}"/>
            </a:ext>
          </a:extLst>
        </xdr:cNvPr>
        <xdr:cNvGrpSpPr/>
      </xdr:nvGrpSpPr>
      <xdr:grpSpPr>
        <a:xfrm>
          <a:off x="2581275" y="1381124"/>
          <a:ext cx="657225" cy="342901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E7E69B7B-8B71-4754-B19E-38AB114C7371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776468C6-4E6B-4C9F-8E5C-28494F7CB867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E520AE91-45FE-4A0A-9A16-6127658C86A9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EBB5BA87-B30F-4B9A-81C2-3650B62B0F5C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81A23702-8811-425D-826C-0F8D14E3C16C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14</xdr:col>
      <xdr:colOff>600075</xdr:colOff>
      <xdr:row>4</xdr:row>
      <xdr:rowOff>9525</xdr:rowOff>
    </xdr:from>
    <xdr:ext cx="1705403" cy="65588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3A619C6-F351-43EA-BC65-899897D31DF8}"/>
            </a:ext>
          </a:extLst>
        </xdr:cNvPr>
        <xdr:cNvSpPr txBox="1"/>
      </xdr:nvSpPr>
      <xdr:spPr>
        <a:xfrm>
          <a:off x="10096500" y="971550"/>
          <a:ext cx="1705403" cy="65588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3600"/>
            <a:t>SS = z*</a:t>
          </a:r>
          <a:r>
            <a:rPr lang="el-GR" sz="3600"/>
            <a:t>σ</a:t>
          </a:r>
          <a:endParaRPr lang="es-PE" sz="3600"/>
        </a:p>
      </xdr:txBody>
    </xdr:sp>
    <xdr:clientData/>
  </xdr:oneCellAnchor>
  <xdr:twoCellAnchor editAs="oneCell">
    <xdr:from>
      <xdr:col>2</xdr:col>
      <xdr:colOff>9525</xdr:colOff>
      <xdr:row>10</xdr:row>
      <xdr:rowOff>41671</xdr:rowOff>
    </xdr:from>
    <xdr:to>
      <xdr:col>5</xdr:col>
      <xdr:colOff>19050</xdr:colOff>
      <xdr:row>17</xdr:row>
      <xdr:rowOff>10715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F68EBC9-EC9E-42FE-A85E-C9E0F4C10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175271"/>
          <a:ext cx="2400300" cy="1350169"/>
        </a:xfrm>
        <a:prstGeom prst="rect">
          <a:avLst/>
        </a:prstGeom>
      </xdr:spPr>
    </xdr:pic>
    <xdr:clientData/>
  </xdr:twoCellAnchor>
  <xdr:oneCellAnchor>
    <xdr:from>
      <xdr:col>16</xdr:col>
      <xdr:colOff>57150</xdr:colOff>
      <xdr:row>8</xdr:row>
      <xdr:rowOff>33337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E7D0A68B-7B4D-4AB6-8339-FE5166892EB1}"/>
                </a:ext>
              </a:extLst>
            </xdr:cNvPr>
            <xdr:cNvSpPr txBox="1"/>
          </xdr:nvSpPr>
          <xdr:spPr>
            <a:xfrm>
              <a:off x="11077575" y="177641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E7D0A68B-7B4D-4AB6-8339-FE5166892EB1}"/>
                </a:ext>
              </a:extLst>
            </xdr:cNvPr>
            <xdr:cNvSpPr txBox="1"/>
          </xdr:nvSpPr>
          <xdr:spPr>
            <a:xfrm>
              <a:off x="11077575" y="177641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104774</xdr:rowOff>
    </xdr:from>
    <xdr:to>
      <xdr:col>11</xdr:col>
      <xdr:colOff>923925</xdr:colOff>
      <xdr:row>3</xdr:row>
      <xdr:rowOff>180974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8E380B-194D-4BA4-AD5D-1FB2182891B6}"/>
            </a:ext>
          </a:extLst>
        </xdr:cNvPr>
        <xdr:cNvGrpSpPr/>
      </xdr:nvGrpSpPr>
      <xdr:grpSpPr>
        <a:xfrm>
          <a:off x="8393906" y="295274"/>
          <a:ext cx="638175" cy="469106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6F34441D-4CC8-4239-8713-9AC082C85CBC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62AF0BF-792A-49B9-89FA-F30F4905570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259013E-FE06-48F9-8830-637C95716EF2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C9237CB7-5E35-4A0C-BB0D-C93B523C6649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2CA8A22-28BF-46BE-A1C4-02A832A8A988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283A54C6-62F9-4D44-B63D-770A1D64E4A3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FDFC06E-07C1-4CEC-AB7D-ED96BAE74C88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4466ABB2-56C9-4FD3-995D-66242B4B3658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514350</xdr:colOff>
      <xdr:row>2</xdr:row>
      <xdr:rowOff>133350</xdr:rowOff>
    </xdr:from>
    <xdr:to>
      <xdr:col>8</xdr:col>
      <xdr:colOff>704850</xdr:colOff>
      <xdr:row>2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5C6D5E0E-DA47-4AE7-B262-811EB56FD9C0}"/>
            </a:ext>
          </a:extLst>
        </xdr:cNvPr>
        <xdr:cNvCxnSpPr/>
      </xdr:nvCxnSpPr>
      <xdr:spPr>
        <a:xfrm>
          <a:off x="6610350" y="704850"/>
          <a:ext cx="952500" cy="0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</xdr:row>
      <xdr:rowOff>47625</xdr:rowOff>
    </xdr:from>
    <xdr:to>
      <xdr:col>5</xdr:col>
      <xdr:colOff>9525</xdr:colOff>
      <xdr:row>7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E731C4B6-68AF-4FB2-97A3-66373845F937}"/>
            </a:ext>
          </a:extLst>
        </xdr:cNvPr>
        <xdr:cNvCxnSpPr/>
      </xdr:nvCxnSpPr>
      <xdr:spPr>
        <a:xfrm flipV="1">
          <a:off x="3067050" y="1571625"/>
          <a:ext cx="15144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8</xdr:row>
      <xdr:rowOff>47624</xdr:rowOff>
    </xdr:from>
    <xdr:to>
      <xdr:col>4</xdr:col>
      <xdr:colOff>76200</xdr:colOff>
      <xdr:row>9</xdr:row>
      <xdr:rowOff>180975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5FF14CEE-1ADD-43D3-A1C7-B9FE9CE1FF53}"/>
            </a:ext>
          </a:extLst>
        </xdr:cNvPr>
        <xdr:cNvGrpSpPr/>
      </xdr:nvGrpSpPr>
      <xdr:grpSpPr>
        <a:xfrm>
          <a:off x="2178844" y="1666874"/>
          <a:ext cx="659606" cy="335757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C82903E4-B871-46BA-B652-E7A0ECF93CDA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5746483-667E-4DCE-B742-8DC25675E589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EF36C933-AC58-4756-9115-A3ED9765A020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7338F0F1-0915-4281-9492-AB57B29730AE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D9E70C1A-CF00-489E-B3C6-FF0BAE0A7B8E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0</xdr:col>
      <xdr:colOff>352425</xdr:colOff>
      <xdr:row>11</xdr:row>
      <xdr:rowOff>76200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6BB1B3C-1BF0-41BF-ABE9-94E5291A2960}"/>
            </a:ext>
          </a:extLst>
        </xdr:cNvPr>
        <xdr:cNvSpPr txBox="1"/>
      </xdr:nvSpPr>
      <xdr:spPr>
        <a:xfrm>
          <a:off x="1114425" y="2362200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1</xdr:col>
      <xdr:colOff>95250</xdr:colOff>
      <xdr:row>15</xdr:row>
      <xdr:rowOff>4762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4F3598DA-1049-4192-8281-3FE56E213886}"/>
                </a:ext>
              </a:extLst>
            </xdr:cNvPr>
            <xdr:cNvSpPr txBox="1"/>
          </xdr:nvSpPr>
          <xdr:spPr>
            <a:xfrm>
              <a:off x="704850" y="30146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4F3598DA-1049-4192-8281-3FE56E213886}"/>
                </a:ext>
              </a:extLst>
            </xdr:cNvPr>
            <xdr:cNvSpPr txBox="1"/>
          </xdr:nvSpPr>
          <xdr:spPr>
            <a:xfrm>
              <a:off x="704850" y="30146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7</xdr:col>
      <xdr:colOff>533400</xdr:colOff>
      <xdr:row>9</xdr:row>
      <xdr:rowOff>161925</xdr:rowOff>
    </xdr:from>
    <xdr:to>
      <xdr:col>8</xdr:col>
      <xdr:colOff>685800</xdr:colOff>
      <xdr:row>9</xdr:row>
      <xdr:rowOff>171450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AA79953-E2D1-4217-9421-7323EC8B962B}"/>
            </a:ext>
          </a:extLst>
        </xdr:cNvPr>
        <xdr:cNvCxnSpPr/>
      </xdr:nvCxnSpPr>
      <xdr:spPr>
        <a:xfrm flipV="1">
          <a:off x="6629400" y="2066925"/>
          <a:ext cx="9144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2</xdr:row>
      <xdr:rowOff>152400</xdr:rowOff>
    </xdr:from>
    <xdr:to>
      <xdr:col>7</xdr:col>
      <xdr:colOff>542926</xdr:colOff>
      <xdr:row>9</xdr:row>
      <xdr:rowOff>161925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B46239C8-BF91-4417-B669-ED859AAFEF27}"/>
            </a:ext>
          </a:extLst>
        </xdr:cNvPr>
        <xdr:cNvCxnSpPr/>
      </xdr:nvCxnSpPr>
      <xdr:spPr>
        <a:xfrm flipV="1">
          <a:off x="6629400" y="723900"/>
          <a:ext cx="9526" cy="1343025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9525</xdr:rowOff>
    </xdr:from>
    <xdr:to>
      <xdr:col>7</xdr:col>
      <xdr:colOff>533400</xdr:colOff>
      <xdr:row>7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8AF29341-C4AD-4D59-888C-8C3A1337747D}"/>
            </a:ext>
          </a:extLst>
        </xdr:cNvPr>
        <xdr:cNvCxnSpPr/>
      </xdr:nvCxnSpPr>
      <xdr:spPr>
        <a:xfrm flipH="1">
          <a:off x="6105525" y="1533525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5</xdr:row>
      <xdr:rowOff>95249</xdr:rowOff>
    </xdr:from>
    <xdr:to>
      <xdr:col>11</xdr:col>
      <xdr:colOff>942975</xdr:colOff>
      <xdr:row>7</xdr:row>
      <xdr:rowOff>123824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C4DC2407-2232-424B-8793-DD45CD1C021E}"/>
            </a:ext>
          </a:extLst>
        </xdr:cNvPr>
        <xdr:cNvGrpSpPr/>
      </xdr:nvGrpSpPr>
      <xdr:grpSpPr>
        <a:xfrm>
          <a:off x="8412956" y="1131093"/>
          <a:ext cx="638175" cy="409575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3D1FC20-CB87-4C25-9104-E523640D52F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F3C91366-97F0-44D6-8138-BAEC6B953DF9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2F1FD825-4382-4266-824E-AFE6BA758C35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76BEA073-C214-4E55-AB55-33EF1330213C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4B8DACE2-1D44-4404-A467-A2E52DE54313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29EE69AD-8D76-4792-B092-8DAFF0E0FF35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FA811C20-2CE0-404B-A065-5259DB2614EB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6B55C7CC-965E-4CDB-8905-399469FBEA27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571500</xdr:colOff>
      <xdr:row>0</xdr:row>
      <xdr:rowOff>57150</xdr:rowOff>
    </xdr:from>
    <xdr:to>
      <xdr:col>11</xdr:col>
      <xdr:colOff>142875</xdr:colOff>
      <xdr:row>12</xdr:row>
      <xdr:rowOff>57150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93034ECD-45E0-4AE0-B1DB-79581070F0F8}"/>
            </a:ext>
          </a:extLst>
        </xdr:cNvPr>
        <xdr:cNvSpPr/>
      </xdr:nvSpPr>
      <xdr:spPr>
        <a:xfrm>
          <a:off x="4381500" y="247650"/>
          <a:ext cx="4905375" cy="2286000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571500</xdr:colOff>
      <xdr:row>6</xdr:row>
      <xdr:rowOff>76200</xdr:rowOff>
    </xdr:from>
    <xdr:to>
      <xdr:col>8</xdr:col>
      <xdr:colOff>723900</xdr:colOff>
      <xdr:row>6</xdr:row>
      <xdr:rowOff>85725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24BF1C91-9A86-4325-8A91-989A0722333A}"/>
            </a:ext>
          </a:extLst>
        </xdr:cNvPr>
        <xdr:cNvCxnSpPr/>
      </xdr:nvCxnSpPr>
      <xdr:spPr>
        <a:xfrm flipV="1">
          <a:off x="6000750" y="1295400"/>
          <a:ext cx="8382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657227</xdr:colOff>
      <xdr:row>15</xdr:row>
      <xdr:rowOff>171449</xdr:rowOff>
    </xdr:from>
    <xdr:ext cx="4110564" cy="11273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62E68B67-96DA-4193-9AD7-FEF16AC4D9D4}"/>
                </a:ext>
              </a:extLst>
            </xdr:cNvPr>
            <xdr:cNvSpPr txBox="1"/>
          </xdr:nvSpPr>
          <xdr:spPr>
            <a:xfrm>
              <a:off x="8765383" y="3219449"/>
              <a:ext cx="4110564" cy="112736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3600" i="1">
                        <a:latin typeface="Cambria Math" panose="02040503050406030204" pitchFamily="18" charset="0"/>
                      </a:rPr>
                      <m:t>𝜎</m:t>
                    </m:r>
                    <m:r>
                      <a:rPr lang="es-PE" sz="3600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36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s-PE" sz="3600" i="0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s-PE" sz="3600" i="0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s-PE" sz="3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PE" sz="360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es-PE" sz="36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s-PE" sz="3600"/>
            </a:p>
          </xdr:txBody>
        </xdr:sp>
      </mc:Choice>
      <mc:Fallback xmlns="">
        <xdr:sp macro="" textlink="">
          <xdr:nvSpPr>
            <xdr:cNvPr id="35" name="CuadroTexto 34">
              <a:extLst>
                <a:ext uri="{FF2B5EF4-FFF2-40B4-BE49-F238E27FC236}">
                  <a16:creationId xmlns:a16="http://schemas.microsoft.com/office/drawing/2014/main" id="{62E68B67-96DA-4193-9AD7-FEF16AC4D9D4}"/>
                </a:ext>
              </a:extLst>
            </xdr:cNvPr>
            <xdr:cNvSpPr txBox="1"/>
          </xdr:nvSpPr>
          <xdr:spPr>
            <a:xfrm>
              <a:off x="8765383" y="3219449"/>
              <a:ext cx="4110564" cy="1127360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PE" sz="3600" i="0">
                  <a:latin typeface="Cambria Math" panose="02040503050406030204" pitchFamily="18" charset="0"/>
                </a:rPr>
                <a:t>𝜎=√(𝜎_1^2+𝜎_2^2+𝜎_3^2 )</a:t>
              </a:r>
              <a:endParaRPr lang="es-PE" sz="3600"/>
            </a:p>
          </xdr:txBody>
        </xdr:sp>
      </mc:Fallback>
    </mc:AlternateContent>
    <xdr:clientData/>
  </xdr:oneCellAnchor>
  <xdr:twoCellAnchor>
    <xdr:from>
      <xdr:col>6</xdr:col>
      <xdr:colOff>95251</xdr:colOff>
      <xdr:row>12</xdr:row>
      <xdr:rowOff>66675</xdr:rowOff>
    </xdr:from>
    <xdr:to>
      <xdr:col>11</xdr:col>
      <xdr:colOff>428625</xdr:colOff>
      <xdr:row>12</xdr:row>
      <xdr:rowOff>76200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5FE2A890-5CD8-4CB3-8110-EB1E9839F466}"/>
            </a:ext>
          </a:extLst>
        </xdr:cNvPr>
        <xdr:cNvCxnSpPr/>
      </xdr:nvCxnSpPr>
      <xdr:spPr>
        <a:xfrm flipH="1" flipV="1">
          <a:off x="4591051" y="2486025"/>
          <a:ext cx="4181474" cy="9525"/>
        </a:xfrm>
        <a:prstGeom prst="straightConnector1">
          <a:avLst/>
        </a:prstGeom>
        <a:ln w="174625">
          <a:solidFill>
            <a:srgbClr val="C0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171450</xdr:rowOff>
    </xdr:from>
    <xdr:to>
      <xdr:col>12</xdr:col>
      <xdr:colOff>847725</xdr:colOff>
      <xdr:row>4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77AB64-A090-4CE0-8BD4-FFE36FCD2CF3}"/>
            </a:ext>
          </a:extLst>
        </xdr:cNvPr>
        <xdr:cNvGrpSpPr/>
      </xdr:nvGrpSpPr>
      <xdr:grpSpPr>
        <a:xfrm>
          <a:off x="8782050" y="171450"/>
          <a:ext cx="638175" cy="709613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C18174FA-3B9F-4BA0-AC80-F5BB30E963B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4F06A64-5616-485B-AB4E-F4E582CC1EF7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478EF612-3BBB-4C01-B434-2149EFDADFDD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1D41C8E-66A3-40CC-B7FD-CF3C52361571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10618C8-E2AE-4B9B-8B55-3722FFC28E48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45D5627-97D4-4317-97DB-ADC848FDE7C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4F3FE518-64F5-4A22-9B47-AE6B767B99ED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8A6737D1-5D0E-4E53-80CB-2E9C11A29BDB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514350</xdr:colOff>
      <xdr:row>2</xdr:row>
      <xdr:rowOff>133350</xdr:rowOff>
    </xdr:from>
    <xdr:to>
      <xdr:col>9</xdr:col>
      <xdr:colOff>704850</xdr:colOff>
      <xdr:row>2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13636CCB-46FF-42AC-8EA2-25BBFE2E0D0B}"/>
            </a:ext>
          </a:extLst>
        </xdr:cNvPr>
        <xdr:cNvCxnSpPr/>
      </xdr:nvCxnSpPr>
      <xdr:spPr>
        <a:xfrm>
          <a:off x="5943600" y="514350"/>
          <a:ext cx="876300" cy="0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47625</xdr:rowOff>
    </xdr:from>
    <xdr:to>
      <xdr:col>6</xdr:col>
      <xdr:colOff>9525</xdr:colOff>
      <xdr:row>7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98BE175B-BCAA-4AEA-A427-5598A5ED5965}"/>
            </a:ext>
          </a:extLst>
        </xdr:cNvPr>
        <xdr:cNvCxnSpPr/>
      </xdr:nvCxnSpPr>
      <xdr:spPr>
        <a:xfrm flipV="1">
          <a:off x="2152650" y="1457325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8</xdr:row>
      <xdr:rowOff>47624</xdr:rowOff>
    </xdr:from>
    <xdr:to>
      <xdr:col>5</xdr:col>
      <xdr:colOff>76200</xdr:colOff>
      <xdr:row>9</xdr:row>
      <xdr:rowOff>180975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4745F658-F078-4796-836E-53BE0AC6E484}"/>
            </a:ext>
          </a:extLst>
        </xdr:cNvPr>
        <xdr:cNvGrpSpPr/>
      </xdr:nvGrpSpPr>
      <xdr:grpSpPr>
        <a:xfrm>
          <a:off x="2416969" y="1666874"/>
          <a:ext cx="659606" cy="335757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B738909A-D24E-47B1-936C-C61029D644CE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DFB39A38-81CD-44F6-BC53-990A6EE9D737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6A2E2173-87EF-4DE8-8E25-5B071E28EC0D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2BE88729-BC81-428A-B39A-FE9EF0B3FD77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305AE766-9320-4426-AB92-8C8ED3B10E76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</xdr:col>
      <xdr:colOff>352425</xdr:colOff>
      <xdr:row>11</xdr:row>
      <xdr:rowOff>76200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656989E-7DF0-44E1-9778-21E88CDDD4F5}"/>
            </a:ext>
          </a:extLst>
        </xdr:cNvPr>
        <xdr:cNvSpPr txBox="1"/>
      </xdr:nvSpPr>
      <xdr:spPr>
        <a:xfrm>
          <a:off x="590550" y="2295525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2</xdr:col>
      <xdr:colOff>57150</xdr:colOff>
      <xdr:row>14</xdr:row>
      <xdr:rowOff>138112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E99A9FD-78A4-4E6F-BA19-E0AB5C3FEFCF}"/>
                </a:ext>
              </a:extLst>
            </xdr:cNvPr>
            <xdr:cNvSpPr txBox="1"/>
          </xdr:nvSpPr>
          <xdr:spPr>
            <a:xfrm>
              <a:off x="666750" y="2928937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E99A9FD-78A4-4E6F-BA19-E0AB5C3FEFCF}"/>
                </a:ext>
              </a:extLst>
            </xdr:cNvPr>
            <xdr:cNvSpPr txBox="1"/>
          </xdr:nvSpPr>
          <xdr:spPr>
            <a:xfrm>
              <a:off x="666750" y="2928937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8</xdr:col>
      <xdr:colOff>533400</xdr:colOff>
      <xdr:row>9</xdr:row>
      <xdr:rowOff>161925</xdr:rowOff>
    </xdr:from>
    <xdr:to>
      <xdr:col>9</xdr:col>
      <xdr:colOff>685800</xdr:colOff>
      <xdr:row>9</xdr:row>
      <xdr:rowOff>171450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CA2F8FF-3B9C-428C-8871-54CC43AF9118}"/>
            </a:ext>
          </a:extLst>
        </xdr:cNvPr>
        <xdr:cNvCxnSpPr/>
      </xdr:nvCxnSpPr>
      <xdr:spPr>
        <a:xfrm flipV="1">
          <a:off x="5962650" y="1971675"/>
          <a:ext cx="8382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2</xdr:row>
      <xdr:rowOff>152400</xdr:rowOff>
    </xdr:from>
    <xdr:to>
      <xdr:col>8</xdr:col>
      <xdr:colOff>542926</xdr:colOff>
      <xdr:row>9</xdr:row>
      <xdr:rowOff>161925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A1488FB7-7D54-4926-9D57-758892D48CD0}"/>
            </a:ext>
          </a:extLst>
        </xdr:cNvPr>
        <xdr:cNvCxnSpPr/>
      </xdr:nvCxnSpPr>
      <xdr:spPr>
        <a:xfrm flipV="1">
          <a:off x="5962650" y="533400"/>
          <a:ext cx="9526" cy="1438275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</xdr:row>
      <xdr:rowOff>9525</xdr:rowOff>
    </xdr:from>
    <xdr:to>
      <xdr:col>8</xdr:col>
      <xdr:colOff>533400</xdr:colOff>
      <xdr:row>7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A0EA3F91-6CF2-46B3-ABDB-0E9BE1E79E7B}"/>
            </a:ext>
          </a:extLst>
        </xdr:cNvPr>
        <xdr:cNvCxnSpPr/>
      </xdr:nvCxnSpPr>
      <xdr:spPr>
        <a:xfrm flipH="1">
          <a:off x="5438775" y="1419225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7</xdr:row>
      <xdr:rowOff>171450</xdr:rowOff>
    </xdr:from>
    <xdr:to>
      <xdr:col>12</xdr:col>
      <xdr:colOff>819150</xdr:colOff>
      <xdr:row>11</xdr:row>
      <xdr:rowOff>66675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ABF3850C-EBA3-4646-9A7E-CDC58A6DE75C}"/>
            </a:ext>
          </a:extLst>
        </xdr:cNvPr>
        <xdr:cNvGrpSpPr/>
      </xdr:nvGrpSpPr>
      <xdr:grpSpPr>
        <a:xfrm>
          <a:off x="8753475" y="1588294"/>
          <a:ext cx="638175" cy="716756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F185207-C1AA-44DB-998F-F4EABB7C9A93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0DC9AD25-3ACC-4D6A-BCF0-160B21B72F7F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BF7ABA3D-469A-4D3E-9913-65F252727B90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55560AF8-F0A0-4CDE-BFF4-EDD560082C7A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6A1B59EE-A97D-464F-9319-F515ADD1DAF3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C1E2C05C-C5F6-4465-86AC-A215C38EED62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FEEB851E-5C0D-4FC9-A4AC-45A26187F97C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ACE86CF8-C9CF-4BE3-AF9E-0DD1510D2900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571500</xdr:colOff>
      <xdr:row>0</xdr:row>
      <xdr:rowOff>57150</xdr:rowOff>
    </xdr:from>
    <xdr:to>
      <xdr:col>12</xdr:col>
      <xdr:colOff>142875</xdr:colOff>
      <xdr:row>12</xdr:row>
      <xdr:rowOff>57150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EE2E2A64-391A-48C3-AB23-CA23FA9BA11E}"/>
            </a:ext>
          </a:extLst>
        </xdr:cNvPr>
        <xdr:cNvSpPr/>
      </xdr:nvSpPr>
      <xdr:spPr>
        <a:xfrm>
          <a:off x="3571875" y="57150"/>
          <a:ext cx="4914900" cy="2409825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15388</xdr:colOff>
      <xdr:row>4</xdr:row>
      <xdr:rowOff>104775</xdr:rowOff>
    </xdr:from>
    <xdr:to>
      <xdr:col>8</xdr:col>
      <xdr:colOff>542926</xdr:colOff>
      <xdr:row>7</xdr:row>
      <xdr:rowOff>159727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BFD56B-160C-4271-A891-07642CC87EBF}"/>
            </a:ext>
          </a:extLst>
        </xdr:cNvPr>
        <xdr:cNvGrpSpPr/>
      </xdr:nvGrpSpPr>
      <xdr:grpSpPr>
        <a:xfrm>
          <a:off x="6111388" y="1228725"/>
          <a:ext cx="527538" cy="626452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6C1B55C9-B310-41E5-B4E8-8587DE6DA7D9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724862A-7804-460A-83B8-4D86892BE628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98BB055-CCA9-4BD5-93AD-FCB5148D39A9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8C6554B-57E9-4E5A-B123-C0186D3F32A4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88E9824-790B-4861-B349-19080419EF2C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A8BEA6A-549E-4BC3-95AC-176854B8965F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6172F76-DC70-40DA-80E6-35DE349ECE15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9C3E0627-FC34-465B-AA69-65EF4D9183B1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93052</xdr:colOff>
      <xdr:row>5</xdr:row>
      <xdr:rowOff>180975</xdr:rowOff>
    </xdr:from>
    <xdr:to>
      <xdr:col>7</xdr:col>
      <xdr:colOff>645502</xdr:colOff>
      <xdr:row>6</xdr:row>
      <xdr:rowOff>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A65885A9-1422-460C-ADCC-C19777093000}"/>
            </a:ext>
          </a:extLst>
        </xdr:cNvPr>
        <xdr:cNvCxnSpPr/>
      </xdr:nvCxnSpPr>
      <xdr:spPr>
        <a:xfrm>
          <a:off x="5427052" y="1143000"/>
          <a:ext cx="55245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5</xdr:row>
      <xdr:rowOff>180975</xdr:rowOff>
    </xdr:from>
    <xdr:to>
      <xdr:col>4</xdr:col>
      <xdr:colOff>616927</xdr:colOff>
      <xdr:row>5</xdr:row>
      <xdr:rowOff>180976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2608334A-52DE-464D-B466-454F47DFE532}"/>
            </a:ext>
          </a:extLst>
        </xdr:cNvPr>
        <xdr:cNvCxnSpPr/>
      </xdr:nvCxnSpPr>
      <xdr:spPr>
        <a:xfrm>
          <a:off x="2847975" y="1143000"/>
          <a:ext cx="816952" cy="1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66675</xdr:colOff>
      <xdr:row>10</xdr:row>
      <xdr:rowOff>0</xdr:rowOff>
    </xdr:from>
    <xdr:ext cx="141756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352C53E-4B86-4AFF-9B20-E9714286D80B}"/>
                </a:ext>
              </a:extLst>
            </xdr:cNvPr>
            <xdr:cNvSpPr txBox="1"/>
          </xdr:nvSpPr>
          <xdr:spPr>
            <a:xfrm>
              <a:off x="8448675" y="2276475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20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PE" sz="2000" i="1">
                        <a:latin typeface="Cambria Math" panose="02040503050406030204" pitchFamily="18" charset="0"/>
                      </a:rPr>
                      <m:t>𝑆𝑆</m:t>
                    </m:r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A352C53E-4B86-4AFF-9B20-E9714286D80B}"/>
                </a:ext>
              </a:extLst>
            </xdr:cNvPr>
            <xdr:cNvSpPr txBox="1"/>
          </xdr:nvSpPr>
          <xdr:spPr>
            <a:xfrm>
              <a:off x="8448675" y="2276475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𝐼𝑃=𝑄/2+𝑆𝑆</a:t>
              </a:r>
              <a:endParaRPr lang="es-PE" sz="2000"/>
            </a:p>
          </xdr:txBody>
        </xdr:sp>
      </mc:Fallback>
    </mc:AlternateContent>
    <xdr:clientData/>
  </xdr:oneCellAnchor>
  <xdr:oneCellAnchor>
    <xdr:from>
      <xdr:col>12</xdr:col>
      <xdr:colOff>409575</xdr:colOff>
      <xdr:row>3</xdr:row>
      <xdr:rowOff>119062</xdr:rowOff>
    </xdr:from>
    <xdr:ext cx="1386020" cy="10911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53D5E5-A373-49E5-BDDC-72FED76AB00E}"/>
                </a:ext>
              </a:extLst>
            </xdr:cNvPr>
            <xdr:cNvSpPr txBox="1"/>
          </xdr:nvSpPr>
          <xdr:spPr>
            <a:xfrm>
              <a:off x="9553575" y="995362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4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4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4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4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4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4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400" b="1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E53D5E5-A373-49E5-BDDC-72FED76AB00E}"/>
                </a:ext>
              </a:extLst>
            </xdr:cNvPr>
            <xdr:cNvSpPr txBox="1"/>
          </xdr:nvSpPr>
          <xdr:spPr>
            <a:xfrm>
              <a:off x="9553575" y="995362"/>
              <a:ext cx="1386020" cy="1091196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4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400" b="1"/>
            </a:p>
          </xdr:txBody>
        </xdr:sp>
      </mc:Fallback>
    </mc:AlternateContent>
    <xdr:clientData/>
  </xdr:oneCellAnchor>
  <xdr:oneCellAnchor>
    <xdr:from>
      <xdr:col>7</xdr:col>
      <xdr:colOff>476250</xdr:colOff>
      <xdr:row>10</xdr:row>
      <xdr:rowOff>38100</xdr:rowOff>
    </xdr:from>
    <xdr:ext cx="1536511" cy="593304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90A0E87-211A-4C87-8AE7-E80BC30F5861}"/>
            </a:ext>
          </a:extLst>
        </xdr:cNvPr>
        <xdr:cNvSpPr txBox="1"/>
      </xdr:nvSpPr>
      <xdr:spPr>
        <a:xfrm>
          <a:off x="5810250" y="2314575"/>
          <a:ext cx="1536511" cy="5933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3200"/>
            <a:t>SS = z*</a:t>
          </a:r>
          <a:r>
            <a:rPr lang="el-GR" sz="3200"/>
            <a:t>σ</a:t>
          </a:r>
          <a:endParaRPr lang="es-PE" sz="32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295276</xdr:colOff>
      <xdr:row>2</xdr:row>
      <xdr:rowOff>38100</xdr:rowOff>
    </xdr:from>
    <xdr:to>
      <xdr:col>12</xdr:col>
      <xdr:colOff>809626</xdr:colOff>
      <xdr:row>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6588A4B-1CC1-4B97-8098-726ADBFEB683}"/>
            </a:ext>
          </a:extLst>
        </xdr:cNvPr>
        <xdr:cNvGrpSpPr/>
      </xdr:nvGrpSpPr>
      <xdr:grpSpPr>
        <a:xfrm>
          <a:off x="8740776" y="726017"/>
          <a:ext cx="514350" cy="554566"/>
          <a:chOff x="6915150" y="190501"/>
          <a:chExt cx="1714500" cy="1142999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4FAE14EF-86AD-4B28-9A41-83B191BC444E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7370FED-64EE-45F5-A88A-826207C301D3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DCED9CF-DE20-471A-8A08-B9B1F3CDBD40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823E763-EF19-4DA3-97F4-579B501DA6B5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41707EA-2FE0-4DB8-AFB3-AA33D4A390DF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24BB46A-9624-453A-BD6E-EE525EE5EFE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DE64CDE-65E5-488C-9D09-6C36B9D6FAF2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F8BDCC9-0399-480A-A6D7-FF452667F870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514350</xdr:colOff>
      <xdr:row>3</xdr:row>
      <xdr:rowOff>123825</xdr:rowOff>
    </xdr:from>
    <xdr:to>
      <xdr:col>9</xdr:col>
      <xdr:colOff>742950</xdr:colOff>
      <xdr:row>3</xdr:row>
      <xdr:rowOff>133350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3DA21B2-9B91-4536-8AB8-44CA9AF00EFC}"/>
            </a:ext>
          </a:extLst>
        </xdr:cNvPr>
        <xdr:cNvCxnSpPr/>
      </xdr:nvCxnSpPr>
      <xdr:spPr>
        <a:xfrm flipV="1">
          <a:off x="5943600" y="904875"/>
          <a:ext cx="914400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47625</xdr:rowOff>
    </xdr:from>
    <xdr:to>
      <xdr:col>6</xdr:col>
      <xdr:colOff>9525</xdr:colOff>
      <xdr:row>8</xdr:row>
      <xdr:rowOff>57150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CE560A03-D272-40AA-8B82-957BCDB95B29}"/>
            </a:ext>
          </a:extLst>
        </xdr:cNvPr>
        <xdr:cNvCxnSpPr/>
      </xdr:nvCxnSpPr>
      <xdr:spPr>
        <a:xfrm flipV="1">
          <a:off x="2152650" y="1828800"/>
          <a:ext cx="1590675" cy="9525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3</xdr:row>
      <xdr:rowOff>200024</xdr:rowOff>
    </xdr:from>
    <xdr:to>
      <xdr:col>5</xdr:col>
      <xdr:colOff>228600</xdr:colOff>
      <xdr:row>5</xdr:row>
      <xdr:rowOff>133350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F285D8B9-BA85-442A-8A9F-4064E3638ED0}"/>
            </a:ext>
          </a:extLst>
        </xdr:cNvPr>
        <xdr:cNvGrpSpPr/>
      </xdr:nvGrpSpPr>
      <xdr:grpSpPr>
        <a:xfrm>
          <a:off x="2575983" y="1078441"/>
          <a:ext cx="658284" cy="335492"/>
          <a:chOff x="3295650" y="1485900"/>
          <a:chExt cx="1781176" cy="106680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AA59FA8B-AEA7-4EC4-886E-A773987A5E41}"/>
              </a:ext>
            </a:extLst>
          </xdr:cNvPr>
          <xdr:cNvSpPr/>
        </xdr:nvSpPr>
        <xdr:spPr>
          <a:xfrm>
            <a:off x="3295650" y="1485900"/>
            <a:ext cx="1228725" cy="6572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6E2FA71A-03F4-4A3C-83F2-59703BDC4E41}"/>
              </a:ext>
            </a:extLst>
          </xdr:cNvPr>
          <xdr:cNvSpPr/>
        </xdr:nvSpPr>
        <xdr:spPr>
          <a:xfrm>
            <a:off x="4619626" y="1752600"/>
            <a:ext cx="457200" cy="3905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1F691CCF-255B-4FDA-A5D2-DF6E40B3C3FC}"/>
              </a:ext>
            </a:extLst>
          </xdr:cNvPr>
          <xdr:cNvSpPr/>
        </xdr:nvSpPr>
        <xdr:spPr>
          <a:xfrm>
            <a:off x="3400425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Elipse 16">
            <a:extLst>
              <a:ext uri="{FF2B5EF4-FFF2-40B4-BE49-F238E27FC236}">
                <a16:creationId xmlns:a16="http://schemas.microsoft.com/office/drawing/2014/main" id="{820B257C-0741-459F-8E84-C76728C3092C}"/>
              </a:ext>
            </a:extLst>
          </xdr:cNvPr>
          <xdr:cNvSpPr/>
        </xdr:nvSpPr>
        <xdr:spPr>
          <a:xfrm>
            <a:off x="3981450" y="2152650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" name="Elipse 17">
            <a:extLst>
              <a:ext uri="{FF2B5EF4-FFF2-40B4-BE49-F238E27FC236}">
                <a16:creationId xmlns:a16="http://schemas.microsoft.com/office/drawing/2014/main" id="{FF6AE685-8B2A-41FB-8E4A-5F95C045EF62}"/>
              </a:ext>
            </a:extLst>
          </xdr:cNvPr>
          <xdr:cNvSpPr/>
        </xdr:nvSpPr>
        <xdr:spPr>
          <a:xfrm>
            <a:off x="4610100" y="2143125"/>
            <a:ext cx="381000" cy="400050"/>
          </a:xfrm>
          <a:prstGeom prst="ellipse">
            <a:avLst/>
          </a:prstGeom>
          <a:solidFill>
            <a:schemeClr val="tx1">
              <a:lumMod val="75000"/>
              <a:lumOff val="25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PE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oneCellAnchor>
    <xdr:from>
      <xdr:col>1</xdr:col>
      <xdr:colOff>352425</xdr:colOff>
      <xdr:row>11</xdr:row>
      <xdr:rowOff>0</xdr:rowOff>
    </xdr:from>
    <xdr:ext cx="1367426" cy="530658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1327653F-DA1D-4AE5-A812-0F8EA352EA82}"/>
            </a:ext>
          </a:extLst>
        </xdr:cNvPr>
        <xdr:cNvSpPr txBox="1"/>
      </xdr:nvSpPr>
      <xdr:spPr>
        <a:xfrm>
          <a:off x="590550" y="2371725"/>
          <a:ext cx="1367426" cy="53065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800"/>
            <a:t>SS = z*</a:t>
          </a:r>
          <a:r>
            <a:rPr lang="el-GR" sz="2800"/>
            <a:t>σ</a:t>
          </a:r>
          <a:endParaRPr lang="es-PE" sz="2800"/>
        </a:p>
      </xdr:txBody>
    </xdr:sp>
    <xdr:clientData/>
  </xdr:oneCellAnchor>
  <xdr:oneCellAnchor>
    <xdr:from>
      <xdr:col>2</xdr:col>
      <xdr:colOff>57150</xdr:colOff>
      <xdr:row>13</xdr:row>
      <xdr:rowOff>138112</xdr:rowOff>
    </xdr:from>
    <xdr:ext cx="1155060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1B20D03-66D8-4EF0-913D-B91E4CCB9508}"/>
                </a:ext>
              </a:extLst>
            </xdr:cNvPr>
            <xdr:cNvSpPr txBox="1"/>
          </xdr:nvSpPr>
          <xdr:spPr>
            <a:xfrm>
              <a:off x="666750" y="29003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2000" b="1" i="1">
                                <a:latin typeface="Cambria Math" panose="02040503050406030204" pitchFamily="18" charset="0"/>
                              </a:rPr>
                              <m:t>𝝈</m:t>
                            </m:r>
                          </m:e>
                          <m:sub>
                            <m:r>
                              <a:rPr lang="es-PE" sz="2000" b="1" i="0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den>
                    </m:f>
                    <m:r>
                      <a:rPr lang="es-PE" sz="2000" b="1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𝟏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2000" b="1" i="1">
                                    <a:latin typeface="Cambria Math" panose="02040503050406030204" pitchFamily="18" charset="0"/>
                                  </a:rPr>
                                  <m:t>𝑻</m:t>
                                </m:r>
                              </m:e>
                              <m:sub>
                                <m:r>
                                  <a:rPr lang="es-PE" sz="2000" b="1" i="0"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PE" sz="2000" b="1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1B20D03-66D8-4EF0-913D-B91E4CCB9508}"/>
                </a:ext>
              </a:extLst>
            </xdr:cNvPr>
            <xdr:cNvSpPr txBox="1"/>
          </xdr:nvSpPr>
          <xdr:spPr>
            <a:xfrm>
              <a:off x="666750" y="2900362"/>
              <a:ext cx="1155060" cy="909352"/>
            </a:xfrm>
            <a:prstGeom prst="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b="1" i="0">
                  <a:latin typeface="Cambria Math" panose="02040503050406030204" pitchFamily="18" charset="0"/>
                </a:rPr>
                <a:t>𝝈_𝟏/𝝈_𝟐 =√(𝑻_𝟏/𝑻_𝟐 )</a:t>
              </a:r>
              <a:endParaRPr lang="es-PE" sz="2000" b="1"/>
            </a:p>
          </xdr:txBody>
        </xdr:sp>
      </mc:Fallback>
    </mc:AlternateContent>
    <xdr:clientData/>
  </xdr:oneCellAnchor>
  <xdr:twoCellAnchor>
    <xdr:from>
      <xdr:col>8</xdr:col>
      <xdr:colOff>571500</xdr:colOff>
      <xdr:row>8</xdr:row>
      <xdr:rowOff>123825</xdr:rowOff>
    </xdr:from>
    <xdr:to>
      <xdr:col>9</xdr:col>
      <xdr:colOff>742950</xdr:colOff>
      <xdr:row>8</xdr:row>
      <xdr:rowOff>133351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EFCE202A-DFC7-446C-BDAF-8422F6EF128F}"/>
            </a:ext>
          </a:extLst>
        </xdr:cNvPr>
        <xdr:cNvCxnSpPr/>
      </xdr:nvCxnSpPr>
      <xdr:spPr>
        <a:xfrm flipV="1">
          <a:off x="6000750" y="1905000"/>
          <a:ext cx="857250" cy="9526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3</xdr:row>
      <xdr:rowOff>152401</xdr:rowOff>
    </xdr:from>
    <xdr:to>
      <xdr:col>8</xdr:col>
      <xdr:colOff>542926</xdr:colOff>
      <xdr:row>13</xdr:row>
      <xdr:rowOff>114300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4A34FC71-3471-4FA5-A645-83DC84858B64}"/>
            </a:ext>
          </a:extLst>
        </xdr:cNvPr>
        <xdr:cNvCxnSpPr/>
      </xdr:nvCxnSpPr>
      <xdr:spPr>
        <a:xfrm flipV="1">
          <a:off x="5972175" y="933451"/>
          <a:ext cx="1" cy="1943099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8</xdr:row>
      <xdr:rowOff>9525</xdr:rowOff>
    </xdr:from>
    <xdr:to>
      <xdr:col>8</xdr:col>
      <xdr:colOff>533400</xdr:colOff>
      <xdr:row>8</xdr:row>
      <xdr:rowOff>9526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5C7B75FE-29BD-49A1-9075-0E16C7D85227}"/>
            </a:ext>
          </a:extLst>
        </xdr:cNvPr>
        <xdr:cNvCxnSpPr/>
      </xdr:nvCxnSpPr>
      <xdr:spPr>
        <a:xfrm flipH="1">
          <a:off x="5438775" y="1790700"/>
          <a:ext cx="523875" cy="1"/>
        </a:xfrm>
        <a:prstGeom prst="straightConnector1">
          <a:avLst/>
        </a:prstGeom>
        <a:ln w="60325">
          <a:solidFill>
            <a:schemeClr val="tx1"/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314325</xdr:colOff>
      <xdr:row>7</xdr:row>
      <xdr:rowOff>95250</xdr:rowOff>
    </xdr:from>
    <xdr:to>
      <xdr:col>12</xdr:col>
      <xdr:colOff>781050</xdr:colOff>
      <xdr:row>9</xdr:row>
      <xdr:rowOff>180975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FFCAD08E-32C2-44A4-A605-EE8CE29B08B3}"/>
            </a:ext>
          </a:extLst>
        </xdr:cNvPr>
        <xdr:cNvGrpSpPr/>
      </xdr:nvGrpSpPr>
      <xdr:grpSpPr>
        <a:xfrm>
          <a:off x="8759825" y="1788583"/>
          <a:ext cx="466725" cy="466725"/>
          <a:chOff x="6915150" y="190501"/>
          <a:chExt cx="1714500" cy="1142999"/>
        </a:xfrm>
      </xdr:grpSpPr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8891B254-1C08-4AE2-A504-B95EF44F8054}"/>
              </a:ext>
            </a:extLst>
          </xdr:cNvPr>
          <xdr:cNvCxnSpPr/>
        </xdr:nvCxnSpPr>
        <xdr:spPr>
          <a:xfrm flipV="1">
            <a:off x="6915150" y="285750"/>
            <a:ext cx="238125" cy="7715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C2E967DD-E34B-45A6-99F4-F00CC1F989E4}"/>
              </a:ext>
            </a:extLst>
          </xdr:cNvPr>
          <xdr:cNvCxnSpPr/>
        </xdr:nvCxnSpPr>
        <xdr:spPr>
          <a:xfrm flipH="1" flipV="1">
            <a:off x="7153275" y="304800"/>
            <a:ext cx="238125" cy="8858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0A49C47F-3C90-48B2-A156-A5FAF8AF7691}"/>
              </a:ext>
            </a:extLst>
          </xdr:cNvPr>
          <xdr:cNvCxnSpPr/>
        </xdr:nvCxnSpPr>
        <xdr:spPr>
          <a:xfrm flipV="1">
            <a:off x="7400926" y="200025"/>
            <a:ext cx="161924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CCFD8C3B-BCE5-475E-9393-1F57C6EF2F03}"/>
              </a:ext>
            </a:extLst>
          </xdr:cNvPr>
          <xdr:cNvCxnSpPr/>
        </xdr:nvCxnSpPr>
        <xdr:spPr>
          <a:xfrm flipH="1" flipV="1">
            <a:off x="7572375" y="190501"/>
            <a:ext cx="247650" cy="1142999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B4CDBEFC-C7C0-4E04-A8C6-20E66FC459D2}"/>
              </a:ext>
            </a:extLst>
          </xdr:cNvPr>
          <xdr:cNvCxnSpPr/>
        </xdr:nvCxnSpPr>
        <xdr:spPr>
          <a:xfrm flipV="1">
            <a:off x="7829551" y="342900"/>
            <a:ext cx="152399" cy="9715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1E573288-98AB-494C-A511-2CE2AF3577D6}"/>
              </a:ext>
            </a:extLst>
          </xdr:cNvPr>
          <xdr:cNvCxnSpPr/>
        </xdr:nvCxnSpPr>
        <xdr:spPr>
          <a:xfrm flipH="1" flipV="1">
            <a:off x="7981951" y="361950"/>
            <a:ext cx="276224" cy="857250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2E37F891-09EC-412E-BD27-603776E87843}"/>
              </a:ext>
            </a:extLst>
          </xdr:cNvPr>
          <xdr:cNvCxnSpPr/>
        </xdr:nvCxnSpPr>
        <xdr:spPr>
          <a:xfrm flipV="1">
            <a:off x="8258175" y="209550"/>
            <a:ext cx="142875" cy="1000126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841D6382-5F18-4053-AE63-9E3E27BFAA82}"/>
              </a:ext>
            </a:extLst>
          </xdr:cNvPr>
          <xdr:cNvCxnSpPr/>
        </xdr:nvCxnSpPr>
        <xdr:spPr>
          <a:xfrm flipH="1" flipV="1">
            <a:off x="8401051" y="228600"/>
            <a:ext cx="228599" cy="847725"/>
          </a:xfrm>
          <a:prstGeom prst="line">
            <a:avLst/>
          </a:prstGeom>
          <a:ln w="254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571500</xdr:colOff>
      <xdr:row>1</xdr:row>
      <xdr:rowOff>57150</xdr:rowOff>
    </xdr:from>
    <xdr:to>
      <xdr:col>12</xdr:col>
      <xdr:colOff>142875</xdr:colOff>
      <xdr:row>15</xdr:row>
      <xdr:rowOff>133350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1ABB28BA-BD58-4CAD-B062-190E7E7C30D3}"/>
            </a:ext>
          </a:extLst>
        </xdr:cNvPr>
        <xdr:cNvSpPr/>
      </xdr:nvSpPr>
      <xdr:spPr>
        <a:xfrm>
          <a:off x="3571875" y="457200"/>
          <a:ext cx="4914900" cy="2847975"/>
        </a:xfrm>
        <a:prstGeom prst="rect">
          <a:avLst/>
        </a:prstGeom>
        <a:noFill/>
        <a:ln w="3492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533400</xdr:colOff>
      <xdr:row>13</xdr:row>
      <xdr:rowOff>114301</xdr:rowOff>
    </xdr:from>
    <xdr:to>
      <xdr:col>10</xdr:col>
      <xdr:colOff>0</xdr:colOff>
      <xdr:row>13</xdr:row>
      <xdr:rowOff>123825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A3D5261A-920A-4FD8-8AEE-28FD80249716}"/>
            </a:ext>
          </a:extLst>
        </xdr:cNvPr>
        <xdr:cNvCxnSpPr/>
      </xdr:nvCxnSpPr>
      <xdr:spPr>
        <a:xfrm flipV="1">
          <a:off x="5962650" y="2876551"/>
          <a:ext cx="914400" cy="9524"/>
        </a:xfrm>
        <a:prstGeom prst="straightConnector1">
          <a:avLst/>
        </a:prstGeom>
        <a:ln w="6032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10</xdr:row>
      <xdr:rowOff>104775</xdr:rowOff>
    </xdr:from>
    <xdr:to>
      <xdr:col>7</xdr:col>
      <xdr:colOff>247650</xdr:colOff>
      <xdr:row>12</xdr:row>
      <xdr:rowOff>84847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88A4E2D4-9333-4408-9A46-DC11E4E7E466}"/>
            </a:ext>
          </a:extLst>
        </xdr:cNvPr>
        <xdr:cNvGrpSpPr/>
      </xdr:nvGrpSpPr>
      <xdr:grpSpPr>
        <a:xfrm>
          <a:off x="4297892" y="2380192"/>
          <a:ext cx="447675" cy="382238"/>
          <a:chOff x="2546252" y="3540367"/>
          <a:chExt cx="834811" cy="818272"/>
        </a:xfrm>
      </xdr:grpSpPr>
      <xdr:sp macro="" textlink="">
        <xdr:nvSpPr>
          <xdr:cNvPr id="45" name="Rectángulo 44">
            <a:extLst>
              <a:ext uri="{FF2B5EF4-FFF2-40B4-BE49-F238E27FC236}">
                <a16:creationId xmlns:a16="http://schemas.microsoft.com/office/drawing/2014/main" id="{F80837FF-157D-4CB3-94C8-6CF31A9494C8}"/>
              </a:ext>
            </a:extLst>
          </xdr:cNvPr>
          <xdr:cNvSpPr/>
        </xdr:nvSpPr>
        <xdr:spPr>
          <a:xfrm>
            <a:off x="2715063" y="3840480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4454BA7C-AE05-45D8-8636-692FDF3663D9}"/>
              </a:ext>
            </a:extLst>
          </xdr:cNvPr>
          <xdr:cNvSpPr/>
        </xdr:nvSpPr>
        <xdr:spPr>
          <a:xfrm>
            <a:off x="2546252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B0B42E06-B0A3-4862-9CA4-D06C525BB9E0}"/>
              </a:ext>
            </a:extLst>
          </xdr:cNvPr>
          <xdr:cNvSpPr/>
        </xdr:nvSpPr>
        <xdr:spPr>
          <a:xfrm>
            <a:off x="2851116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8" name="Rectángulo 47">
            <a:extLst>
              <a:ext uri="{FF2B5EF4-FFF2-40B4-BE49-F238E27FC236}">
                <a16:creationId xmlns:a16="http://schemas.microsoft.com/office/drawing/2014/main" id="{804E8B5C-EE80-4048-AC9D-5FAF54BEAAB9}"/>
              </a:ext>
            </a:extLst>
          </xdr:cNvPr>
          <xdr:cNvSpPr/>
        </xdr:nvSpPr>
        <xdr:spPr>
          <a:xfrm>
            <a:off x="3155980" y="4133556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49" name="Rectángulo 48">
            <a:extLst>
              <a:ext uri="{FF2B5EF4-FFF2-40B4-BE49-F238E27FC236}">
                <a16:creationId xmlns:a16="http://schemas.microsoft.com/office/drawing/2014/main" id="{8874EB3E-2FA5-4A6F-9A05-FD09C04FF06B}"/>
              </a:ext>
            </a:extLst>
          </xdr:cNvPr>
          <xdr:cNvSpPr/>
        </xdr:nvSpPr>
        <xdr:spPr>
          <a:xfrm>
            <a:off x="3008143" y="3838135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C5F45828-59B8-4678-980C-49C6D95C1A85}"/>
              </a:ext>
            </a:extLst>
          </xdr:cNvPr>
          <xdr:cNvSpPr/>
        </xdr:nvSpPr>
        <xdr:spPr>
          <a:xfrm>
            <a:off x="2865117" y="3540367"/>
            <a:ext cx="225083" cy="225083"/>
          </a:xfrm>
          <a:prstGeom prst="rect">
            <a:avLst/>
          </a:prstGeom>
          <a:solidFill>
            <a:srgbClr val="C00000"/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_tradn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PE"/>
          </a:p>
        </xdr:txBody>
      </xdr:sp>
    </xdr:grpSp>
    <xdr:clientData/>
  </xdr:twoCellAnchor>
  <xdr:oneCellAnchor>
    <xdr:from>
      <xdr:col>6</xdr:col>
      <xdr:colOff>390525</xdr:colOff>
      <xdr:row>13</xdr:row>
      <xdr:rowOff>9525</xdr:rowOff>
    </xdr:from>
    <xdr:ext cx="780855" cy="405432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9290ABFC-11DD-4939-BF8D-4F3BA57D02B9}"/>
            </a:ext>
          </a:extLst>
        </xdr:cNvPr>
        <xdr:cNvSpPr txBox="1"/>
      </xdr:nvSpPr>
      <xdr:spPr>
        <a:xfrm>
          <a:off x="4124325" y="2771775"/>
          <a:ext cx="780855" cy="40543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2000" b="1"/>
            <a:t>¿ SS ?</a:t>
          </a:r>
        </a:p>
      </xdr:txBody>
    </xdr:sp>
    <xdr:clientData/>
  </xdr:oneCellAnchor>
  <xdr:twoCellAnchor>
    <xdr:from>
      <xdr:col>12</xdr:col>
      <xdr:colOff>266700</xdr:colOff>
      <xdr:row>13</xdr:row>
      <xdr:rowOff>104624</xdr:rowOff>
    </xdr:from>
    <xdr:to>
      <xdr:col>12</xdr:col>
      <xdr:colOff>866776</xdr:colOff>
      <xdr:row>14</xdr:row>
      <xdr:rowOff>9525</xdr:rowOff>
    </xdr:to>
    <xdr:sp macro="" textlink="">
      <xdr:nvSpPr>
        <xdr:cNvPr id="52" name="Forma libre: forma 51">
          <a:extLst>
            <a:ext uri="{FF2B5EF4-FFF2-40B4-BE49-F238E27FC236}">
              <a16:creationId xmlns:a16="http://schemas.microsoft.com/office/drawing/2014/main" id="{D20E0BBA-38A3-4CC5-9E62-42DE108425BB}"/>
            </a:ext>
          </a:extLst>
        </xdr:cNvPr>
        <xdr:cNvSpPr/>
      </xdr:nvSpPr>
      <xdr:spPr>
        <a:xfrm>
          <a:off x="8610600" y="2866874"/>
          <a:ext cx="600076" cy="104926"/>
        </a:xfrm>
        <a:custGeom>
          <a:avLst/>
          <a:gdLst>
            <a:gd name="connsiteX0" fmla="*/ 0 w 1057275"/>
            <a:gd name="connsiteY0" fmla="*/ 85876 h 85876"/>
            <a:gd name="connsiteX1" fmla="*/ 200025 w 1057275"/>
            <a:gd name="connsiteY1" fmla="*/ 19201 h 85876"/>
            <a:gd name="connsiteX2" fmla="*/ 333375 w 1057275"/>
            <a:gd name="connsiteY2" fmla="*/ 66826 h 85876"/>
            <a:gd name="connsiteX3" fmla="*/ 457200 w 1057275"/>
            <a:gd name="connsiteY3" fmla="*/ 151 h 85876"/>
            <a:gd name="connsiteX4" fmla="*/ 619125 w 1057275"/>
            <a:gd name="connsiteY4" fmla="*/ 47776 h 85876"/>
            <a:gd name="connsiteX5" fmla="*/ 704850 w 1057275"/>
            <a:gd name="connsiteY5" fmla="*/ 19201 h 85876"/>
            <a:gd name="connsiteX6" fmla="*/ 885825 w 1057275"/>
            <a:gd name="connsiteY6" fmla="*/ 66826 h 85876"/>
            <a:gd name="connsiteX7" fmla="*/ 1057275 w 1057275"/>
            <a:gd name="connsiteY7" fmla="*/ 9676 h 858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57275" h="85876">
              <a:moveTo>
                <a:pt x="0" y="85876"/>
              </a:moveTo>
              <a:cubicBezTo>
                <a:pt x="72231" y="54126"/>
                <a:pt x="144463" y="22376"/>
                <a:pt x="200025" y="19201"/>
              </a:cubicBezTo>
              <a:cubicBezTo>
                <a:pt x="255587" y="16026"/>
                <a:pt x="290513" y="70001"/>
                <a:pt x="333375" y="66826"/>
              </a:cubicBezTo>
              <a:cubicBezTo>
                <a:pt x="376237" y="63651"/>
                <a:pt x="409575" y="3326"/>
                <a:pt x="457200" y="151"/>
              </a:cubicBezTo>
              <a:cubicBezTo>
                <a:pt x="504825" y="-3024"/>
                <a:pt x="577850" y="44601"/>
                <a:pt x="619125" y="47776"/>
              </a:cubicBezTo>
              <a:cubicBezTo>
                <a:pt x="660400" y="50951"/>
                <a:pt x="660400" y="16026"/>
                <a:pt x="704850" y="19201"/>
              </a:cubicBezTo>
              <a:cubicBezTo>
                <a:pt x="749300" y="22376"/>
                <a:pt x="827088" y="68413"/>
                <a:pt x="885825" y="66826"/>
              </a:cubicBezTo>
              <a:cubicBezTo>
                <a:pt x="944562" y="65239"/>
                <a:pt x="1000918" y="37457"/>
                <a:pt x="1057275" y="9676"/>
              </a:cubicBezTo>
            </a:path>
          </a:pathLst>
        </a:custGeom>
        <a:noFill/>
        <a:ln w="3492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6</xdr:col>
      <xdr:colOff>436033</xdr:colOff>
      <xdr:row>25</xdr:row>
      <xdr:rowOff>42333</xdr:rowOff>
    </xdr:from>
    <xdr:ext cx="1417568" cy="5761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CuadroTexto 53">
              <a:extLst>
                <a:ext uri="{FF2B5EF4-FFF2-40B4-BE49-F238E27FC236}">
                  <a16:creationId xmlns:a16="http://schemas.microsoft.com/office/drawing/2014/main" id="{CA7183F1-9C75-47BC-94EB-C8F5319037D2}"/>
                </a:ext>
              </a:extLst>
            </xdr:cNvPr>
            <xdr:cNvSpPr txBox="1"/>
          </xdr:nvSpPr>
          <xdr:spPr>
            <a:xfrm>
              <a:off x="4171950" y="5439833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i="1">
                        <a:latin typeface="Cambria Math" panose="02040503050406030204" pitchFamily="18" charset="0"/>
                      </a:rPr>
                      <m:t>𝐼𝑃</m:t>
                    </m:r>
                    <m:r>
                      <a:rPr lang="es-PE" sz="20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2000" i="1">
                            <a:latin typeface="Cambria Math" panose="02040503050406030204" pitchFamily="18" charset="0"/>
                          </a:rPr>
                          <m:t>𝑄</m:t>
                        </m:r>
                      </m:num>
                      <m:den>
                        <m:r>
                          <a:rPr lang="es-PE" sz="200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2000" i="0">
                        <a:latin typeface="Cambria Math" panose="02040503050406030204" pitchFamily="18" charset="0"/>
                      </a:rPr>
                      <m:t>+</m:t>
                    </m:r>
                    <m:r>
                      <a:rPr lang="es-PE" sz="2000" i="1">
                        <a:latin typeface="Cambria Math" panose="02040503050406030204" pitchFamily="18" charset="0"/>
                      </a:rPr>
                      <m:t>𝑆𝑆</m:t>
                    </m:r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54" name="CuadroTexto 53">
              <a:extLst>
                <a:ext uri="{FF2B5EF4-FFF2-40B4-BE49-F238E27FC236}">
                  <a16:creationId xmlns:a16="http://schemas.microsoft.com/office/drawing/2014/main" id="{CA7183F1-9C75-47BC-94EB-C8F5319037D2}"/>
                </a:ext>
              </a:extLst>
            </xdr:cNvPr>
            <xdr:cNvSpPr txBox="1"/>
          </xdr:nvSpPr>
          <xdr:spPr>
            <a:xfrm>
              <a:off x="4171950" y="5439833"/>
              <a:ext cx="1417568" cy="576183"/>
            </a:xfrm>
            <a:prstGeom prst="rect">
              <a:avLst/>
            </a:prstGeom>
            <a:solidFill>
              <a:srgbClr val="FFC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2000" i="0">
                  <a:latin typeface="Cambria Math" panose="02040503050406030204" pitchFamily="18" charset="0"/>
                </a:rPr>
                <a:t>𝐼𝑃=𝑄/2+𝑆𝑆</a:t>
              </a:r>
              <a:endParaRPr lang="es-PE" sz="2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DDB4-B3E1-44AC-8022-AA084EE19C82}">
  <dimension ref="A1:G18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10.140625" customWidth="1"/>
    <col min="9" max="9" width="13.42578125" customWidth="1"/>
  </cols>
  <sheetData>
    <row r="1" spans="1:7" ht="30" customHeight="1" x14ac:dyDescent="0.45">
      <c r="B1" s="46" t="s">
        <v>45</v>
      </c>
    </row>
    <row r="2" spans="1:7" ht="18.75" x14ac:dyDescent="0.3">
      <c r="A2" s="30"/>
    </row>
    <row r="3" spans="1:7" x14ac:dyDescent="0.25">
      <c r="F3" s="1" t="s">
        <v>46</v>
      </c>
      <c r="G3" s="1" t="s">
        <v>47</v>
      </c>
    </row>
    <row r="4" spans="1:7" ht="15.75" x14ac:dyDescent="0.25">
      <c r="D4" s="26"/>
      <c r="F4" s="2" t="s">
        <v>79</v>
      </c>
    </row>
    <row r="5" spans="1:7" ht="15.75" x14ac:dyDescent="0.25">
      <c r="D5" s="26"/>
    </row>
    <row r="6" spans="1:7" ht="15.75" x14ac:dyDescent="0.25">
      <c r="D6" s="34"/>
    </row>
    <row r="7" spans="1:7" ht="15.75" x14ac:dyDescent="0.25">
      <c r="D7" s="26"/>
    </row>
    <row r="8" spans="1:7" ht="15.75" x14ac:dyDescent="0.25">
      <c r="D8" s="26"/>
    </row>
    <row r="9" spans="1:7" ht="15.75" x14ac:dyDescent="0.25">
      <c r="D9" s="26"/>
    </row>
    <row r="13" spans="1:7" ht="15.75" x14ac:dyDescent="0.25">
      <c r="A13" s="31"/>
      <c r="B13" s="2"/>
      <c r="C13" s="26"/>
    </row>
    <row r="14" spans="1:7" ht="15.75" x14ac:dyDescent="0.25">
      <c r="A14" s="31"/>
      <c r="B14" s="2"/>
      <c r="C14" s="26"/>
    </row>
    <row r="15" spans="1:7" ht="15.75" x14ac:dyDescent="0.25">
      <c r="A15" s="32"/>
      <c r="B15" s="33"/>
      <c r="C15" s="34"/>
    </row>
    <row r="16" spans="1:7" ht="15.75" x14ac:dyDescent="0.25">
      <c r="A16" s="31"/>
      <c r="B16" s="2"/>
      <c r="C16" s="26"/>
    </row>
    <row r="17" spans="1:6" ht="15.75" x14ac:dyDescent="0.25">
      <c r="A17" s="31"/>
      <c r="B17" s="2"/>
      <c r="C17" s="26"/>
    </row>
    <row r="18" spans="1:6" ht="15.75" x14ac:dyDescent="0.25">
      <c r="A18" s="31"/>
      <c r="B18" s="2"/>
      <c r="C18" s="26"/>
      <c r="D18" s="4" t="s">
        <v>33</v>
      </c>
      <c r="E18" s="4">
        <v>120</v>
      </c>
      <c r="F18" s="4" t="s">
        <v>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1CAD-FA5E-4683-BFCB-F020BACD9110}">
  <dimension ref="B1:M2"/>
  <sheetViews>
    <sheetView zoomScaleNormal="100" workbookViewId="0">
      <selection activeCell="B1" sqref="B1:M2"/>
    </sheetView>
  </sheetViews>
  <sheetFormatPr baseColWidth="10" defaultRowHeight="15" x14ac:dyDescent="0.25"/>
  <cols>
    <col min="1" max="1" width="5.85546875" customWidth="1"/>
    <col min="2" max="2" width="8.7109375" customWidth="1"/>
    <col min="4" max="4" width="9.140625" customWidth="1"/>
    <col min="5" max="5" width="13" style="11" customWidth="1"/>
    <col min="6" max="6" width="9.85546875" customWidth="1"/>
  </cols>
  <sheetData>
    <row r="1" spans="2:13" ht="20.25" customHeight="1" x14ac:dyDescent="0.25">
      <c r="B1" s="110" t="s">
        <v>76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2:13" ht="20.25" customHeight="1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</sheetData>
  <mergeCells count="1">
    <mergeCell ref="B1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93ED-25A0-4AAB-ABFD-745CDE7774DE}">
  <dimension ref="B1:M3"/>
  <sheetViews>
    <sheetView workbookViewId="0">
      <selection activeCell="J9" sqref="J9"/>
    </sheetView>
  </sheetViews>
  <sheetFormatPr baseColWidth="10" defaultRowHeight="15" x14ac:dyDescent="0.25"/>
  <cols>
    <col min="1" max="1" width="6.140625" customWidth="1"/>
  </cols>
  <sheetData>
    <row r="1" spans="2:13" x14ac:dyDescent="0.25">
      <c r="B1" s="110" t="s">
        <v>77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2:13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x14ac:dyDescent="0.25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</sheetData>
  <mergeCells count="1">
    <mergeCell ref="B1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EF62-8266-4850-8F42-5C9BAB5DF404}">
  <dimension ref="B1:R25"/>
  <sheetViews>
    <sheetView zoomScale="80" zoomScaleNormal="80" workbookViewId="0">
      <selection activeCell="H10" sqref="H10"/>
    </sheetView>
  </sheetViews>
  <sheetFormatPr baseColWidth="10" defaultRowHeight="15" x14ac:dyDescent="0.25"/>
  <cols>
    <col min="11" max="11" width="13.42578125" customWidth="1"/>
  </cols>
  <sheetData>
    <row r="1" spans="3:18" ht="18.75" x14ac:dyDescent="0.3">
      <c r="C1" s="35" t="s">
        <v>95</v>
      </c>
      <c r="D1" s="35"/>
      <c r="F1" s="35" t="s">
        <v>96</v>
      </c>
      <c r="I1" s="35" t="s">
        <v>97</v>
      </c>
    </row>
    <row r="2" spans="3:18" ht="7.5" customHeight="1" x14ac:dyDescent="0.25"/>
    <row r="3" spans="3:18" x14ac:dyDescent="0.25">
      <c r="C3" s="64">
        <v>2</v>
      </c>
    </row>
    <row r="4" spans="3:18" x14ac:dyDescent="0.25">
      <c r="C4" s="64">
        <v>5</v>
      </c>
    </row>
    <row r="5" spans="3:18" ht="18.75" x14ac:dyDescent="0.3">
      <c r="C5" s="64">
        <v>1</v>
      </c>
      <c r="K5" s="30" t="s">
        <v>98</v>
      </c>
      <c r="M5" s="71" t="s">
        <v>99</v>
      </c>
      <c r="N5" s="72"/>
      <c r="O5" s="73"/>
    </row>
    <row r="6" spans="3:18" x14ac:dyDescent="0.25">
      <c r="C6" s="65">
        <v>6</v>
      </c>
      <c r="M6" s="74"/>
      <c r="N6" s="75"/>
      <c r="O6" s="76"/>
      <c r="R6" t="s">
        <v>100</v>
      </c>
    </row>
    <row r="7" spans="3:18" x14ac:dyDescent="0.25">
      <c r="C7" s="65">
        <v>3</v>
      </c>
      <c r="F7" s="64">
        <f>SUM(C3:C5)</f>
        <v>8</v>
      </c>
      <c r="I7">
        <f>SUM(F7:F8)</f>
        <v>24</v>
      </c>
      <c r="K7" s="10">
        <v>5</v>
      </c>
      <c r="M7" s="74"/>
      <c r="N7" s="75"/>
      <c r="O7" s="76"/>
      <c r="R7" t="s">
        <v>58</v>
      </c>
    </row>
    <row r="8" spans="3:18" x14ac:dyDescent="0.25">
      <c r="C8" s="65">
        <v>7</v>
      </c>
      <c r="F8" s="64">
        <f>SUM(C6:C8)</f>
        <v>16</v>
      </c>
      <c r="I8">
        <f>SUM(F9:F10)</f>
        <v>26</v>
      </c>
      <c r="M8" s="77"/>
      <c r="N8" s="78"/>
      <c r="O8" s="79"/>
    </row>
    <row r="9" spans="3:18" x14ac:dyDescent="0.25">
      <c r="C9" s="66">
        <v>2</v>
      </c>
      <c r="F9" s="107">
        <f>SUM(C9:C11)</f>
        <v>10</v>
      </c>
      <c r="I9">
        <f>SUM(F11:F13)</f>
        <v>35</v>
      </c>
    </row>
    <row r="10" spans="3:18" ht="18.75" x14ac:dyDescent="0.3">
      <c r="C10" s="66">
        <v>5</v>
      </c>
      <c r="F10" s="107">
        <f>SUM(C12:C14)</f>
        <v>16</v>
      </c>
      <c r="I10" s="57">
        <f>SUM(I7:I9)</f>
        <v>85</v>
      </c>
      <c r="Q10" s="30" t="s">
        <v>101</v>
      </c>
    </row>
    <row r="11" spans="3:18" x14ac:dyDescent="0.25">
      <c r="C11" s="66">
        <v>3</v>
      </c>
      <c r="F11" s="64">
        <f>SUM(C15:C17)</f>
        <v>14</v>
      </c>
      <c r="Q11">
        <v>55.48</v>
      </c>
    </row>
    <row r="12" spans="3:18" x14ac:dyDescent="0.25">
      <c r="C12" s="64">
        <v>3</v>
      </c>
      <c r="F12" s="64">
        <f>SUM(C18:C20)</f>
        <v>10</v>
      </c>
    </row>
    <row r="13" spans="3:18" ht="23.25" x14ac:dyDescent="0.35">
      <c r="C13" s="64">
        <v>10</v>
      </c>
      <c r="F13" s="64">
        <f>SUM(C21:C23)</f>
        <v>11</v>
      </c>
      <c r="I13" s="67" t="s">
        <v>102</v>
      </c>
      <c r="J13" s="68">
        <f>STDEV(I7:I9)</f>
        <v>5.8594652770823084</v>
      </c>
      <c r="K13" s="67" t="s">
        <v>32</v>
      </c>
      <c r="Q13">
        <v>55.48</v>
      </c>
      <c r="R13">
        <v>30</v>
      </c>
    </row>
    <row r="14" spans="3:18" x14ac:dyDescent="0.25">
      <c r="C14" s="64">
        <v>3</v>
      </c>
      <c r="Q14" s="11" t="s">
        <v>103</v>
      </c>
      <c r="R14">
        <v>5</v>
      </c>
    </row>
    <row r="15" spans="3:18" x14ac:dyDescent="0.25">
      <c r="C15" s="66">
        <v>5</v>
      </c>
      <c r="F15" s="57">
        <f>SUM(F7:F13)</f>
        <v>85</v>
      </c>
    </row>
    <row r="16" spans="3:18" x14ac:dyDescent="0.25">
      <c r="C16" s="66">
        <v>7</v>
      </c>
    </row>
    <row r="17" spans="2:10" x14ac:dyDescent="0.25">
      <c r="C17" s="66">
        <v>2</v>
      </c>
    </row>
    <row r="18" spans="2:10" ht="23.25" x14ac:dyDescent="0.35">
      <c r="C18" s="40">
        <v>4</v>
      </c>
      <c r="E18" s="67" t="s">
        <v>102</v>
      </c>
      <c r="F18" s="68">
        <f>STDEV(F7:F13)</f>
        <v>3.1847852585154226</v>
      </c>
      <c r="G18" s="67" t="s">
        <v>32</v>
      </c>
      <c r="J18" s="37" t="s">
        <v>104</v>
      </c>
    </row>
    <row r="19" spans="2:10" x14ac:dyDescent="0.25">
      <c r="C19" s="40">
        <v>5</v>
      </c>
    </row>
    <row r="20" spans="2:10" ht="21" x14ac:dyDescent="0.35">
      <c r="C20" s="40">
        <v>1</v>
      </c>
      <c r="J20" s="69" t="s">
        <v>105</v>
      </c>
    </row>
    <row r="21" spans="2:10" x14ac:dyDescent="0.25">
      <c r="C21" s="70">
        <v>8</v>
      </c>
    </row>
    <row r="22" spans="2:10" x14ac:dyDescent="0.25">
      <c r="C22" s="70">
        <v>2</v>
      </c>
    </row>
    <row r="23" spans="2:10" x14ac:dyDescent="0.25">
      <c r="C23" s="70">
        <v>1</v>
      </c>
    </row>
    <row r="24" spans="2:10" x14ac:dyDescent="0.25">
      <c r="C24" s="57">
        <f>SUM(C3:C23)</f>
        <v>85</v>
      </c>
    </row>
    <row r="25" spans="2:10" ht="23.25" x14ac:dyDescent="0.35">
      <c r="B25" s="40"/>
      <c r="C25" s="67" t="s">
        <v>102</v>
      </c>
      <c r="D25" s="68">
        <f>STDEV(C3:C23)</f>
        <v>2.4995237641636954</v>
      </c>
      <c r="E25" s="67" t="s">
        <v>32</v>
      </c>
    </row>
  </sheetData>
  <mergeCells count="1">
    <mergeCell ref="M5:O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E73D-4866-4B7B-A2E8-A1473A06B3B2}">
  <dimension ref="A1:R18"/>
  <sheetViews>
    <sheetView zoomScaleNormal="100" workbookViewId="0">
      <selection activeCell="O13" sqref="O13:O16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0.28515625" customWidth="1"/>
    <col min="11" max="11" width="10.7109375" customWidth="1"/>
    <col min="12" max="12" width="11.28515625" customWidth="1"/>
    <col min="13" max="13" width="5.85546875" customWidth="1"/>
  </cols>
  <sheetData>
    <row r="1" spans="1:18" ht="21" x14ac:dyDescent="0.35">
      <c r="A1" s="37"/>
      <c r="L1" s="30" t="s">
        <v>34</v>
      </c>
    </row>
    <row r="2" spans="1:18" ht="20.25" customHeight="1" x14ac:dyDescent="0.35">
      <c r="A2" s="37"/>
      <c r="C2" s="2" t="s">
        <v>35</v>
      </c>
      <c r="D2" s="2"/>
      <c r="G2" s="80" t="s">
        <v>36</v>
      </c>
      <c r="H2" s="80"/>
      <c r="J2" s="2" t="s">
        <v>37</v>
      </c>
    </row>
    <row r="3" spans="1:18" ht="19.5" thickBot="1" x14ac:dyDescent="0.35">
      <c r="E3" s="38"/>
      <c r="F3" s="39"/>
      <c r="L3" s="35" t="s">
        <v>38</v>
      </c>
      <c r="M3" s="40"/>
      <c r="N3" s="40"/>
      <c r="O3" s="40"/>
      <c r="P3" s="40"/>
      <c r="Q3" s="40"/>
      <c r="R3" s="40"/>
    </row>
    <row r="4" spans="1:18" ht="15" customHeight="1" x14ac:dyDescent="0.3">
      <c r="C4" s="81" t="s">
        <v>39</v>
      </c>
      <c r="D4" s="82"/>
      <c r="E4" s="38" t="s">
        <v>2</v>
      </c>
      <c r="F4" s="39" t="s">
        <v>63</v>
      </c>
      <c r="G4" s="87" t="s">
        <v>1</v>
      </c>
      <c r="H4" s="88"/>
    </row>
    <row r="5" spans="1:18" ht="15" customHeight="1" x14ac:dyDescent="0.25">
      <c r="C5" s="83"/>
      <c r="D5" s="84"/>
      <c r="G5" s="89"/>
      <c r="H5" s="90"/>
      <c r="L5" t="s">
        <v>55</v>
      </c>
      <c r="M5" t="s">
        <v>56</v>
      </c>
    </row>
    <row r="6" spans="1:18" ht="15.75" customHeight="1" x14ac:dyDescent="0.25">
      <c r="C6" s="83"/>
      <c r="D6" s="84"/>
      <c r="G6" s="89"/>
      <c r="H6" s="90"/>
      <c r="L6" t="s">
        <v>57</v>
      </c>
      <c r="M6" t="s">
        <v>58</v>
      </c>
    </row>
    <row r="7" spans="1:18" ht="15.75" thickBot="1" x14ac:dyDescent="0.3">
      <c r="C7" s="85"/>
      <c r="D7" s="86"/>
      <c r="G7" s="91"/>
      <c r="H7" s="92"/>
    </row>
    <row r="9" spans="1:18" ht="15.75" x14ac:dyDescent="0.25">
      <c r="C9" s="17"/>
      <c r="D9" s="18"/>
      <c r="G9" s="19" t="s">
        <v>0</v>
      </c>
      <c r="H9" s="20" t="s">
        <v>40</v>
      </c>
      <c r="L9" t="s">
        <v>85</v>
      </c>
      <c r="N9" s="43">
        <f>STDEV(H12:H17)</f>
        <v>492.74739979019677</v>
      </c>
      <c r="O9" s="1" t="s">
        <v>32</v>
      </c>
    </row>
    <row r="11" spans="1:18" x14ac:dyDescent="0.25">
      <c r="G11" s="13" t="s">
        <v>48</v>
      </c>
      <c r="H11" s="14"/>
      <c r="J11" s="21" t="s">
        <v>42</v>
      </c>
    </row>
    <row r="12" spans="1:18" x14ac:dyDescent="0.25">
      <c r="G12" s="15" t="s">
        <v>49</v>
      </c>
      <c r="H12" s="16">
        <v>1300</v>
      </c>
    </row>
    <row r="13" spans="1:18" ht="15.75" x14ac:dyDescent="0.25">
      <c r="G13" s="15" t="s">
        <v>50</v>
      </c>
      <c r="H13" s="16">
        <v>2310</v>
      </c>
      <c r="J13" s="4" t="s">
        <v>19</v>
      </c>
      <c r="K13" s="22">
        <v>1.28</v>
      </c>
      <c r="L13" s="1" t="s">
        <v>32</v>
      </c>
      <c r="N13" s="47" t="s">
        <v>59</v>
      </c>
      <c r="O13" s="48">
        <f>K13*N9*SQRT(15/30)</f>
        <v>445.98403558871934</v>
      </c>
      <c r="P13" s="49" t="s">
        <v>32</v>
      </c>
    </row>
    <row r="14" spans="1:18" ht="15.75" x14ac:dyDescent="0.25">
      <c r="E14" s="4"/>
      <c r="G14" s="15" t="s">
        <v>51</v>
      </c>
      <c r="H14" s="16">
        <v>980</v>
      </c>
      <c r="J14" s="4" t="s">
        <v>20</v>
      </c>
      <c r="K14" s="22">
        <v>1.65</v>
      </c>
      <c r="N14" s="47" t="s">
        <v>62</v>
      </c>
      <c r="O14" s="48">
        <f>K14*N9*SQRT(15/30)</f>
        <v>574.9012958760834</v>
      </c>
      <c r="P14" s="49" t="s">
        <v>32</v>
      </c>
    </row>
    <row r="15" spans="1:18" ht="15.75" x14ac:dyDescent="0.25">
      <c r="E15" s="4"/>
      <c r="G15" s="15" t="s">
        <v>52</v>
      </c>
      <c r="H15" s="16">
        <v>1560</v>
      </c>
      <c r="J15" s="4" t="s">
        <v>21</v>
      </c>
      <c r="K15" s="22">
        <v>2.0499999999999998</v>
      </c>
      <c r="N15" s="47" t="s">
        <v>61</v>
      </c>
      <c r="O15" s="48">
        <f>K15*N9*SQRT(15/30)</f>
        <v>714.27130699755821</v>
      </c>
      <c r="P15" s="49" t="s">
        <v>32</v>
      </c>
    </row>
    <row r="16" spans="1:18" ht="15.75" x14ac:dyDescent="0.25">
      <c r="E16" s="4"/>
      <c r="G16" s="15" t="s">
        <v>53</v>
      </c>
      <c r="H16" s="16">
        <v>990</v>
      </c>
      <c r="J16" s="4" t="s">
        <v>22</v>
      </c>
      <c r="K16" s="22">
        <v>3</v>
      </c>
      <c r="N16" s="47" t="s">
        <v>60</v>
      </c>
      <c r="O16" s="48">
        <f>K16*N9*SQRT(15/30)</f>
        <v>1045.2750834110607</v>
      </c>
      <c r="P16" s="49" t="s">
        <v>32</v>
      </c>
    </row>
    <row r="17" spans="5:8" ht="15.75" x14ac:dyDescent="0.25">
      <c r="E17" s="4"/>
      <c r="G17" s="15" t="s">
        <v>54</v>
      </c>
      <c r="H17" s="16">
        <v>1320</v>
      </c>
    </row>
    <row r="18" spans="5:8" x14ac:dyDescent="0.25">
      <c r="E18" s="25"/>
      <c r="F18" s="5"/>
      <c r="G18" s="1"/>
      <c r="H18" s="24"/>
    </row>
  </sheetData>
  <mergeCells count="3">
    <mergeCell ref="G2:H2"/>
    <mergeCell ref="C4:D7"/>
    <mergeCell ref="G4:H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7A92-9E61-4C34-A090-B3282D8BF373}">
  <dimension ref="B1:R21"/>
  <sheetViews>
    <sheetView zoomScale="80" zoomScaleNormal="80" workbookViewId="0">
      <selection activeCell="I19" sqref="I19"/>
    </sheetView>
  </sheetViews>
  <sheetFormatPr baseColWidth="10" defaultRowHeight="15" x14ac:dyDescent="0.25"/>
  <cols>
    <col min="1" max="1" width="5.5703125" customWidth="1"/>
    <col min="4" max="4" width="13" bestFit="1" customWidth="1"/>
    <col min="5" max="5" width="11" customWidth="1"/>
    <col min="7" max="7" width="14" customWidth="1"/>
    <col min="8" max="8" width="10.28515625" customWidth="1"/>
    <col min="10" max="10" width="10.7109375" customWidth="1"/>
    <col min="11" max="11" width="11.28515625" customWidth="1"/>
    <col min="12" max="12" width="16.85546875" customWidth="1"/>
    <col min="14" max="14" width="14.7109375" customWidth="1"/>
    <col min="15" max="15" width="11.85546875" bestFit="1" customWidth="1"/>
  </cols>
  <sheetData>
    <row r="1" spans="2:18" ht="15" customHeight="1" thickBot="1" x14ac:dyDescent="0.3">
      <c r="M1" s="13" t="s">
        <v>66</v>
      </c>
      <c r="N1" s="14"/>
    </row>
    <row r="2" spans="2:18" ht="15" customHeight="1" x14ac:dyDescent="0.25">
      <c r="J2" s="93" t="s">
        <v>11</v>
      </c>
      <c r="K2" s="94"/>
      <c r="M2" s="15" t="s">
        <v>67</v>
      </c>
      <c r="N2" s="16">
        <v>1800</v>
      </c>
    </row>
    <row r="3" spans="2:18" ht="15.75" customHeight="1" x14ac:dyDescent="0.25">
      <c r="J3" s="95"/>
      <c r="K3" s="96"/>
      <c r="M3" s="15" t="s">
        <v>68</v>
      </c>
      <c r="N3" s="16">
        <v>2430</v>
      </c>
    </row>
    <row r="4" spans="2:18" ht="15.75" customHeight="1" thickBot="1" x14ac:dyDescent="0.3">
      <c r="J4" s="97"/>
      <c r="K4" s="98"/>
      <c r="M4" s="15" t="s">
        <v>69</v>
      </c>
      <c r="N4" s="16">
        <v>3300</v>
      </c>
    </row>
    <row r="5" spans="2:18" ht="19.5" thickBot="1" x14ac:dyDescent="0.35">
      <c r="D5" s="38" t="s">
        <v>2</v>
      </c>
      <c r="E5" s="39" t="s">
        <v>72</v>
      </c>
      <c r="M5" s="15" t="s">
        <v>70</v>
      </c>
      <c r="N5" s="16">
        <v>2800</v>
      </c>
      <c r="O5" s="43"/>
      <c r="P5" s="11" t="s">
        <v>86</v>
      </c>
      <c r="Q5" s="50">
        <f>STDEV(N2:N5)</f>
        <v>631.84254367682456</v>
      </c>
    </row>
    <row r="6" spans="2:18" x14ac:dyDescent="0.25">
      <c r="B6" s="81" t="s">
        <v>39</v>
      </c>
      <c r="C6" s="82"/>
      <c r="F6" s="87" t="s">
        <v>1</v>
      </c>
      <c r="G6" s="88"/>
      <c r="J6" s="93" t="s">
        <v>17</v>
      </c>
      <c r="K6" s="94"/>
    </row>
    <row r="7" spans="2:18" x14ac:dyDescent="0.25">
      <c r="B7" s="83"/>
      <c r="C7" s="84"/>
      <c r="F7" s="89"/>
      <c r="G7" s="90"/>
      <c r="J7" s="95"/>
      <c r="K7" s="96"/>
      <c r="M7" s="13" t="s">
        <v>66</v>
      </c>
      <c r="N7" s="14"/>
    </row>
    <row r="8" spans="2:18" ht="15.75" thickBot="1" x14ac:dyDescent="0.3">
      <c r="B8" s="83"/>
      <c r="C8" s="84"/>
      <c r="F8" s="89"/>
      <c r="G8" s="90"/>
      <c r="J8" s="97"/>
      <c r="K8" s="98"/>
      <c r="M8" s="15" t="s">
        <v>67</v>
      </c>
      <c r="N8" s="16">
        <v>400</v>
      </c>
    </row>
    <row r="9" spans="2:18" ht="15.75" customHeight="1" thickBot="1" x14ac:dyDescent="0.3">
      <c r="B9" s="85"/>
      <c r="C9" s="86"/>
      <c r="F9" s="91"/>
      <c r="G9" s="92"/>
      <c r="M9" s="15" t="s">
        <v>68</v>
      </c>
      <c r="N9" s="16">
        <v>560</v>
      </c>
    </row>
    <row r="10" spans="2:18" ht="15.75" customHeight="1" x14ac:dyDescent="0.25">
      <c r="B10" s="17"/>
      <c r="C10" s="18"/>
      <c r="F10" s="19"/>
      <c r="G10" s="20"/>
      <c r="J10" s="93" t="s">
        <v>18</v>
      </c>
      <c r="K10" s="94"/>
      <c r="M10" s="15" t="s">
        <v>69</v>
      </c>
      <c r="N10" s="16">
        <v>320</v>
      </c>
    </row>
    <row r="11" spans="2:18" ht="16.5" customHeight="1" x14ac:dyDescent="0.25">
      <c r="B11" s="17"/>
      <c r="C11" s="18"/>
      <c r="F11" s="19"/>
      <c r="G11" s="20"/>
      <c r="J11" s="95"/>
      <c r="K11" s="96"/>
      <c r="M11" s="15" t="s">
        <v>70</v>
      </c>
      <c r="N11" s="16">
        <v>650</v>
      </c>
      <c r="O11" s="43"/>
      <c r="P11" s="11" t="s">
        <v>86</v>
      </c>
      <c r="Q11" s="50">
        <f>STDEV(N8:N11)</f>
        <v>149.74979131871936</v>
      </c>
    </row>
    <row r="12" spans="2:18" ht="15.75" thickBot="1" x14ac:dyDescent="0.3">
      <c r="J12" s="97"/>
      <c r="K12" s="98"/>
    </row>
    <row r="13" spans="2:18" ht="15.75" x14ac:dyDescent="0.25">
      <c r="I13" s="21"/>
      <c r="M13" s="2" t="s">
        <v>71</v>
      </c>
    </row>
    <row r="14" spans="2:18" ht="15.75" x14ac:dyDescent="0.25">
      <c r="H14" s="2" t="s">
        <v>84</v>
      </c>
      <c r="M14" s="2" t="s">
        <v>75</v>
      </c>
    </row>
    <row r="15" spans="2:18" ht="15.75" x14ac:dyDescent="0.25">
      <c r="H15" s="2" t="s">
        <v>1</v>
      </c>
      <c r="M15" s="1"/>
      <c r="P15" s="57"/>
      <c r="Q15" s="58" t="s">
        <v>87</v>
      </c>
      <c r="R15" s="56">
        <f>SQRT(SUMSQ(Q5,Q11))</f>
        <v>649.34582465740084</v>
      </c>
    </row>
    <row r="16" spans="2:18" ht="15.75" x14ac:dyDescent="0.25">
      <c r="D16" s="21" t="s">
        <v>65</v>
      </c>
      <c r="I16" s="41"/>
      <c r="J16" s="36"/>
      <c r="K16" s="1"/>
    </row>
    <row r="17" spans="4:10" ht="15.75" x14ac:dyDescent="0.25">
      <c r="D17" s="41" t="s">
        <v>19</v>
      </c>
      <c r="E17" s="22">
        <v>1.28</v>
      </c>
      <c r="I17" s="41"/>
    </row>
    <row r="18" spans="4:10" ht="18.75" x14ac:dyDescent="0.3">
      <c r="D18" s="41" t="s">
        <v>20</v>
      </c>
      <c r="E18" s="22">
        <v>1.65</v>
      </c>
      <c r="G18" s="40"/>
      <c r="H18" s="44" t="s">
        <v>82</v>
      </c>
      <c r="I18" s="45">
        <f>R15</f>
        <v>649.34582465740084</v>
      </c>
      <c r="J18" s="11" t="s">
        <v>81</v>
      </c>
    </row>
    <row r="19" spans="4:10" ht="18.75" x14ac:dyDescent="0.3">
      <c r="D19" s="41" t="s">
        <v>21</v>
      </c>
      <c r="E19" s="22">
        <v>2.0499999999999998</v>
      </c>
      <c r="G19" s="40"/>
      <c r="H19" s="44" t="s">
        <v>80</v>
      </c>
      <c r="I19" s="45">
        <f>I18*SQRT(5/90)</f>
        <v>153.05227865013967</v>
      </c>
      <c r="J19" t="s">
        <v>88</v>
      </c>
    </row>
    <row r="20" spans="4:10" ht="21" x14ac:dyDescent="0.35">
      <c r="D20" s="41" t="s">
        <v>22</v>
      </c>
      <c r="E20" s="22">
        <v>3</v>
      </c>
      <c r="G20" s="52"/>
      <c r="H20" s="53" t="s">
        <v>83</v>
      </c>
      <c r="I20" s="54">
        <f>E17*I19</f>
        <v>195.9069166721788</v>
      </c>
      <c r="J20" s="55" t="s">
        <v>32</v>
      </c>
    </row>
    <row r="21" spans="4:10" x14ac:dyDescent="0.25">
      <c r="D21" s="25"/>
      <c r="E21" s="5"/>
      <c r="F21" s="1"/>
      <c r="G21" s="24"/>
    </row>
  </sheetData>
  <mergeCells count="5">
    <mergeCell ref="B6:C9"/>
    <mergeCell ref="F6:G9"/>
    <mergeCell ref="J6:K8"/>
    <mergeCell ref="J2:K4"/>
    <mergeCell ref="J10:K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0D4F-5141-4064-B206-3F3858582AD2}">
  <dimension ref="C1:Q20"/>
  <sheetViews>
    <sheetView zoomScale="80" zoomScaleNormal="80" workbookViewId="0">
      <selection activeCell="Q19" sqref="Q19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0.28515625" customWidth="1"/>
    <col min="10" max="10" width="14.85546875" bestFit="1" customWidth="1"/>
    <col min="11" max="11" width="10.7109375" customWidth="1"/>
    <col min="12" max="12" width="11.28515625" customWidth="1"/>
    <col min="13" max="13" width="16.85546875" customWidth="1"/>
    <col min="15" max="15" width="14.7109375" customWidth="1"/>
  </cols>
  <sheetData>
    <row r="1" spans="3:17" ht="15" customHeight="1" thickBot="1" x14ac:dyDescent="0.3">
      <c r="N1" s="13" t="s">
        <v>41</v>
      </c>
      <c r="O1" s="14"/>
    </row>
    <row r="2" spans="3:17" ht="15" customHeight="1" x14ac:dyDescent="0.25">
      <c r="K2" s="93" t="s">
        <v>11</v>
      </c>
      <c r="L2" s="94"/>
      <c r="N2" s="15" t="s">
        <v>43</v>
      </c>
      <c r="O2" s="16">
        <v>1800</v>
      </c>
    </row>
    <row r="3" spans="3:17" ht="15.75" customHeight="1" x14ac:dyDescent="0.25">
      <c r="K3" s="95"/>
      <c r="L3" s="96"/>
      <c r="N3" s="15" t="s">
        <v>44</v>
      </c>
      <c r="O3" s="16">
        <v>3400</v>
      </c>
    </row>
    <row r="4" spans="3:17" ht="15.75" customHeight="1" thickBot="1" x14ac:dyDescent="0.3">
      <c r="K4" s="97"/>
      <c r="L4" s="98"/>
      <c r="N4" s="15" t="s">
        <v>12</v>
      </c>
      <c r="O4" s="16">
        <v>9840</v>
      </c>
    </row>
    <row r="5" spans="3:17" ht="19.5" thickBot="1" x14ac:dyDescent="0.35">
      <c r="E5" s="38" t="s">
        <v>2</v>
      </c>
      <c r="F5" s="39" t="s">
        <v>64</v>
      </c>
      <c r="N5" s="15" t="s">
        <v>13</v>
      </c>
      <c r="O5" s="16">
        <v>4400</v>
      </c>
    </row>
    <row r="6" spans="3:17" x14ac:dyDescent="0.25">
      <c r="C6" s="81" t="s">
        <v>39</v>
      </c>
      <c r="D6" s="82"/>
      <c r="G6" s="87" t="s">
        <v>1</v>
      </c>
      <c r="H6" s="88"/>
      <c r="N6" s="15" t="s">
        <v>14</v>
      </c>
      <c r="O6" s="16">
        <v>3900</v>
      </c>
      <c r="Q6" t="s">
        <v>106</v>
      </c>
    </row>
    <row r="7" spans="3:17" x14ac:dyDescent="0.25">
      <c r="C7" s="83"/>
      <c r="D7" s="84"/>
      <c r="G7" s="89"/>
      <c r="H7" s="90"/>
      <c r="N7" s="15" t="s">
        <v>15</v>
      </c>
      <c r="O7" s="16">
        <v>5400</v>
      </c>
      <c r="Q7" s="108"/>
    </row>
    <row r="8" spans="3:17" ht="15.75" thickBot="1" x14ac:dyDescent="0.3">
      <c r="C8" s="83"/>
      <c r="D8" s="84"/>
      <c r="G8" s="89"/>
      <c r="H8" s="90"/>
    </row>
    <row r="9" spans="3:17" ht="15.75" customHeight="1" thickBot="1" x14ac:dyDescent="0.3">
      <c r="C9" s="85"/>
      <c r="D9" s="86"/>
      <c r="G9" s="91"/>
      <c r="H9" s="92"/>
      <c r="K9" s="93" t="s">
        <v>18</v>
      </c>
      <c r="L9" s="94"/>
    </row>
    <row r="10" spans="3:17" ht="15.75" customHeight="1" x14ac:dyDescent="0.25">
      <c r="C10" s="17"/>
      <c r="D10" s="18"/>
      <c r="G10" s="19"/>
      <c r="H10" s="20"/>
      <c r="K10" s="95"/>
      <c r="L10" s="96"/>
      <c r="N10" s="13" t="s">
        <v>41</v>
      </c>
      <c r="O10" s="14"/>
    </row>
    <row r="11" spans="3:17" ht="16.5" customHeight="1" thickBot="1" x14ac:dyDescent="0.3">
      <c r="C11" s="17"/>
      <c r="D11" s="18"/>
      <c r="G11" s="19"/>
      <c r="H11" s="20"/>
      <c r="K11" s="97"/>
      <c r="L11" s="98"/>
      <c r="N11" s="15" t="s">
        <v>43</v>
      </c>
      <c r="O11" s="16">
        <v>1300</v>
      </c>
    </row>
    <row r="12" spans="3:17" x14ac:dyDescent="0.25">
      <c r="N12" s="15" t="s">
        <v>44</v>
      </c>
      <c r="O12" s="16">
        <v>1320</v>
      </c>
    </row>
    <row r="13" spans="3:17" x14ac:dyDescent="0.25">
      <c r="J13" s="21"/>
      <c r="N13" s="15" t="s">
        <v>12</v>
      </c>
      <c r="O13" s="16">
        <v>800</v>
      </c>
    </row>
    <row r="14" spans="3:17" x14ac:dyDescent="0.25">
      <c r="N14" s="15" t="s">
        <v>13</v>
      </c>
      <c r="O14" s="16">
        <v>3280</v>
      </c>
    </row>
    <row r="15" spans="3:17" ht="15.75" x14ac:dyDescent="0.25">
      <c r="E15" s="21" t="s">
        <v>65</v>
      </c>
      <c r="J15" s="41"/>
      <c r="K15" s="36"/>
      <c r="L15" s="1"/>
      <c r="N15" s="15" t="s">
        <v>14</v>
      </c>
      <c r="O15" s="16">
        <v>1280</v>
      </c>
      <c r="Q15" t="s">
        <v>106</v>
      </c>
    </row>
    <row r="16" spans="3:17" ht="15.75" x14ac:dyDescent="0.25">
      <c r="E16" s="41" t="s">
        <v>19</v>
      </c>
      <c r="F16" s="22">
        <v>1.28</v>
      </c>
      <c r="J16" s="41"/>
      <c r="N16" s="15" t="s">
        <v>15</v>
      </c>
      <c r="O16" s="16">
        <v>2380</v>
      </c>
      <c r="Q16" s="108"/>
    </row>
    <row r="17" spans="5:13" ht="18.75" x14ac:dyDescent="0.3">
      <c r="E17" s="41" t="s">
        <v>20</v>
      </c>
      <c r="F17" s="22">
        <v>1.65</v>
      </c>
      <c r="H17" s="40"/>
      <c r="I17" s="44" t="s">
        <v>82</v>
      </c>
      <c r="J17" s="45"/>
      <c r="K17" s="11" t="s">
        <v>58</v>
      </c>
    </row>
    <row r="18" spans="5:13" ht="18.75" x14ac:dyDescent="0.3">
      <c r="E18" s="41" t="s">
        <v>21</v>
      </c>
      <c r="F18" s="22">
        <v>2.0499999999999998</v>
      </c>
      <c r="H18" s="40"/>
      <c r="I18" s="44" t="s">
        <v>80</v>
      </c>
      <c r="J18" s="45"/>
      <c r="K18" t="s">
        <v>89</v>
      </c>
      <c r="M18" t="s">
        <v>90</v>
      </c>
    </row>
    <row r="19" spans="5:13" ht="21" x14ac:dyDescent="0.35">
      <c r="E19" s="41" t="s">
        <v>22</v>
      </c>
      <c r="F19" s="22">
        <v>3</v>
      </c>
      <c r="H19" s="52"/>
      <c r="I19" s="53" t="s">
        <v>83</v>
      </c>
      <c r="J19" s="54"/>
      <c r="K19" s="55" t="s">
        <v>32</v>
      </c>
    </row>
    <row r="20" spans="5:13" x14ac:dyDescent="0.25">
      <c r="E20" s="25"/>
      <c r="F20" s="5"/>
      <c r="G20" s="1"/>
      <c r="H20" s="24"/>
    </row>
  </sheetData>
  <mergeCells count="4">
    <mergeCell ref="K2:L4"/>
    <mergeCell ref="C6:D9"/>
    <mergeCell ref="G6:H9"/>
    <mergeCell ref="K9:L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05D0-1917-43F9-BE92-4C50E297440D}">
  <dimension ref="A1:M11"/>
  <sheetViews>
    <sheetView workbookViewId="0">
      <selection activeCell="I17" sqref="I17"/>
    </sheetView>
  </sheetViews>
  <sheetFormatPr baseColWidth="10" defaultRowHeight="15" x14ac:dyDescent="0.25"/>
  <sheetData>
    <row r="1" spans="1:13" ht="35.25" customHeight="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6"/>
    </row>
    <row r="4" spans="1:13" ht="19.5" thickBot="1" x14ac:dyDescent="0.35">
      <c r="D4" s="3" t="s">
        <v>2</v>
      </c>
      <c r="E4" s="27">
        <v>12</v>
      </c>
      <c r="J4" s="7" t="s">
        <v>26</v>
      </c>
    </row>
    <row r="5" spans="1:13" x14ac:dyDescent="0.25">
      <c r="F5" s="99" t="s">
        <v>1</v>
      </c>
      <c r="G5" s="100"/>
      <c r="J5" s="28" t="s">
        <v>3</v>
      </c>
      <c r="K5" s="9">
        <v>2200</v>
      </c>
      <c r="L5" s="8" t="s">
        <v>27</v>
      </c>
    </row>
    <row r="6" spans="1:13" x14ac:dyDescent="0.25">
      <c r="B6" s="24" t="s">
        <v>29</v>
      </c>
      <c r="F6" s="101"/>
      <c r="G6" s="102"/>
      <c r="J6" s="28" t="s">
        <v>4</v>
      </c>
      <c r="K6" s="9">
        <v>2340</v>
      </c>
      <c r="L6" s="8" t="s">
        <v>27</v>
      </c>
    </row>
    <row r="7" spans="1:13" x14ac:dyDescent="0.25">
      <c r="B7" s="24" t="s">
        <v>30</v>
      </c>
      <c r="F7" s="101"/>
      <c r="G7" s="102"/>
      <c r="J7" s="28" t="s">
        <v>5</v>
      </c>
      <c r="K7" s="9">
        <v>4390</v>
      </c>
      <c r="L7" s="8" t="s">
        <v>27</v>
      </c>
    </row>
    <row r="8" spans="1:13" ht="15.75" thickBot="1" x14ac:dyDescent="0.3">
      <c r="B8" s="24" t="s">
        <v>31</v>
      </c>
      <c r="F8" s="103"/>
      <c r="G8" s="104"/>
      <c r="J8" s="28" t="s">
        <v>6</v>
      </c>
      <c r="K8" s="9">
        <v>3100</v>
      </c>
      <c r="L8" s="8" t="s">
        <v>27</v>
      </c>
    </row>
    <row r="10" spans="1:13" x14ac:dyDescent="0.25">
      <c r="F10" s="5" t="s">
        <v>8</v>
      </c>
      <c r="G10" s="5">
        <v>1.28</v>
      </c>
    </row>
    <row r="11" spans="1:13" x14ac:dyDescent="0.25">
      <c r="B11" s="12" t="s">
        <v>9</v>
      </c>
    </row>
  </sheetData>
  <mergeCells count="2">
    <mergeCell ref="F5:G8"/>
    <mergeCell ref="A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ED735-8611-447B-BDF4-9E7D102B81B3}">
  <dimension ref="A1:L1"/>
  <sheetViews>
    <sheetView workbookViewId="0">
      <selection activeCell="N5" sqref="N5"/>
    </sheetView>
  </sheetViews>
  <sheetFormatPr baseColWidth="10" defaultRowHeight="15" x14ac:dyDescent="0.25"/>
  <sheetData>
    <row r="1" spans="1:12" ht="51.75" customHeight="1" x14ac:dyDescent="0.25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</sheetData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9F56-78EA-4A84-99B1-43D26E33219B}">
  <dimension ref="A1:P27"/>
  <sheetViews>
    <sheetView zoomScale="90" zoomScaleNormal="90" workbookViewId="0">
      <selection activeCell="M25" sqref="M25"/>
    </sheetView>
  </sheetViews>
  <sheetFormatPr baseColWidth="10" defaultRowHeight="15" x14ac:dyDescent="0.25"/>
  <cols>
    <col min="1" max="1" width="3.5703125" customWidth="1"/>
    <col min="2" max="2" width="5.5703125" customWidth="1"/>
    <col min="5" max="5" width="13" bestFit="1" customWidth="1"/>
    <col min="6" max="6" width="11" customWidth="1"/>
    <col min="8" max="8" width="14" customWidth="1"/>
    <col min="9" max="9" width="11.7109375" customWidth="1"/>
    <col min="11" max="11" width="10.7109375" customWidth="1"/>
    <col min="12" max="12" width="11.28515625" customWidth="1"/>
    <col min="13" max="13" width="14.140625" customWidth="1"/>
    <col min="15" max="15" width="14.7109375" customWidth="1"/>
  </cols>
  <sheetData>
    <row r="1" spans="1:16" s="42" customFormat="1" ht="39" customHeight="1" x14ac:dyDescent="0.25">
      <c r="A1" s="106" t="s">
        <v>74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6" ht="15" customHeight="1" thickBot="1" x14ac:dyDescent="0.3">
      <c r="N2" s="13" t="s">
        <v>10</v>
      </c>
      <c r="O2" s="14"/>
    </row>
    <row r="3" spans="1:16" ht="15" customHeight="1" x14ac:dyDescent="0.25">
      <c r="K3" s="93" t="s">
        <v>11</v>
      </c>
      <c r="L3" s="94"/>
      <c r="N3" s="15" t="s">
        <v>12</v>
      </c>
      <c r="O3" s="16">
        <v>880</v>
      </c>
    </row>
    <row r="4" spans="1:16" ht="15.75" customHeight="1" x14ac:dyDescent="0.25">
      <c r="K4" s="95"/>
      <c r="L4" s="96"/>
      <c r="N4" s="15" t="s">
        <v>13</v>
      </c>
      <c r="O4" s="16">
        <v>1230</v>
      </c>
    </row>
    <row r="5" spans="1:16" ht="15.75" customHeight="1" thickBot="1" x14ac:dyDescent="0.3">
      <c r="K5" s="97"/>
      <c r="L5" s="98"/>
      <c r="N5" s="15" t="s">
        <v>14</v>
      </c>
      <c r="O5" s="16">
        <v>850</v>
      </c>
      <c r="P5" t="s">
        <v>102</v>
      </c>
    </row>
    <row r="6" spans="1:16" ht="15.75" thickBot="1" x14ac:dyDescent="0.3">
      <c r="N6" s="15" t="s">
        <v>15</v>
      </c>
      <c r="O6" s="16">
        <v>1170</v>
      </c>
      <c r="P6" s="109"/>
    </row>
    <row r="7" spans="1:16" ht="16.5" thickBot="1" x14ac:dyDescent="0.3">
      <c r="C7" s="81" t="s">
        <v>16</v>
      </c>
      <c r="D7" s="82"/>
      <c r="E7" s="4" t="s">
        <v>2</v>
      </c>
      <c r="F7" s="29">
        <v>20</v>
      </c>
      <c r="G7" s="99" t="s">
        <v>1</v>
      </c>
      <c r="H7" s="100"/>
    </row>
    <row r="8" spans="1:16" x14ac:dyDescent="0.25">
      <c r="C8" s="83"/>
      <c r="D8" s="84"/>
      <c r="G8" s="101"/>
      <c r="H8" s="102"/>
      <c r="K8" s="93" t="s">
        <v>17</v>
      </c>
      <c r="L8" s="94"/>
      <c r="N8" s="13" t="s">
        <v>10</v>
      </c>
      <c r="O8" s="14"/>
    </row>
    <row r="9" spans="1:16" x14ac:dyDescent="0.25">
      <c r="C9" s="83"/>
      <c r="D9" s="84"/>
      <c r="G9" s="101"/>
      <c r="H9" s="102"/>
      <c r="K9" s="95"/>
      <c r="L9" s="96"/>
      <c r="N9" s="15" t="s">
        <v>12</v>
      </c>
      <c r="O9" s="16">
        <v>2680</v>
      </c>
    </row>
    <row r="10" spans="1:16" ht="15.75" customHeight="1" thickBot="1" x14ac:dyDescent="0.3">
      <c r="C10" s="85"/>
      <c r="D10" s="86"/>
      <c r="G10" s="103"/>
      <c r="H10" s="104"/>
      <c r="K10" s="97"/>
      <c r="L10" s="98"/>
      <c r="N10" s="15" t="s">
        <v>13</v>
      </c>
      <c r="O10" s="16">
        <v>3200</v>
      </c>
    </row>
    <row r="11" spans="1:16" ht="15.75" customHeight="1" x14ac:dyDescent="0.25">
      <c r="C11" s="17"/>
      <c r="D11" s="18"/>
      <c r="G11" s="19"/>
      <c r="H11" s="20"/>
      <c r="N11" s="15" t="s">
        <v>14</v>
      </c>
      <c r="O11" s="16">
        <v>860</v>
      </c>
      <c r="P11" t="s">
        <v>102</v>
      </c>
    </row>
    <row r="12" spans="1:16" ht="15.75" thickBot="1" x14ac:dyDescent="0.3">
      <c r="J12" s="21"/>
      <c r="N12" s="15" t="s">
        <v>15</v>
      </c>
      <c r="O12" s="16">
        <v>1240</v>
      </c>
      <c r="P12" s="109"/>
    </row>
    <row r="13" spans="1:16" x14ac:dyDescent="0.25">
      <c r="K13" s="93" t="s">
        <v>18</v>
      </c>
      <c r="L13" s="94"/>
    </row>
    <row r="14" spans="1:16" ht="15.75" x14ac:dyDescent="0.25">
      <c r="J14" s="4"/>
      <c r="K14" s="95"/>
      <c r="L14" s="96"/>
      <c r="N14" t="s">
        <v>23</v>
      </c>
    </row>
    <row r="15" spans="1:16" ht="16.5" thickBot="1" x14ac:dyDescent="0.3">
      <c r="E15" s="4" t="s">
        <v>19</v>
      </c>
      <c r="F15" s="22">
        <v>1.28</v>
      </c>
      <c r="J15" s="4"/>
      <c r="K15" s="97"/>
      <c r="L15" s="98"/>
      <c r="N15" t="s">
        <v>24</v>
      </c>
    </row>
    <row r="16" spans="1:16" ht="15.75" x14ac:dyDescent="0.25">
      <c r="E16" s="4" t="s">
        <v>20</v>
      </c>
      <c r="F16" s="22">
        <v>1.65</v>
      </c>
      <c r="J16" s="4"/>
      <c r="N16" s="5">
        <v>2500</v>
      </c>
      <c r="O16" s="5" t="s">
        <v>25</v>
      </c>
    </row>
    <row r="17" spans="3:10" ht="15.75" x14ac:dyDescent="0.25">
      <c r="E17" s="4" t="s">
        <v>21</v>
      </c>
      <c r="F17" s="22">
        <v>2.0499999999999998</v>
      </c>
      <c r="G17" s="23"/>
      <c r="J17" s="4"/>
    </row>
    <row r="18" spans="3:10" ht="15.75" x14ac:dyDescent="0.25">
      <c r="E18" s="4" t="s">
        <v>22</v>
      </c>
      <c r="F18" s="22">
        <v>3</v>
      </c>
      <c r="G18" s="24"/>
    </row>
    <row r="19" spans="3:10" ht="18.75" x14ac:dyDescent="0.3">
      <c r="E19" s="25"/>
      <c r="F19" s="5"/>
      <c r="G19" s="40"/>
      <c r="H19" s="44" t="s">
        <v>82</v>
      </c>
      <c r="I19" s="62"/>
      <c r="J19" s="11" t="s">
        <v>58</v>
      </c>
    </row>
    <row r="20" spans="3:10" ht="18.75" x14ac:dyDescent="0.3">
      <c r="G20" s="40"/>
      <c r="H20" s="44" t="s">
        <v>80</v>
      </c>
      <c r="I20" s="45"/>
      <c r="J20" t="s">
        <v>94</v>
      </c>
    </row>
    <row r="21" spans="3:10" x14ac:dyDescent="0.25">
      <c r="C21" s="12" t="s">
        <v>9</v>
      </c>
      <c r="G21" s="24"/>
    </row>
    <row r="23" spans="3:10" ht="21" x14ac:dyDescent="0.35">
      <c r="C23" s="51"/>
      <c r="D23" s="61" t="s">
        <v>83</v>
      </c>
      <c r="E23" s="63"/>
      <c r="F23" s="60" t="s">
        <v>91</v>
      </c>
    </row>
    <row r="25" spans="3:10" x14ac:dyDescent="0.25">
      <c r="C25" t="s">
        <v>93</v>
      </c>
      <c r="E25" s="10">
        <v>10000</v>
      </c>
      <c r="F25" t="s">
        <v>91</v>
      </c>
    </row>
    <row r="27" spans="3:10" ht="18.75" x14ac:dyDescent="0.3">
      <c r="C27" s="60"/>
      <c r="D27" s="59" t="s">
        <v>92</v>
      </c>
      <c r="E27" s="63"/>
      <c r="F27" s="60" t="s">
        <v>91</v>
      </c>
    </row>
  </sheetData>
  <mergeCells count="6">
    <mergeCell ref="K13:L15"/>
    <mergeCell ref="A1:N1"/>
    <mergeCell ref="K3:L5"/>
    <mergeCell ref="C7:D10"/>
    <mergeCell ref="G7:H10"/>
    <mergeCell ref="K8:L1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28C3-53AF-41D0-B5BB-3C06254E83C8}">
  <dimension ref="B1:M3"/>
  <sheetViews>
    <sheetView workbookViewId="0">
      <selection activeCell="G8" sqref="G8"/>
    </sheetView>
  </sheetViews>
  <sheetFormatPr baseColWidth="10" defaultRowHeight="15" x14ac:dyDescent="0.25"/>
  <cols>
    <col min="1" max="1" width="6.85546875" customWidth="1"/>
  </cols>
  <sheetData>
    <row r="1" spans="2:13" ht="18" customHeight="1" x14ac:dyDescent="0.25">
      <c r="B1" s="110" t="s">
        <v>78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2:13" ht="17.25" customHeight="1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18.75" customHeight="1" x14ac:dyDescent="0.25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</sheetData>
  <mergeCells count="1">
    <mergeCell ref="B1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TEORIA</vt:lpstr>
      <vt:lpstr>EJEMPLOS DE DESV EST</vt:lpstr>
      <vt:lpstr>PREG 1</vt:lpstr>
      <vt:lpstr>PREG 2</vt:lpstr>
      <vt:lpstr>PREG 3</vt:lpstr>
      <vt:lpstr>PREG 4</vt:lpstr>
      <vt:lpstr>PREG 5</vt:lpstr>
      <vt:lpstr>PREG 6</vt:lpstr>
      <vt:lpstr>PREG 7</vt:lpstr>
      <vt:lpstr>PREG 8</vt:lpstr>
      <vt:lpstr>PREG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HP</cp:lastModifiedBy>
  <dcterms:created xsi:type="dcterms:W3CDTF">2020-04-28T11:33:57Z</dcterms:created>
  <dcterms:modified xsi:type="dcterms:W3CDTF">2022-08-29T00:44:30Z</dcterms:modified>
</cp:coreProperties>
</file>