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alderrama\Downloads\"/>
    </mc:Choice>
  </mc:AlternateContent>
  <xr:revisionPtr revIDLastSave="0" documentId="13_ncr:1_{C5F0B4F8-2F11-4E91-9AB3-1E7A244D1D39}" xr6:coauthVersionLast="47" xr6:coauthVersionMax="47" xr10:uidLastSave="{00000000-0000-0000-0000-000000000000}"/>
  <bookViews>
    <workbookView xWindow="-108" yWindow="-108" windowWidth="23256" windowHeight="12576" firstSheet="2" activeTab="2" xr2:uid="{7F54967F-9514-4543-9A00-251488A2F6B1}"/>
  </bookViews>
  <sheets>
    <sheet name="Desiciones" sheetId="5" r:id="rId1"/>
    <sheet name="Compras" sheetId="2" r:id="rId2"/>
    <sheet name="Operaciones" sheetId="1" r:id="rId3"/>
    <sheet name="Ventas" sheetId="3" r:id="rId4"/>
    <sheet name="Supply Chain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8" i="1"/>
  <c r="I17" i="1"/>
  <c r="G12" i="1"/>
  <c r="J12" i="1"/>
  <c r="K24" i="1"/>
  <c r="G24" i="1"/>
  <c r="K18" i="1"/>
  <c r="K19" i="1"/>
  <c r="K20" i="1"/>
  <c r="K21" i="1"/>
  <c r="K22" i="1"/>
  <c r="K17" i="1"/>
  <c r="J6" i="1"/>
  <c r="J18" i="1"/>
  <c r="J19" i="1"/>
  <c r="J20" i="1"/>
  <c r="J21" i="1"/>
  <c r="J22" i="1"/>
  <c r="I6" i="1"/>
  <c r="I19" i="1"/>
  <c r="I20" i="1"/>
  <c r="I21" i="1"/>
  <c r="I22" i="1"/>
  <c r="J7" i="1"/>
  <c r="G6" i="1"/>
  <c r="D6" i="1"/>
  <c r="L9" i="1"/>
  <c r="G22" i="1"/>
  <c r="G18" i="1"/>
  <c r="G19" i="1"/>
  <c r="G20" i="1"/>
  <c r="G21" i="1"/>
  <c r="G17" i="1"/>
  <c r="E22" i="1"/>
  <c r="E18" i="1"/>
  <c r="E19" i="1"/>
  <c r="E20" i="1"/>
  <c r="E21" i="1"/>
  <c r="E17" i="1"/>
  <c r="J9" i="1"/>
  <c r="J10" i="1"/>
  <c r="I9" i="1"/>
  <c r="I10" i="1"/>
  <c r="I7" i="1"/>
  <c r="G7" i="1"/>
  <c r="G9" i="1"/>
  <c r="G10" i="1"/>
  <c r="E9" i="1"/>
  <c r="E10" i="1"/>
  <c r="E7" i="1"/>
  <c r="E6" i="1"/>
  <c r="D22" i="1"/>
  <c r="D21" i="1"/>
  <c r="D20" i="1"/>
  <c r="D19" i="1"/>
  <c r="D18" i="1"/>
  <c r="D17" i="1"/>
  <c r="D7" i="1"/>
  <c r="D8" i="1"/>
  <c r="D9" i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Andry</author>
    <author>tc={7137504F-8FCC-484C-86C3-3384B8685B5A}</author>
    <author>tc={050F6F5A-7636-4181-8212-AF7ECA73BD47}</author>
    <author>tc={6DFA30CC-936F-432F-8A55-22AAAAA7532E}</author>
    <author>tc={1A8FA168-66A0-4E91-9EC5-1CF1DA782F64}</author>
  </authors>
  <commentList>
    <comment ref="B5" authorId="0" shapeId="0" xr:uid="{4AA2F20F-C2D6-4825-9BFF-2D673878CAD2}">
      <text>
        <r>
          <rPr>
            <sz val="11"/>
            <color theme="1"/>
            <rFont val="Calibri"/>
            <family val="2"/>
            <scheme val="minor"/>
          </rPr>
          <t xml:space="preserve">Andry:
supply chain/componente/demanda
</t>
        </r>
      </text>
    </comment>
    <comment ref="F5" authorId="1" shapeId="0" xr:uid="{7137504F-8FCC-484C-86C3-3384B8685B5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depende de supply chain</t>
      </text>
    </comment>
    <comment ref="H5" authorId="2" shapeId="0" xr:uid="{050F6F5A-7636-4181-8212-AF7ECA73BD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dependen de supply chain</t>
      </text>
    </comment>
    <comment ref="B16" authorId="0" shapeId="0" xr:uid="{C56D9869-FBC5-479E-BE61-D5945F50EE78}">
      <text>
        <r>
          <rPr>
            <sz val="11"/>
            <color theme="1"/>
            <rFont val="Calibri"/>
            <family val="2"/>
            <scheme val="minor"/>
          </rPr>
          <t xml:space="preserve">Andry:
supply chain/componente/demanda
</t>
        </r>
      </text>
    </comment>
    <comment ref="F16" authorId="3" shapeId="0" xr:uid="{6DFA30CC-936F-432F-8A55-22AAAAA7532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dependen de supply chain</t>
      </text>
    </comment>
    <comment ref="H16" authorId="4" shapeId="0" xr:uid="{1A8FA168-66A0-4E91-9EC5-1CF1DA782F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dependen de supply chain</t>
      </text>
    </comment>
  </commentList>
</comments>
</file>

<file path=xl/sharedStrings.xml><?xml version="1.0" encoding="utf-8"?>
<sst xmlns="http://schemas.openxmlformats.org/spreadsheetml/2006/main" count="43" uniqueCount="30">
  <si>
    <t>CALCLULO DE POSICIONES DE ALMACENAMIENTO}</t>
  </si>
  <si>
    <t>COMPONENTES</t>
  </si>
  <si>
    <t>DEMANDA X SEMANA (UND/LT)</t>
  </si>
  <si>
    <t>CONTENIDO X PALLET</t>
  </si>
  <si>
    <t>DEMANDA X SEMESTRE</t>
  </si>
  <si>
    <t>PALLETS X SEMANA</t>
  </si>
  <si>
    <t>STOCK SEGURIDAD (SEM)</t>
  </si>
  <si>
    <t>POSICIONES X STOCK DE SEGURIADAD</t>
  </si>
  <si>
    <t>TAMAÑO DE LOTE/PEDIDO</t>
  </si>
  <si>
    <t>TAMAÑO DE LOTE/ PEDIDO (PALLETS)</t>
  </si>
  <si>
    <t>INVENTARIO PROMEDIO</t>
  </si>
  <si>
    <t>PACK DE 1 LITRO (UND)</t>
  </si>
  <si>
    <t>PET (UND)</t>
  </si>
  <si>
    <t>NARANJA (L)</t>
  </si>
  <si>
    <t>TANQUE</t>
  </si>
  <si>
    <t>MANGO (L)</t>
  </si>
  <si>
    <t>VITAMINA C (L)</t>
  </si>
  <si>
    <t>PALLETS</t>
  </si>
  <si>
    <t>PRODUCTO TERMINADO</t>
  </si>
  <si>
    <t>INTERVALO DE PRODUCCIÓN (DÍAS)</t>
  </si>
  <si>
    <t>FRESSIE NARANJA 1 LITRO</t>
  </si>
  <si>
    <t>FRESSIE NARANJA/MNAGO 1 LITRO</t>
  </si>
  <si>
    <t>FRESSIE NARANJA/C-POWER 1 LITRO</t>
  </si>
  <si>
    <t>FRESSIE NARANJA PET</t>
  </si>
  <si>
    <t>FRESSIE NARANJA/MANGO PET</t>
  </si>
  <si>
    <t>FRESSIE NARANJA/C-POWER PET</t>
  </si>
  <si>
    <t>Posiciones de pallet x stock seg</t>
  </si>
  <si>
    <t>pallets</t>
  </si>
  <si>
    <t>min 3 dias</t>
  </si>
  <si>
    <t>max 10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</si>
</sst>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</font>
    <font>
      <sz val="11"/>
      <color rgb="FF444444"/>
      <name val="Calibri"/>
      <family val="2"/>
      <charset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3" fontId="0" fillId="0" borderId="1" xfId="1" applyFon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Usuario invitado" id="{DACA5B9F-FBD6-4AD6-9E2B-A36BC5E4AE90}" userId="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5" dT="2023-09-06T02:50:39.28" personId="{DACA5B9F-FBD6-4AD6-9E2B-A36BC5E4AE90}" id="{7137504F-8FCC-484C-86C3-3384B8685B5A}">
    <text>datos depende de supply chain</text>
  </threadedComment>
  <threadedComment ref="H5" dT="2023-09-06T02:51:52.15" personId="{DACA5B9F-FBD6-4AD6-9E2B-A36BC5E4AE90}" id="{050F6F5A-7636-4181-8212-AF7ECA73BD47}">
    <text>datos dependen de supply chain</text>
  </threadedComment>
  <threadedComment ref="F16" dT="2023-09-06T02:51:59.31" personId="{DACA5B9F-FBD6-4AD6-9E2B-A36BC5E4AE90}" id="{6DFA30CC-936F-432F-8A55-22AAAAA7532E}">
    <text>datos dependen de supply chain</text>
  </threadedComment>
  <threadedComment ref="H16" dT="2023-09-06T02:52:06.86" personId="{DACA5B9F-FBD6-4AD6-9E2B-A36BC5E4AE90}" id="{1A8FA168-66A0-4E91-9EC5-1CF1DA782F64}">
    <text>datos dependen de supply chain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12474-2505-4512-A8A4-FD90619E308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13A40-B6FC-4481-9904-D833D6D1EACF}">
  <dimension ref="A1"/>
  <sheetViews>
    <sheetView workbookViewId="0">
      <selection activeCell="S24" sqref="S24"/>
    </sheetView>
  </sheetViews>
  <sheetFormatPr baseColWidth="10" defaultColWidth="8.8867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E8551-5CCE-42BF-990F-5D53BF8C320F}">
  <dimension ref="A1:L25"/>
  <sheetViews>
    <sheetView tabSelected="1" topLeftCell="A4" zoomScaleNormal="100" workbookViewId="0">
      <selection activeCell="H25" sqref="H25"/>
    </sheetView>
  </sheetViews>
  <sheetFormatPr baseColWidth="10" defaultColWidth="11.44140625" defaultRowHeight="14.4" x14ac:dyDescent="0.3"/>
  <cols>
    <col min="1" max="1" width="35.6640625" style="5" customWidth="1"/>
    <col min="2" max="11" width="14.5546875" style="5" customWidth="1"/>
    <col min="12" max="13" width="14.5546875" customWidth="1"/>
  </cols>
  <sheetData>
    <row r="1" spans="1:12" x14ac:dyDescent="0.3">
      <c r="A1" s="4" t="s">
        <v>0</v>
      </c>
      <c r="B1" s="4"/>
      <c r="C1" s="4"/>
      <c r="D1" s="4"/>
      <c r="E1" s="4"/>
      <c r="F1" s="4"/>
      <c r="G1" s="4"/>
      <c r="H1" s="4"/>
    </row>
    <row r="2" spans="1:12" x14ac:dyDescent="0.3">
      <c r="A2" s="1"/>
      <c r="B2" s="1"/>
      <c r="C2" s="1"/>
      <c r="D2" s="1"/>
      <c r="E2" s="1"/>
      <c r="F2" s="1"/>
      <c r="G2" s="1"/>
      <c r="H2" s="1"/>
    </row>
    <row r="3" spans="1:12" x14ac:dyDescent="0.3">
      <c r="A3" s="1"/>
      <c r="B3" s="1"/>
      <c r="C3" s="1"/>
      <c r="D3" s="1"/>
      <c r="E3" s="1"/>
      <c r="F3" s="1"/>
      <c r="G3" s="1"/>
      <c r="H3" s="1"/>
    </row>
    <row r="4" spans="1:12" x14ac:dyDescent="0.3">
      <c r="A4" s="1"/>
      <c r="B4" s="1"/>
      <c r="C4" s="1"/>
      <c r="D4" s="1"/>
      <c r="E4" s="1"/>
      <c r="F4" s="1"/>
      <c r="G4" s="1"/>
      <c r="H4" s="1"/>
    </row>
    <row r="5" spans="1:12" ht="43.2" x14ac:dyDescent="0.3">
      <c r="A5" s="2" t="s">
        <v>1</v>
      </c>
      <c r="B5" s="2" t="s">
        <v>2</v>
      </c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pans="1:12" x14ac:dyDescent="0.3">
      <c r="A6" s="9" t="s">
        <v>11</v>
      </c>
      <c r="B6" s="8">
        <v>132257</v>
      </c>
      <c r="C6" s="8">
        <v>17280</v>
      </c>
      <c r="D6" s="8">
        <f>+B6*26</f>
        <v>3438682</v>
      </c>
      <c r="E6" s="8">
        <f>+B6/C6</f>
        <v>7.6537615740740739</v>
      </c>
      <c r="F6" s="8">
        <v>2</v>
      </c>
      <c r="G6" s="8">
        <f>+E6*F6</f>
        <v>15.307523148148148</v>
      </c>
      <c r="H6" s="8">
        <v>619636</v>
      </c>
      <c r="I6" s="7">
        <f>+H6/C6</f>
        <v>35.858564814814812</v>
      </c>
      <c r="J6" s="23">
        <f>+(I6/2)+G6</f>
        <v>33.236805555555556</v>
      </c>
    </row>
    <row r="7" spans="1:12" x14ac:dyDescent="0.3">
      <c r="A7" s="9" t="s">
        <v>12</v>
      </c>
      <c r="B7" s="8">
        <v>204297</v>
      </c>
      <c r="C7" s="8">
        <v>1080</v>
      </c>
      <c r="D7" s="8">
        <f t="shared" ref="D7:D10" si="0">+B7*26</f>
        <v>5311722</v>
      </c>
      <c r="E7" s="8">
        <f>+B7/C7</f>
        <v>189.16388888888889</v>
      </c>
      <c r="F7" s="8">
        <v>2</v>
      </c>
      <c r="G7" s="8">
        <f t="shared" ref="G7:G10" si="1">+E7*F7</f>
        <v>378.32777777777778</v>
      </c>
      <c r="H7" s="8">
        <v>951612</v>
      </c>
      <c r="I7" s="7">
        <f t="shared" ref="I7:I10" si="2">+H7/C7</f>
        <v>881.12222222222226</v>
      </c>
      <c r="J7" s="23">
        <f>+(I7/2)+G7</f>
        <v>818.88888888888891</v>
      </c>
    </row>
    <row r="8" spans="1:12" x14ac:dyDescent="0.3">
      <c r="A8" s="9" t="s">
        <v>13</v>
      </c>
      <c r="B8" s="8">
        <v>35360</v>
      </c>
      <c r="C8" s="8">
        <v>30000</v>
      </c>
      <c r="D8" s="8">
        <f t="shared" si="0"/>
        <v>919360</v>
      </c>
      <c r="E8" s="8" t="s">
        <v>14</v>
      </c>
      <c r="F8" s="8">
        <v>2</v>
      </c>
      <c r="G8" s="8">
        <v>0</v>
      </c>
      <c r="H8" s="8">
        <v>172581</v>
      </c>
      <c r="I8" s="8" t="s">
        <v>14</v>
      </c>
      <c r="J8" s="23">
        <v>0</v>
      </c>
      <c r="L8">
        <v>26</v>
      </c>
    </row>
    <row r="9" spans="1:12" x14ac:dyDescent="0.3">
      <c r="A9" s="9" t="s">
        <v>15</v>
      </c>
      <c r="B9" s="8">
        <v>3165</v>
      </c>
      <c r="C9" s="8">
        <v>1000</v>
      </c>
      <c r="D9" s="8">
        <f t="shared" si="0"/>
        <v>82290</v>
      </c>
      <c r="E9" s="8">
        <f t="shared" ref="E9:E10" si="3">+B9/C9</f>
        <v>3.165</v>
      </c>
      <c r="F9" s="8">
        <v>2</v>
      </c>
      <c r="G9" s="8">
        <f t="shared" si="1"/>
        <v>6.33</v>
      </c>
      <c r="H9" s="8">
        <v>15497</v>
      </c>
      <c r="I9" s="7">
        <f t="shared" si="2"/>
        <v>15.497</v>
      </c>
      <c r="J9" s="23">
        <f t="shared" ref="J7:J10" si="4">+(I9/2)+G9</f>
        <v>14.0785</v>
      </c>
      <c r="L9">
        <f>+L8*0.9</f>
        <v>23.400000000000002</v>
      </c>
    </row>
    <row r="10" spans="1:12" x14ac:dyDescent="0.3">
      <c r="A10" s="9" t="s">
        <v>16</v>
      </c>
      <c r="B10" s="8">
        <v>184</v>
      </c>
      <c r="C10" s="8">
        <v>250</v>
      </c>
      <c r="D10" s="8">
        <f t="shared" si="0"/>
        <v>4784</v>
      </c>
      <c r="E10" s="19">
        <f t="shared" si="3"/>
        <v>0.73599999999999999</v>
      </c>
      <c r="F10" s="8">
        <v>2</v>
      </c>
      <c r="G10" s="8">
        <f t="shared" si="1"/>
        <v>1.472</v>
      </c>
      <c r="H10" s="8">
        <v>1032</v>
      </c>
      <c r="I10" s="7">
        <f t="shared" si="2"/>
        <v>4.1280000000000001</v>
      </c>
      <c r="J10" s="23">
        <f t="shared" si="4"/>
        <v>3.536</v>
      </c>
    </row>
    <row r="11" spans="1:12" x14ac:dyDescent="0.3">
      <c r="J11" s="24"/>
    </row>
    <row r="12" spans="1:12" x14ac:dyDescent="0.3">
      <c r="E12" s="5" t="s">
        <v>26</v>
      </c>
      <c r="G12" s="20">
        <f>+SUM(G6:G10)</f>
        <v>401.43730092592591</v>
      </c>
      <c r="J12" s="25">
        <f>+J6+J7+J9+J10</f>
        <v>869.74019444444434</v>
      </c>
      <c r="K12" s="5" t="s">
        <v>17</v>
      </c>
    </row>
    <row r="13" spans="1:12" x14ac:dyDescent="0.3">
      <c r="G13" s="5" t="s">
        <v>27</v>
      </c>
    </row>
    <row r="16" spans="1:12" ht="43.2" x14ac:dyDescent="0.3">
      <c r="A16" s="12" t="s">
        <v>18</v>
      </c>
      <c r="B16" s="13" t="s">
        <v>2</v>
      </c>
      <c r="C16" s="13" t="s">
        <v>3</v>
      </c>
      <c r="D16" s="14" t="s">
        <v>4</v>
      </c>
      <c r="E16" s="14" t="s">
        <v>5</v>
      </c>
      <c r="F16" s="14" t="s">
        <v>6</v>
      </c>
      <c r="G16" s="16" t="s">
        <v>7</v>
      </c>
      <c r="H16" s="15" t="s">
        <v>19</v>
      </c>
      <c r="I16" s="17" t="s">
        <v>8</v>
      </c>
      <c r="J16" s="14" t="s">
        <v>9</v>
      </c>
      <c r="K16" s="14" t="s">
        <v>10</v>
      </c>
    </row>
    <row r="17" spans="1:12" x14ac:dyDescent="0.3">
      <c r="A17" s="10" t="s">
        <v>20</v>
      </c>
      <c r="B17" s="8">
        <v>67394</v>
      </c>
      <c r="C17" s="6">
        <v>600</v>
      </c>
      <c r="D17" s="8">
        <f>26*B17</f>
        <v>1752244</v>
      </c>
      <c r="E17" s="8">
        <f>+B17/C17</f>
        <v>112.32333333333334</v>
      </c>
      <c r="F17" s="6">
        <v>3</v>
      </c>
      <c r="G17" s="8">
        <f>+E17*F17</f>
        <v>336.97</v>
      </c>
      <c r="H17" s="18">
        <v>10</v>
      </c>
      <c r="I17" s="7">
        <f>+B17*10/5</f>
        <v>134788</v>
      </c>
      <c r="J17" s="22">
        <f>+I17/C17</f>
        <v>224.64666666666668</v>
      </c>
      <c r="K17" s="26">
        <f>+J17/2+G17</f>
        <v>449.29333333333335</v>
      </c>
    </row>
    <row r="18" spans="1:12" x14ac:dyDescent="0.3">
      <c r="A18" s="10" t="s">
        <v>21</v>
      </c>
      <c r="B18" s="8">
        <v>42162</v>
      </c>
      <c r="C18" s="6">
        <v>600</v>
      </c>
      <c r="D18" s="8">
        <f t="shared" ref="D18:D22" si="5">26*B18</f>
        <v>1096212</v>
      </c>
      <c r="E18" s="8">
        <f t="shared" ref="E18:E21" si="6">+B18/C18</f>
        <v>70.27</v>
      </c>
      <c r="F18" s="6">
        <v>3</v>
      </c>
      <c r="G18" s="8">
        <f t="shared" ref="G18:G21" si="7">+E18*F18</f>
        <v>210.81</v>
      </c>
      <c r="H18" s="7">
        <v>10</v>
      </c>
      <c r="I18" s="7">
        <f>+B18*10/5</f>
        <v>84324</v>
      </c>
      <c r="J18" s="22">
        <f t="shared" ref="J18:J22" si="8">+I18/C18</f>
        <v>140.54</v>
      </c>
      <c r="K18" s="26">
        <f t="shared" ref="K18:K22" si="9">+J18/2+G18</f>
        <v>281.08</v>
      </c>
    </row>
    <row r="19" spans="1:12" x14ac:dyDescent="0.3">
      <c r="A19" s="10" t="s">
        <v>22</v>
      </c>
      <c r="B19" s="8">
        <v>11361</v>
      </c>
      <c r="C19" s="6">
        <v>600</v>
      </c>
      <c r="D19" s="8">
        <f t="shared" si="5"/>
        <v>295386</v>
      </c>
      <c r="E19" s="8">
        <f t="shared" si="6"/>
        <v>18.934999999999999</v>
      </c>
      <c r="F19" s="6">
        <v>3</v>
      </c>
      <c r="G19" s="8">
        <f t="shared" si="7"/>
        <v>56.804999999999993</v>
      </c>
      <c r="H19" s="18">
        <v>10</v>
      </c>
      <c r="I19" s="7">
        <f t="shared" ref="I18:I22" si="10">+B19*10/5</f>
        <v>22722</v>
      </c>
      <c r="J19" s="22">
        <f t="shared" si="8"/>
        <v>37.869999999999997</v>
      </c>
      <c r="K19" s="26">
        <f t="shared" si="9"/>
        <v>75.739999999999995</v>
      </c>
    </row>
    <row r="20" spans="1:12" x14ac:dyDescent="0.3">
      <c r="A20" s="10" t="s">
        <v>23</v>
      </c>
      <c r="B20" s="8">
        <v>118084</v>
      </c>
      <c r="C20" s="6">
        <v>1440</v>
      </c>
      <c r="D20" s="8">
        <f t="shared" si="5"/>
        <v>3070184</v>
      </c>
      <c r="E20" s="8">
        <f t="shared" si="6"/>
        <v>82.00277777777778</v>
      </c>
      <c r="F20" s="6">
        <v>3</v>
      </c>
      <c r="G20" s="8">
        <f t="shared" si="7"/>
        <v>246.00833333333333</v>
      </c>
      <c r="H20" s="7">
        <v>10</v>
      </c>
      <c r="I20" s="7">
        <f t="shared" si="10"/>
        <v>236168</v>
      </c>
      <c r="J20" s="22">
        <f t="shared" si="8"/>
        <v>164.00555555555556</v>
      </c>
      <c r="K20" s="26">
        <f t="shared" si="9"/>
        <v>328.01111111111112</v>
      </c>
    </row>
    <row r="21" spans="1:12" x14ac:dyDescent="0.3">
      <c r="A21" s="10" t="s">
        <v>24</v>
      </c>
      <c r="B21" s="8">
        <v>51040</v>
      </c>
      <c r="C21" s="6">
        <v>1440</v>
      </c>
      <c r="D21" s="8">
        <f t="shared" si="5"/>
        <v>1327040</v>
      </c>
      <c r="E21" s="8">
        <f t="shared" si="6"/>
        <v>35.444444444444443</v>
      </c>
      <c r="F21" s="6">
        <v>3</v>
      </c>
      <c r="G21" s="8">
        <f t="shared" si="7"/>
        <v>106.33333333333333</v>
      </c>
      <c r="H21" s="18">
        <v>10</v>
      </c>
      <c r="I21" s="7">
        <f t="shared" si="10"/>
        <v>102080</v>
      </c>
      <c r="J21" s="22">
        <f t="shared" si="8"/>
        <v>70.888888888888886</v>
      </c>
      <c r="K21" s="26">
        <f t="shared" si="9"/>
        <v>141.77777777777777</v>
      </c>
    </row>
    <row r="22" spans="1:12" x14ac:dyDescent="0.3">
      <c r="A22" s="11" t="s">
        <v>25</v>
      </c>
      <c r="B22" s="8">
        <v>17741</v>
      </c>
      <c r="C22" s="7">
        <v>1440</v>
      </c>
      <c r="D22" s="8">
        <f t="shared" si="5"/>
        <v>461266</v>
      </c>
      <c r="E22" s="8">
        <f>+B22/C22</f>
        <v>12.32013888888889</v>
      </c>
      <c r="F22" s="7">
        <v>3</v>
      </c>
      <c r="G22" s="8">
        <f>+E22*F22</f>
        <v>36.960416666666667</v>
      </c>
      <c r="H22" s="7">
        <v>10</v>
      </c>
      <c r="I22" s="7">
        <f t="shared" si="10"/>
        <v>35482</v>
      </c>
      <c r="J22" s="22">
        <f t="shared" si="8"/>
        <v>24.640277777777779</v>
      </c>
      <c r="K22" s="26">
        <f t="shared" si="9"/>
        <v>49.280555555555559</v>
      </c>
    </row>
    <row r="23" spans="1:12" x14ac:dyDescent="0.3">
      <c r="H23" s="5" t="s">
        <v>28</v>
      </c>
      <c r="K23" s="24"/>
    </row>
    <row r="24" spans="1:12" x14ac:dyDescent="0.3">
      <c r="D24" s="5" t="s">
        <v>26</v>
      </c>
      <c r="G24" s="20">
        <f>+SUM(G17:G22)</f>
        <v>993.88708333333329</v>
      </c>
      <c r="H24" s="5" t="s">
        <v>29</v>
      </c>
      <c r="J24" s="21"/>
      <c r="K24" s="25">
        <f>+SUM(K17:K22)</f>
        <v>1325.1827777777778</v>
      </c>
      <c r="L24" t="s">
        <v>27</v>
      </c>
    </row>
    <row r="25" spans="1:12" x14ac:dyDescent="0.3">
      <c r="G25" s="5" t="s">
        <v>27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50E5-DB59-4DDA-984D-AC5F3F788F06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E2F1D-5FA0-42C2-A387-BF8EA5595678}">
  <dimension ref="A1"/>
  <sheetViews>
    <sheetView workbookViewId="0">
      <selection activeCell="I11" sqref="I11"/>
    </sheetView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Desiciones</vt:lpstr>
      <vt:lpstr>Compras</vt:lpstr>
      <vt:lpstr>Operaciones</vt:lpstr>
      <vt:lpstr>Ventas</vt:lpstr>
      <vt:lpstr>Supply Chain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Sayuri Garcias Yauri</dc:creator>
  <cp:keywords/>
  <dc:description/>
  <cp:lastModifiedBy>Diego Valderrama Pumallihua</cp:lastModifiedBy>
  <cp:revision/>
  <dcterms:created xsi:type="dcterms:W3CDTF">2023-09-04T13:01:31Z</dcterms:created>
  <dcterms:modified xsi:type="dcterms:W3CDTF">2023-10-04T15:49:30Z</dcterms:modified>
  <cp:category/>
  <cp:contentStatus/>
</cp:coreProperties>
</file>