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icol Sarmiento\Portal\Archivos Adjuntos\"/>
    </mc:Choice>
  </mc:AlternateContent>
  <xr:revisionPtr revIDLastSave="0" documentId="8_{D704C35F-93F8-4067-805D-3486B97970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men" sheetId="1" r:id="rId1"/>
    <sheet name="Hoja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5" l="1"/>
  <c r="M2" i="5"/>
  <c r="K2" i="5"/>
  <c r="I2" i="5"/>
  <c r="F3" i="5"/>
  <c r="F2" i="5"/>
  <c r="L3" i="5"/>
  <c r="L2" i="5"/>
  <c r="K3" i="5"/>
  <c r="J3" i="5"/>
  <c r="J2" i="5"/>
  <c r="I3" i="5"/>
  <c r="H2" i="5"/>
  <c r="G3" i="5"/>
  <c r="G2" i="5"/>
  <c r="E3" i="5"/>
  <c r="E2" i="5"/>
  <c r="D3" i="5"/>
  <c r="D2" i="5"/>
  <c r="C3" i="5"/>
  <c r="C2" i="5"/>
  <c r="M5" i="1"/>
  <c r="N5" i="1"/>
  <c r="O5" i="1"/>
  <c r="P5" i="1"/>
  <c r="Q5" i="1"/>
  <c r="R5" i="1"/>
  <c r="S5" i="1"/>
  <c r="T5" i="1"/>
  <c r="U5" i="1"/>
  <c r="L5" i="1"/>
  <c r="H21" i="1"/>
  <c r="H20" i="1"/>
  <c r="H19" i="1"/>
  <c r="H18" i="1"/>
  <c r="H17" i="1"/>
  <c r="V3" i="1"/>
  <c r="W3" i="1" s="1"/>
  <c r="V2" i="1"/>
  <c r="W2" i="1" s="1"/>
  <c r="H14" i="1"/>
  <c r="H13" i="1"/>
  <c r="H12" i="1"/>
  <c r="H11" i="1"/>
  <c r="H10" i="1"/>
  <c r="W5" i="1" l="1"/>
  <c r="V5" i="1"/>
</calcChain>
</file>

<file path=xl/sharedStrings.xml><?xml version="1.0" encoding="utf-8"?>
<sst xmlns="http://schemas.openxmlformats.org/spreadsheetml/2006/main" count="74" uniqueCount="52">
  <si>
    <t>#</t>
  </si>
  <si>
    <t>Pregunta</t>
  </si>
  <si>
    <t>Tipo de pregunta</t>
  </si>
  <si>
    <t>Precisión de la pregunta</t>
  </si>
  <si>
    <t>Tiempo promedio por pregunta (mm:ss)</t>
  </si>
  <si>
    <t>Correcto</t>
  </si>
  <si>
    <t>Aún sin calificar</t>
  </si>
  <si>
    <t>Parcialmente correcto</t>
  </si>
  <si>
    <t>Incorrecto</t>
  </si>
  <si>
    <t>Sin clasificar</t>
  </si>
  <si>
    <t>No intentado</t>
  </si>
  <si>
    <t>¿Cuán satisfecho se encuentra en general con Esperanza Eterna?</t>
  </si>
  <si>
    <t>Encuesta</t>
  </si>
  <si>
    <t>100%</t>
  </si>
  <si>
    <t>00:21</t>
  </si>
  <si>
    <t>¿Cuán probable es que recomiende a Esperanza Eterna con amigos o familiares?</t>
  </si>
  <si>
    <t>02:44</t>
  </si>
  <si>
    <t>¿Qué nos falta para llegar a 5?</t>
  </si>
  <si>
    <t>Pregunta abierta</t>
  </si>
  <si>
    <t>04:32</t>
  </si>
  <si>
    <t>Las escaleras de los nichos tambalean, no son estables para poner flores en el quinto piso. Los floreros están encadenados y uno tiene que llevar una botella para trasladar el agua desde los caños, dificulta lavar y a veces los caños están malogrados y hay que caminar largas distancias para conseguir agua.</t>
  </si>
  <si>
    <t>Mejorar la infraestructura porque no hay un lugar para cubrirse del sol o de la lluvia cuando se visita el camposanto.</t>
  </si>
  <si>
    <t>No permitir que personas beban alcohol cuando visitan a sus familiares, este es un espacio de tranquilidad y cuando toman hacen bulla. Deben tener en cuenta que hay niños y familias en duelo que desean calma.</t>
  </si>
  <si>
    <t>Cuando uno se queda hasta tarde, viene el personal de vigilancia y te grita diciendo "Hasta que hora te vamos a esperar para que salgas". No tienen buen trato algunos.</t>
  </si>
  <si>
    <t>Realizar el mantenimiento de los espacios y cortar el cested con mas frecuencia.</t>
  </si>
  <si>
    <t xml:space="preserve">Todo está bien pero deberían mejorar el estacionamiento, sobre todo los fines de semana.
</t>
  </si>
  <si>
    <t>Cuando pongo flores a mi familiar, han habido veces que regreso a los 3 días y ya no están las flores o adornos que uno pone en el espacio. Las flores duran más tiempo y no deberían retirarlas si no están marchitas.</t>
  </si>
  <si>
    <t xml:space="preserve">Nieves flores cárdenas </t>
  </si>
  <si>
    <t xml:space="preserve">Joffrey gutierrez boza </t>
  </si>
  <si>
    <t xml:space="preserve">Norma Quispe </t>
  </si>
  <si>
    <t xml:space="preserve">Jessica Urquizo </t>
  </si>
  <si>
    <t xml:space="preserve">Yovana Campos Orellana </t>
  </si>
  <si>
    <t xml:space="preserve">Nelson Romero Rojas </t>
  </si>
  <si>
    <t xml:space="preserve">Korina Santiago Meza </t>
  </si>
  <si>
    <t>Jackeline de la Cruz</t>
  </si>
  <si>
    <t>No deben permitir el ingreso de comerciantes al camposanto.</t>
  </si>
  <si>
    <t>Carmen Gamarra</t>
  </si>
  <si>
    <t>Los baños están sucios frecuentemente, algunas puertas no tienen cerrojo.</t>
  </si>
  <si>
    <t>Los caños están malogrados.</t>
  </si>
  <si>
    <t>Rosa Vila</t>
  </si>
  <si>
    <t>Promedio</t>
  </si>
  <si>
    <t>Insatisfecho</t>
  </si>
  <si>
    <t>Poco satisfecho</t>
  </si>
  <si>
    <t>Regular</t>
  </si>
  <si>
    <t>Satisfecho</t>
  </si>
  <si>
    <t>Muy satisfecho</t>
  </si>
  <si>
    <t>No recomendaría</t>
  </si>
  <si>
    <t>Poco probable</t>
  </si>
  <si>
    <t xml:space="preserve">Tal vez </t>
  </si>
  <si>
    <t>Probable</t>
  </si>
  <si>
    <t>Muy Probable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</si>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</sst>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&quot;%&quot;"/>
    <numFmt numFmtId="170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45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45" fontId="0" fillId="8" borderId="1" xfId="0" applyNumberFormat="1" applyFill="1" applyBorder="1" applyAlignment="1">
      <alignment horizontal="center" vertical="center"/>
    </xf>
    <xf numFmtId="0" fontId="0" fillId="3" borderId="0" xfId="0" applyFill="1" applyAlignment="1">
      <alignment vertical="top"/>
    </xf>
    <xf numFmtId="164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45" fontId="4" fillId="9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170" fontId="4" fillId="9" borderId="0" xfId="0" applyNumberFormat="1" applyFont="1" applyFill="1" applyAlignment="1">
      <alignment horizontal="center" vertical="center"/>
    </xf>
    <xf numFmtId="9" fontId="0" fillId="0" borderId="0" xfId="1" applyNumberFormat="1" applyFont="1"/>
    <xf numFmtId="9" fontId="0" fillId="0" borderId="0" xfId="0" applyNumberFormat="1"/>
    <xf numFmtId="9" fontId="4" fillId="9" borderId="0" xfId="1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textRotation="180" wrapText="1"/>
    </xf>
    <xf numFmtId="0" fontId="1" fillId="2" borderId="0" xfId="0" applyFont="1" applyFill="1" applyAlignment="1">
      <alignment horizontal="center" vertical="center" textRotation="180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9" fontId="1" fillId="0" borderId="3" xfId="0" applyNumberFormat="1" applyFont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vertical="center"/>
    </xf>
    <xf numFmtId="9" fontId="1" fillId="8" borderId="5" xfId="0" applyNumberFormat="1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9" fontId="6" fillId="0" borderId="0" xfId="1" applyFont="1" applyAlignment="1">
      <alignment vertical="center"/>
    </xf>
    <xf numFmtId="9" fontId="6" fillId="0" borderId="2" xfId="1" applyFont="1" applyBorder="1" applyAlignment="1">
      <alignment vertical="center"/>
    </xf>
    <xf numFmtId="0" fontId="0" fillId="10" borderId="0" xfId="0" applyFill="1"/>
    <xf numFmtId="0" fontId="4" fillId="9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Satisfacción cliente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EC3-4ED8-B914-DC2461D830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C3-4ED8-B914-DC2461D830F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Resumen!$G$10:$G$14</c:f>
              <c:strCache>
                <c:ptCount val="5"/>
                <c:pt idx="0">
                  <c:v>Insatisfecho</c:v>
                </c:pt>
                <c:pt idx="1">
                  <c:v>Poco satisfecho</c:v>
                </c:pt>
                <c:pt idx="2">
                  <c:v>Regular</c:v>
                </c:pt>
                <c:pt idx="3">
                  <c:v>Satisfecho</c:v>
                </c:pt>
                <c:pt idx="4">
                  <c:v>Muy satisfecho</c:v>
                </c:pt>
              </c:strCache>
            </c:strRef>
          </c:cat>
          <c:val>
            <c:numRef>
              <c:f>Resumen!$H$10:$H$14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3-4ED8-B914-DC2461D830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325243</xdr:colOff>
      <xdr:row>6</xdr:row>
      <xdr:rowOff>130097</xdr:rowOff>
    </xdr:from>
    <xdr:to>
      <xdr:col>14</xdr:col>
      <xdr:colOff>418169</xdr:colOff>
      <xdr:row>21</xdr:row>
      <xdr:rowOff>47393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53D56BB-6C62-AC67-EF07-6D8BFFB64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showGridLines="0" tabSelected="1" zoomScale="82" zoomScaleNormal="82" workbookViewId="0">
      <pane xSplit="2" topLeftCell="F1" activePane="topRight" state="frozen"/>
      <selection pane="topRight" activeCell="G27" sqref="G27"/>
    </sheetView>
  </sheetViews>
  <sheetFormatPr baseColWidth="10" defaultColWidth="8.88671875" defaultRowHeight="14.4" x14ac:dyDescent="0.3"/>
  <cols>
    <col min="1" max="1" width="5.6640625" customWidth="1"/>
    <col min="2" max="2" width="69.21875" bestFit="1" customWidth="1"/>
    <col min="3" max="3" width="30.6640625" hidden="1" customWidth="1"/>
    <col min="4" max="4" width="12.6640625" hidden="1" customWidth="1"/>
    <col min="5" max="5" width="12.44140625" hidden="1" customWidth="1"/>
    <col min="6" max="6" width="8.21875" bestFit="1" customWidth="1"/>
    <col min="7" max="7" width="69.21875" bestFit="1" customWidth="1"/>
    <col min="8" max="8" width="12.44140625" bestFit="1" customWidth="1"/>
    <col min="9" max="9" width="9.6640625" hidden="1" customWidth="1"/>
    <col min="10" max="10" width="11.21875" hidden="1" customWidth="1"/>
    <col min="11" max="11" width="12.109375" hidden="1" customWidth="1"/>
    <col min="12" max="21" width="12.6640625" customWidth="1"/>
    <col min="22" max="22" width="9.5546875" bestFit="1" customWidth="1"/>
  </cols>
  <sheetData>
    <row r="1" spans="1:23" ht="70.0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27</v>
      </c>
      <c r="M1" s="3" t="s">
        <v>28</v>
      </c>
      <c r="N1" s="3" t="s">
        <v>29</v>
      </c>
      <c r="O1" s="3" t="s">
        <v>30</v>
      </c>
      <c r="P1" s="3" t="s">
        <v>31</v>
      </c>
      <c r="Q1" s="3" t="s">
        <v>32</v>
      </c>
      <c r="R1" s="3" t="s">
        <v>33</v>
      </c>
      <c r="S1" s="3" t="s">
        <v>34</v>
      </c>
      <c r="T1" s="3" t="s">
        <v>36</v>
      </c>
      <c r="U1" s="3" t="s">
        <v>39</v>
      </c>
      <c r="V1" s="1" t="s">
        <v>40</v>
      </c>
      <c r="W1" s="1" t="s">
        <v>51</v>
      </c>
    </row>
    <row r="2" spans="1:23" ht="19.95" customHeight="1" x14ac:dyDescent="0.3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0</v>
      </c>
      <c r="G2" s="7">
        <v>0</v>
      </c>
      <c r="H2" s="7">
        <v>0</v>
      </c>
      <c r="I2" s="7">
        <v>0</v>
      </c>
      <c r="J2" s="7">
        <v>10</v>
      </c>
      <c r="K2" s="7">
        <v>0</v>
      </c>
      <c r="L2" s="17">
        <v>1</v>
      </c>
      <c r="M2" s="17">
        <v>4</v>
      </c>
      <c r="N2" s="17">
        <v>4</v>
      </c>
      <c r="O2" s="17">
        <v>2</v>
      </c>
      <c r="P2" s="17">
        <v>4</v>
      </c>
      <c r="Q2" s="17">
        <v>4</v>
      </c>
      <c r="R2" s="17">
        <v>3</v>
      </c>
      <c r="S2" s="17">
        <v>4</v>
      </c>
      <c r="T2" s="17">
        <v>3</v>
      </c>
      <c r="U2" s="17">
        <v>4</v>
      </c>
      <c r="V2" s="8">
        <f>AVERAGE(L2:U2)</f>
        <v>3.3</v>
      </c>
      <c r="W2" s="19">
        <f>V2/5</f>
        <v>0.65999999999999992</v>
      </c>
    </row>
    <row r="3" spans="1:23" x14ac:dyDescent="0.3">
      <c r="A3" s="10">
        <v>2</v>
      </c>
      <c r="B3" s="11" t="s">
        <v>15</v>
      </c>
      <c r="C3" s="10" t="s">
        <v>12</v>
      </c>
      <c r="D3" s="10" t="s">
        <v>13</v>
      </c>
      <c r="E3" s="12" t="s">
        <v>16</v>
      </c>
      <c r="F3" s="10">
        <v>0</v>
      </c>
      <c r="G3" s="10">
        <v>0</v>
      </c>
      <c r="H3" s="10">
        <v>0</v>
      </c>
      <c r="I3" s="10">
        <v>0</v>
      </c>
      <c r="J3" s="10">
        <v>10</v>
      </c>
      <c r="K3" s="10">
        <v>0</v>
      </c>
      <c r="L3" s="17">
        <v>1</v>
      </c>
      <c r="M3" s="17">
        <v>4</v>
      </c>
      <c r="N3" s="17">
        <v>4</v>
      </c>
      <c r="O3" s="17">
        <v>2</v>
      </c>
      <c r="P3" s="17">
        <v>4</v>
      </c>
      <c r="Q3" s="17">
        <v>5</v>
      </c>
      <c r="R3" s="17">
        <v>4</v>
      </c>
      <c r="S3" s="17">
        <v>4</v>
      </c>
      <c r="T3" s="17">
        <v>4</v>
      </c>
      <c r="U3" s="17">
        <v>4</v>
      </c>
      <c r="V3" s="11">
        <f>AVERAGE(L3:U3)</f>
        <v>3.6</v>
      </c>
      <c r="W3" s="19">
        <f>V3/5</f>
        <v>0.72</v>
      </c>
    </row>
    <row r="4" spans="1:23" x14ac:dyDescent="0.3">
      <c r="A4" s="7">
        <v>3</v>
      </c>
      <c r="B4" s="8" t="s">
        <v>17</v>
      </c>
      <c r="C4" s="7" t="s">
        <v>18</v>
      </c>
      <c r="D4" s="7" t="s">
        <v>13</v>
      </c>
      <c r="E4" s="9" t="s">
        <v>19</v>
      </c>
      <c r="F4" s="7">
        <v>0</v>
      </c>
      <c r="G4" s="7">
        <v>7</v>
      </c>
      <c r="H4" s="7">
        <v>0</v>
      </c>
      <c r="I4" s="7">
        <v>0</v>
      </c>
      <c r="J4" s="7">
        <v>10</v>
      </c>
      <c r="K4" s="7">
        <v>0</v>
      </c>
      <c r="L4" s="13" t="s">
        <v>20</v>
      </c>
      <c r="M4" s="13" t="s">
        <v>21</v>
      </c>
      <c r="N4" s="13" t="s">
        <v>22</v>
      </c>
      <c r="O4" s="13" t="s">
        <v>23</v>
      </c>
      <c r="P4" s="13" t="s">
        <v>24</v>
      </c>
      <c r="Q4" s="13" t="s">
        <v>25</v>
      </c>
      <c r="R4" s="13" t="s">
        <v>26</v>
      </c>
      <c r="S4" s="13" t="s">
        <v>35</v>
      </c>
      <c r="T4" s="13" t="s">
        <v>37</v>
      </c>
      <c r="U4" s="13" t="s">
        <v>38</v>
      </c>
      <c r="V4" s="8"/>
      <c r="W4" s="20"/>
    </row>
    <row r="5" spans="1:23" ht="19.95" customHeight="1" x14ac:dyDescent="0.3">
      <c r="A5" s="14"/>
      <c r="B5" s="15"/>
      <c r="C5" s="15"/>
      <c r="D5" s="14" t="s">
        <v>13</v>
      </c>
      <c r="E5" s="16">
        <v>5.2893518518518524E-3</v>
      </c>
      <c r="F5" s="15">
        <v>0</v>
      </c>
      <c r="G5" s="15">
        <v>7</v>
      </c>
      <c r="H5" s="15">
        <v>0</v>
      </c>
      <c r="I5" s="15">
        <v>0</v>
      </c>
      <c r="J5" s="15">
        <v>14</v>
      </c>
      <c r="K5" s="15">
        <v>0</v>
      </c>
      <c r="L5" s="15">
        <f>AVERAGE(L2:L3)</f>
        <v>1</v>
      </c>
      <c r="M5" s="15">
        <f t="shared" ref="M5:U5" si="0">AVERAGE(M2:M3)</f>
        <v>4</v>
      </c>
      <c r="N5" s="15">
        <f t="shared" si="0"/>
        <v>4</v>
      </c>
      <c r="O5" s="15">
        <f t="shared" si="0"/>
        <v>2</v>
      </c>
      <c r="P5" s="15">
        <f t="shared" si="0"/>
        <v>4</v>
      </c>
      <c r="Q5" s="15">
        <f t="shared" si="0"/>
        <v>4.5</v>
      </c>
      <c r="R5" s="15">
        <f t="shared" si="0"/>
        <v>3.5</v>
      </c>
      <c r="S5" s="15">
        <f t="shared" si="0"/>
        <v>4</v>
      </c>
      <c r="T5" s="15">
        <f t="shared" si="0"/>
        <v>3.5</v>
      </c>
      <c r="U5" s="15">
        <f t="shared" si="0"/>
        <v>4</v>
      </c>
      <c r="V5" s="18">
        <f>AVERAGE(V2:V3)</f>
        <v>3.45</v>
      </c>
      <c r="W5" s="21">
        <f>AVERAGE(W2:W3)</f>
        <v>0.69</v>
      </c>
    </row>
    <row r="6" spans="1:23" ht="19.95" customHeight="1" x14ac:dyDescent="0.3"/>
    <row r="9" spans="1:23" ht="14.4" customHeight="1" x14ac:dyDescent="0.3">
      <c r="G9" s="34" t="s">
        <v>11</v>
      </c>
      <c r="H9" s="34"/>
    </row>
    <row r="10" spans="1:23" ht="14.4" customHeight="1" x14ac:dyDescent="0.3">
      <c r="G10" s="33" t="s">
        <v>41</v>
      </c>
      <c r="H10" s="15">
        <f>COUNTIF(L2:U2,"1")</f>
        <v>1</v>
      </c>
    </row>
    <row r="11" spans="1:23" x14ac:dyDescent="0.3">
      <c r="G11" s="33" t="s">
        <v>42</v>
      </c>
      <c r="H11" s="15">
        <f>COUNTIF(L2:U2,"2")</f>
        <v>1</v>
      </c>
    </row>
    <row r="12" spans="1:23" x14ac:dyDescent="0.3">
      <c r="G12" s="33" t="s">
        <v>43</v>
      </c>
      <c r="H12" s="15">
        <f>COUNTIF(L2:U2,"3")</f>
        <v>2</v>
      </c>
    </row>
    <row r="13" spans="1:23" x14ac:dyDescent="0.3">
      <c r="G13" s="33" t="s">
        <v>44</v>
      </c>
      <c r="H13" s="15">
        <f>COUNTIF(L2:U2,"4")</f>
        <v>6</v>
      </c>
    </row>
    <row r="14" spans="1:23" x14ac:dyDescent="0.3">
      <c r="G14" s="33" t="s">
        <v>45</v>
      </c>
      <c r="H14" s="15">
        <f>COUNTIF(L2:U2,"5")</f>
        <v>0</v>
      </c>
    </row>
    <row r="16" spans="1:23" x14ac:dyDescent="0.3">
      <c r="G16" s="34" t="s">
        <v>15</v>
      </c>
      <c r="H16" s="34"/>
    </row>
    <row r="17" spans="7:8" x14ac:dyDescent="0.3">
      <c r="G17" s="33" t="s">
        <v>46</v>
      </c>
      <c r="H17" s="15">
        <f>COUNTIF($L$3:$U$3,"1")</f>
        <v>1</v>
      </c>
    </row>
    <row r="18" spans="7:8" x14ac:dyDescent="0.3">
      <c r="G18" s="33" t="s">
        <v>47</v>
      </c>
      <c r="H18" s="15">
        <f>COUNTIF($L$3:$U$3,"2")</f>
        <v>1</v>
      </c>
    </row>
    <row r="19" spans="7:8" x14ac:dyDescent="0.3">
      <c r="G19" s="33" t="s">
        <v>48</v>
      </c>
      <c r="H19" s="15">
        <f>COUNTIF($L$3:$U$3,"3")</f>
        <v>0</v>
      </c>
    </row>
    <row r="20" spans="7:8" x14ac:dyDescent="0.3">
      <c r="G20" s="33" t="s">
        <v>49</v>
      </c>
      <c r="H20" s="15">
        <f>COUNTIF($L$3:$U$3,"4")</f>
        <v>7</v>
      </c>
    </row>
    <row r="21" spans="7:8" x14ac:dyDescent="0.3">
      <c r="G21" s="33" t="s">
        <v>50</v>
      </c>
      <c r="H21" s="15">
        <f>COUNTIF($L$3:$U$3,"5")</f>
        <v>1</v>
      </c>
    </row>
  </sheetData>
  <mergeCells count="2">
    <mergeCell ref="G9:H9"/>
    <mergeCell ref="G16:H16"/>
  </mergeCells>
  <hyperlinks>
    <hyperlink ref="C9" location="'Participant Data'!A1:B2" display="Ver datos del jugador" xr:uid="{00000000-0004-0000-0000-000000000000}"/>
    <hyperlink ref="F9" location="'Time Data'!A1:B2" display="Ver datos de tiempo" xr:uid="{00000000-0004-0000-0000-000001000000}"/>
    <hyperlink ref="I9" location="'Quiz Details'!A1:B2" display="Ver resumen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70A51-7F56-42A7-8631-5CD7F928BF8E}">
  <dimension ref="A1:N4"/>
  <sheetViews>
    <sheetView workbookViewId="0">
      <selection activeCell="E12" sqref="E12"/>
    </sheetView>
  </sheetViews>
  <sheetFormatPr baseColWidth="10" defaultRowHeight="14.4" x14ac:dyDescent="0.3"/>
  <cols>
    <col min="2" max="2" width="16.21875" customWidth="1"/>
  </cols>
  <sheetData>
    <row r="1" spans="1:14" ht="44.4" thickBot="1" x14ac:dyDescent="0.35">
      <c r="A1" s="1" t="s">
        <v>0</v>
      </c>
      <c r="B1" s="1" t="s">
        <v>1</v>
      </c>
      <c r="C1" s="22" t="s">
        <v>27</v>
      </c>
      <c r="D1" s="22" t="s">
        <v>28</v>
      </c>
      <c r="E1" s="22" t="s">
        <v>29</v>
      </c>
      <c r="F1" s="22" t="s">
        <v>30</v>
      </c>
      <c r="G1" s="22" t="s">
        <v>31</v>
      </c>
      <c r="H1" s="22" t="s">
        <v>32</v>
      </c>
      <c r="I1" s="22" t="s">
        <v>33</v>
      </c>
      <c r="J1" s="22" t="s">
        <v>34</v>
      </c>
      <c r="K1" s="22" t="s">
        <v>36</v>
      </c>
      <c r="L1" s="22" t="s">
        <v>39</v>
      </c>
      <c r="M1" s="23" t="s">
        <v>40</v>
      </c>
      <c r="N1" s="23" t="s">
        <v>51</v>
      </c>
    </row>
    <row r="2" spans="1:14" ht="15" thickBot="1" x14ac:dyDescent="0.35">
      <c r="A2" s="24">
        <v>1</v>
      </c>
      <c r="B2" s="25" t="s">
        <v>11</v>
      </c>
      <c r="C2" s="31">
        <f>1/5</f>
        <v>0.2</v>
      </c>
      <c r="D2" s="31">
        <f>4/5</f>
        <v>0.8</v>
      </c>
      <c r="E2" s="31">
        <f>4/5</f>
        <v>0.8</v>
      </c>
      <c r="F2" s="31">
        <f>2/5</f>
        <v>0.4</v>
      </c>
      <c r="G2" s="31">
        <f>4/5</f>
        <v>0.8</v>
      </c>
      <c r="H2" s="31">
        <f>4/5</f>
        <v>0.8</v>
      </c>
      <c r="I2" s="31">
        <f>3/5</f>
        <v>0.6</v>
      </c>
      <c r="J2" s="31">
        <f>4/5</f>
        <v>0.8</v>
      </c>
      <c r="K2" s="31">
        <f>3/5</f>
        <v>0.6</v>
      </c>
      <c r="L2" s="31">
        <f>4/5</f>
        <v>0.8</v>
      </c>
      <c r="M2" s="32">
        <f>AVERAGE(C2:L2)</f>
        <v>0.65999999999999992</v>
      </c>
      <c r="N2" s="26">
        <v>0.66</v>
      </c>
    </row>
    <row r="3" spans="1:14" ht="15" thickBot="1" x14ac:dyDescent="0.35">
      <c r="A3" s="27">
        <v>2</v>
      </c>
      <c r="B3" s="28" t="s">
        <v>15</v>
      </c>
      <c r="C3" s="31">
        <f>1/5</f>
        <v>0.2</v>
      </c>
      <c r="D3" s="31">
        <f>4/5</f>
        <v>0.8</v>
      </c>
      <c r="E3" s="31">
        <f>4/5</f>
        <v>0.8</v>
      </c>
      <c r="F3" s="31">
        <f>2/5</f>
        <v>0.4</v>
      </c>
      <c r="G3" s="31">
        <f>4/5</f>
        <v>0.8</v>
      </c>
      <c r="H3" s="31">
        <v>1</v>
      </c>
      <c r="I3" s="31">
        <f>4/5</f>
        <v>0.8</v>
      </c>
      <c r="J3" s="31">
        <f>4/5</f>
        <v>0.8</v>
      </c>
      <c r="K3" s="31">
        <f>4/5</f>
        <v>0.8</v>
      </c>
      <c r="L3" s="31">
        <f>4/5</f>
        <v>0.8</v>
      </c>
      <c r="M3" s="32">
        <f>AVERAGE(C3:L3)</f>
        <v>0.72</v>
      </c>
      <c r="N3" s="29">
        <v>0.72</v>
      </c>
    </row>
    <row r="4" spans="1:14" x14ac:dyDescent="0.3">
      <c r="A4" s="15"/>
      <c r="B4" s="15"/>
      <c r="C4" s="15">
        <v>1</v>
      </c>
      <c r="D4" s="15">
        <v>4</v>
      </c>
      <c r="E4" s="15">
        <v>4</v>
      </c>
      <c r="F4" s="15">
        <v>2</v>
      </c>
      <c r="G4" s="15">
        <v>4</v>
      </c>
      <c r="H4" s="15">
        <v>4.5</v>
      </c>
      <c r="I4" s="15">
        <v>3.5</v>
      </c>
      <c r="J4" s="15">
        <v>4</v>
      </c>
      <c r="K4" s="15">
        <v>3.5</v>
      </c>
      <c r="L4" s="15">
        <v>4</v>
      </c>
      <c r="M4" s="15">
        <v>3.5</v>
      </c>
      <c r="N4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dcterms:created xsi:type="dcterms:W3CDTF">2024-04-13T07:26:36Z</dcterms:created>
  <dcterms:modified xsi:type="dcterms:W3CDTF">2024-04-15T14:34:18Z</dcterms:modified>
</cp:coreProperties>
</file>