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icol Sarmiento\Suspiro\Funcional por ventana\"/>
    </mc:Choice>
  </mc:AlternateContent>
  <xr:revisionPtr revIDLastSave="0" documentId="13_ncr:1_{D75824CF-9BA1-42C3-ACA8-C3FFECAF6E3C}" xr6:coauthVersionLast="47" xr6:coauthVersionMax="47" xr10:uidLastSave="{00000000-0000-0000-0000-000000000000}"/>
  <bookViews>
    <workbookView xWindow="-108" yWindow="-108" windowWidth="23256" windowHeight="12576" xr2:uid="{C13BF39F-BBA4-4C88-9989-9AAFA0B621B6}"/>
  </bookViews>
  <sheets>
    <sheet name="Caso 1" sheetId="1" r:id="rId1"/>
    <sheet name="Caso 2" sheetId="2" r:id="rId2"/>
    <sheet name="Caso 3" sheetId="4" r:id="rId3"/>
    <sheet name="Servicio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  <c r="I51" i="2"/>
  <c r="J34" i="2"/>
  <c r="I34" i="2"/>
  <c r="G153" i="1"/>
  <c r="H153" i="1"/>
  <c r="J45" i="2"/>
  <c r="I45" i="2"/>
  <c r="F45" i="2"/>
  <c r="E45" i="2"/>
  <c r="H44" i="2"/>
  <c r="G44" i="2"/>
  <c r="F51" i="2"/>
  <c r="E51" i="2"/>
  <c r="H50" i="2"/>
  <c r="G50" i="2"/>
  <c r="H49" i="2"/>
  <c r="G49" i="2"/>
  <c r="F40" i="2"/>
  <c r="E40" i="2"/>
  <c r="H39" i="2"/>
  <c r="G39" i="2"/>
  <c r="H38" i="2"/>
  <c r="G38" i="2"/>
  <c r="F34" i="2"/>
  <c r="E34" i="2"/>
  <c r="H33" i="2"/>
  <c r="G33" i="2"/>
  <c r="H32" i="2"/>
  <c r="G32" i="2"/>
  <c r="J19" i="2"/>
  <c r="I19" i="2"/>
  <c r="F19" i="2"/>
  <c r="E19" i="2"/>
  <c r="H18" i="2"/>
  <c r="G18" i="2"/>
  <c r="F14" i="2"/>
  <c r="E14" i="2"/>
  <c r="H13" i="2"/>
  <c r="G13" i="2"/>
  <c r="J9" i="2"/>
  <c r="I9" i="2"/>
  <c r="F9" i="2"/>
  <c r="E9" i="2"/>
  <c r="H8" i="2"/>
  <c r="G8" i="2"/>
  <c r="F17" i="1"/>
  <c r="E17" i="1"/>
  <c r="F54" i="1"/>
  <c r="E54" i="1"/>
  <c r="F53" i="2" l="1"/>
  <c r="E53" i="2"/>
  <c r="H14" i="2"/>
  <c r="H45" i="2"/>
  <c r="H9" i="2"/>
  <c r="E21" i="2"/>
  <c r="F21" i="2"/>
  <c r="H51" i="2"/>
  <c r="H34" i="2"/>
  <c r="H40" i="2"/>
  <c r="H19" i="2"/>
  <c r="J179" i="1"/>
  <c r="I179" i="1"/>
  <c r="F179" i="1"/>
  <c r="E179" i="1"/>
  <c r="H178" i="1"/>
  <c r="G178" i="1"/>
  <c r="H177" i="1"/>
  <c r="G177" i="1"/>
  <c r="J173" i="1"/>
  <c r="I173" i="1"/>
  <c r="F173" i="1"/>
  <c r="E173" i="1"/>
  <c r="H172" i="1"/>
  <c r="G172" i="1"/>
  <c r="H171" i="1"/>
  <c r="G171" i="1"/>
  <c r="H170" i="1"/>
  <c r="G170" i="1"/>
  <c r="J166" i="1"/>
  <c r="I166" i="1"/>
  <c r="F166" i="1"/>
  <c r="E166" i="1"/>
  <c r="H165" i="1"/>
  <c r="G165" i="1"/>
  <c r="H164" i="1"/>
  <c r="G164" i="1"/>
  <c r="H163" i="1"/>
  <c r="G163" i="1"/>
  <c r="F159" i="1"/>
  <c r="E159" i="1"/>
  <c r="H158" i="1"/>
  <c r="G158" i="1"/>
  <c r="J154" i="1"/>
  <c r="I154" i="1"/>
  <c r="F154" i="1"/>
  <c r="E154" i="1"/>
  <c r="J149" i="1"/>
  <c r="I149" i="1"/>
  <c r="F149" i="1"/>
  <c r="E149" i="1"/>
  <c r="J144" i="1"/>
  <c r="I144" i="1"/>
  <c r="F144" i="1"/>
  <c r="E144" i="1"/>
  <c r="H143" i="1"/>
  <c r="G143" i="1"/>
  <c r="H142" i="1"/>
  <c r="G142" i="1"/>
  <c r="I91" i="1"/>
  <c r="G100" i="1"/>
  <c r="G90" i="1"/>
  <c r="H90" i="1"/>
  <c r="J101" i="1"/>
  <c r="I101" i="1"/>
  <c r="F101" i="1"/>
  <c r="E101" i="1"/>
  <c r="J126" i="1"/>
  <c r="I126" i="1"/>
  <c r="F126" i="1"/>
  <c r="E126" i="1"/>
  <c r="H125" i="1"/>
  <c r="G125" i="1"/>
  <c r="H124" i="1"/>
  <c r="G124" i="1"/>
  <c r="J120" i="1"/>
  <c r="I120" i="1"/>
  <c r="F120" i="1"/>
  <c r="E120" i="1"/>
  <c r="H119" i="1"/>
  <c r="G119" i="1"/>
  <c r="H118" i="1"/>
  <c r="G118" i="1"/>
  <c r="H117" i="1"/>
  <c r="G117" i="1"/>
  <c r="J113" i="1"/>
  <c r="I113" i="1"/>
  <c r="F113" i="1"/>
  <c r="E113" i="1"/>
  <c r="H112" i="1"/>
  <c r="G112" i="1"/>
  <c r="H111" i="1"/>
  <c r="G111" i="1"/>
  <c r="H110" i="1"/>
  <c r="G110" i="1"/>
  <c r="F106" i="1"/>
  <c r="E106" i="1"/>
  <c r="H105" i="1"/>
  <c r="G105" i="1"/>
  <c r="J96" i="1"/>
  <c r="I96" i="1"/>
  <c r="F96" i="1"/>
  <c r="E96" i="1"/>
  <c r="J91" i="1"/>
  <c r="F91" i="1"/>
  <c r="E91" i="1"/>
  <c r="H89" i="1"/>
  <c r="G89" i="1"/>
  <c r="J79" i="1"/>
  <c r="I79" i="1"/>
  <c r="F79" i="1"/>
  <c r="E79" i="1"/>
  <c r="H78" i="1"/>
  <c r="G78" i="1"/>
  <c r="H77" i="1"/>
  <c r="G77" i="1"/>
  <c r="J73" i="1"/>
  <c r="I73" i="1"/>
  <c r="F73" i="1"/>
  <c r="E73" i="1"/>
  <c r="H72" i="1"/>
  <c r="G72" i="1"/>
  <c r="H71" i="1"/>
  <c r="G71" i="1"/>
  <c r="H70" i="1"/>
  <c r="G70" i="1"/>
  <c r="J66" i="1"/>
  <c r="I66" i="1"/>
  <c r="F66" i="1"/>
  <c r="E66" i="1"/>
  <c r="H65" i="1"/>
  <c r="G65" i="1"/>
  <c r="H64" i="1"/>
  <c r="G64" i="1"/>
  <c r="H63" i="1"/>
  <c r="G63" i="1"/>
  <c r="F59" i="1"/>
  <c r="E59" i="1"/>
  <c r="H58" i="1"/>
  <c r="G58" i="1"/>
  <c r="J54" i="1"/>
  <c r="I54" i="1"/>
  <c r="J49" i="1"/>
  <c r="I49" i="1"/>
  <c r="F49" i="1"/>
  <c r="F81" i="1" s="1"/>
  <c r="E49" i="1"/>
  <c r="H48" i="1"/>
  <c r="G48" i="1"/>
  <c r="H27" i="1"/>
  <c r="G27" i="1"/>
  <c r="J34" i="1"/>
  <c r="I34" i="1"/>
  <c r="F34" i="1"/>
  <c r="E34" i="1"/>
  <c r="H33" i="1"/>
  <c r="G33" i="1"/>
  <c r="H32" i="1"/>
  <c r="G32" i="1"/>
  <c r="J28" i="1"/>
  <c r="I28" i="1"/>
  <c r="F28" i="1"/>
  <c r="E28" i="1"/>
  <c r="H26" i="1"/>
  <c r="G26" i="1"/>
  <c r="F22" i="1"/>
  <c r="E22" i="1"/>
  <c r="H21" i="1"/>
  <c r="G21" i="1"/>
  <c r="J17" i="1"/>
  <c r="I17" i="1"/>
  <c r="J12" i="1"/>
  <c r="I12" i="1"/>
  <c r="F12" i="1"/>
  <c r="E12" i="1"/>
  <c r="H11" i="1"/>
  <c r="G11" i="1"/>
  <c r="H53" i="2" l="1"/>
  <c r="H21" i="2"/>
  <c r="F36" i="1"/>
  <c r="E36" i="1"/>
  <c r="E181" i="1"/>
  <c r="E81" i="1"/>
  <c r="E128" i="1"/>
  <c r="F128" i="1"/>
  <c r="F181" i="1"/>
  <c r="H106" i="1"/>
  <c r="H59" i="1"/>
  <c r="H66" i="1"/>
  <c r="H154" i="1"/>
  <c r="H173" i="1"/>
  <c r="H179" i="1"/>
  <c r="H159" i="1"/>
  <c r="H166" i="1"/>
  <c r="H144" i="1"/>
  <c r="H149" i="1"/>
  <c r="H148" i="1"/>
  <c r="H101" i="1"/>
  <c r="H100" i="1"/>
  <c r="H120" i="1"/>
  <c r="H95" i="1"/>
  <c r="H96" i="1"/>
  <c r="H126" i="1"/>
  <c r="H91" i="1"/>
  <c r="H113" i="1"/>
  <c r="H54" i="1"/>
  <c r="H73" i="1"/>
  <c r="H79" i="1"/>
  <c r="H34" i="1"/>
  <c r="H12" i="1"/>
  <c r="H53" i="1"/>
  <c r="H49" i="1"/>
  <c r="H22" i="1"/>
  <c r="H28" i="1"/>
  <c r="H16" i="1"/>
  <c r="H17" i="1"/>
  <c r="H128" i="1" l="1"/>
  <c r="H81" i="1"/>
  <c r="H181" i="1"/>
  <c r="H36" i="1"/>
</calcChain>
</file>

<file path=xl/sharedStrings.xml><?xml version="1.0" encoding="utf-8"?>
<sst xmlns="http://schemas.openxmlformats.org/spreadsheetml/2006/main" count="458" uniqueCount="79">
  <si>
    <t>Tipo</t>
  </si>
  <si>
    <t>Saldo</t>
  </si>
  <si>
    <t>Totales</t>
  </si>
  <si>
    <t>Foma</t>
  </si>
  <si>
    <t>FOMA</t>
  </si>
  <si>
    <t>Servicio Funerario</t>
  </si>
  <si>
    <t>Servicio de Inhumación</t>
  </si>
  <si>
    <t>Cremación</t>
  </si>
  <si>
    <t xml:space="preserve">Total </t>
  </si>
  <si>
    <t>Cliente compra:</t>
  </si>
  <si>
    <t>1 mausoleo de 16 niveles</t>
  </si>
  <si>
    <t>2 SSFF VIP</t>
  </si>
  <si>
    <t>1 SSFF premium</t>
  </si>
  <si>
    <t>1 cremación estándar</t>
  </si>
  <si>
    <t>2 cremaciones VIP</t>
  </si>
  <si>
    <t>Sepultura</t>
  </si>
  <si>
    <t>Cinerario</t>
  </si>
  <si>
    <t>SSFF VIP</t>
  </si>
  <si>
    <t>SSFF premium</t>
  </si>
  <si>
    <t>Derecho de Uso - Sepultura</t>
  </si>
  <si>
    <t>Derecho de Uso - Cinerario</t>
  </si>
  <si>
    <t>Sepultura + Enchape</t>
  </si>
  <si>
    <t>1 SSFF VIP</t>
  </si>
  <si>
    <t>Cremación estandar + SA</t>
  </si>
  <si>
    <t>Cremación VIP + SA</t>
  </si>
  <si>
    <t>Luego amplía:</t>
  </si>
  <si>
    <t>Derecho de Uso - Reducción</t>
  </si>
  <si>
    <t>Cambio de nivel a reducción</t>
  </si>
  <si>
    <t>CASO 1:</t>
  </si>
  <si>
    <t>CASO 2:</t>
  </si>
  <si>
    <t>El cliente hace el uso de:</t>
  </si>
  <si>
    <t>1 sepultura</t>
  </si>
  <si>
    <t>1 SF VIP</t>
  </si>
  <si>
    <t>1 servicio de inhumación - sepultura</t>
  </si>
  <si>
    <t>1 cremación VIP</t>
  </si>
  <si>
    <t>2 cinerario</t>
  </si>
  <si>
    <t>2 servicio de inhumación - cinerario</t>
  </si>
  <si>
    <t>1 doble en un espacio de capacidad máxima de 5</t>
  </si>
  <si>
    <t>Al ser una venta NI, entierra a 1 beneficiario</t>
  </si>
  <si>
    <t>Luego, transforma un nivel de sepultura en 3 espacios de reducción</t>
  </si>
  <si>
    <t>Luego, adquiere:</t>
  </si>
  <si>
    <t>1 ampliación doble</t>
  </si>
  <si>
    <t>2 servicio de inhumación - sepultura</t>
  </si>
  <si>
    <t>1 servicio de inhumación - cinerario</t>
  </si>
  <si>
    <t>P. venta final</t>
  </si>
  <si>
    <t>Monto pagado</t>
  </si>
  <si>
    <t>% pagado</t>
  </si>
  <si>
    <t>Cap. Contr.</t>
  </si>
  <si>
    <t>Cap. Usada</t>
  </si>
  <si>
    <t>#</t>
  </si>
  <si>
    <t>Ampliación de sepultura</t>
  </si>
  <si>
    <t>Inhumación - Sepultura</t>
  </si>
  <si>
    <t>Inhumación - Cinerario</t>
  </si>
  <si>
    <t>Monto pagado = endoso + CUI + cuotas pagadas (no incluye moras, no inc interes)</t>
  </si>
  <si>
    <t>P. venta final no inc interes</t>
  </si>
  <si>
    <t>Nombre</t>
  </si>
  <si>
    <t>Descripción</t>
  </si>
  <si>
    <t>Sepultura + enchape</t>
  </si>
  <si>
    <t>Ubicación</t>
  </si>
  <si>
    <t>Para nichos y sepulturas</t>
  </si>
  <si>
    <t>Para mausoleos</t>
  </si>
  <si>
    <t>SSFF Premium</t>
  </si>
  <si>
    <t>Inhumación - Reducción</t>
  </si>
  <si>
    <t>SSFF Stándar</t>
  </si>
  <si>
    <t>Reducción</t>
  </si>
  <si>
    <t>Cremación premium + SA</t>
  </si>
  <si>
    <t>Inhumación - Ataúd</t>
  </si>
  <si>
    <t>Cremación standar + SA</t>
  </si>
  <si>
    <t>Derecho de Uso - Ataúd</t>
  </si>
  <si>
    <t>Cuando un espacio pasa de ataúd a reducción</t>
  </si>
  <si>
    <t>Para cinerarios</t>
  </si>
  <si>
    <t>Para reducciones en la compra inicial</t>
  </si>
  <si>
    <t>Para FOMA</t>
  </si>
  <si>
    <t xml:space="preserve">Al ser una venta NI, entierra a 1 beneficiario </t>
  </si>
  <si>
    <t xml:space="preserve">Las capacidades (Ataúd, cinerario, reducciones), al ser utilizadas, deben reflejarse visualmente en el orden correcto, teniendo en cuenta el orden en que se usaron según el tipo de capacidad. </t>
  </si>
  <si>
    <t>Meses después:</t>
  </si>
  <si>
    <t>Se hace uso de 2 capacidad: 1 ataúd y 1 cinerario.</t>
  </si>
  <si>
    <t>Años después:</t>
  </si>
  <si>
    <t>Se hace uso de 2 cinerarios.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</si>
</sst>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3EBE7"/>
        <bgColor indexed="64"/>
      </patternFill>
    </fill>
    <fill>
      <patternFill patternType="solid">
        <fgColor rgb="FFE1F5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44" fontId="0" fillId="2" borderId="0" xfId="1" applyFont="1" applyFill="1"/>
    <xf numFmtId="9" fontId="0" fillId="2" borderId="0" xfId="2" applyFont="1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44" fontId="0" fillId="4" borderId="1" xfId="1" applyFont="1" applyFill="1" applyBorder="1"/>
    <xf numFmtId="9" fontId="0" fillId="4" borderId="1" xfId="2" applyFont="1" applyFill="1" applyBorder="1"/>
    <xf numFmtId="0" fontId="0" fillId="4" borderId="1" xfId="0" applyFill="1" applyBorder="1" applyAlignment="1">
      <alignment horizontal="center"/>
    </xf>
    <xf numFmtId="0" fontId="0" fillId="4" borderId="1" xfId="1" applyNumberFormat="1" applyFont="1" applyFill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44" fontId="2" fillId="5" borderId="0" xfId="1" applyFont="1" applyFill="1"/>
    <xf numFmtId="9" fontId="2" fillId="5" borderId="0" xfId="2" applyFont="1" applyFill="1"/>
    <xf numFmtId="0" fontId="2" fillId="5" borderId="0" xfId="0" applyFont="1" applyFill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9" fontId="2" fillId="2" borderId="0" xfId="2" applyFont="1" applyFill="1"/>
    <xf numFmtId="0" fontId="0" fillId="4" borderId="0" xfId="0" applyFill="1"/>
    <xf numFmtId="0" fontId="2" fillId="4" borderId="0" xfId="0" applyFont="1" applyFill="1"/>
    <xf numFmtId="44" fontId="2" fillId="4" borderId="0" xfId="1" applyFont="1" applyFill="1"/>
    <xf numFmtId="9" fontId="2" fillId="4" borderId="0" xfId="2" applyFont="1" applyFill="1"/>
    <xf numFmtId="0" fontId="0" fillId="4" borderId="0" xfId="0" applyFill="1" applyAlignment="1">
      <alignment horizontal="center"/>
    </xf>
    <xf numFmtId="44" fontId="3" fillId="3" borderId="1" xfId="1" applyFont="1" applyFill="1" applyBorder="1" applyAlignment="1">
      <alignment horizontal="center"/>
    </xf>
    <xf numFmtId="9" fontId="3" fillId="3" borderId="1" xfId="2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227806</xdr:colOff>
      <xdr:row>6</xdr:row>
      <xdr:rowOff>0</xdr:rowOff>
    </xdr:from>
    <xdr:to>
      <xdr:col>3</xdr:col>
      <xdr:colOff>792480</xdr:colOff>
      <xdr:row>27</xdr:row>
      <xdr:rowOff>79528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C6D02C-AD10-C113-A863-10F660388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3746" y="1280160"/>
          <a:ext cx="2942114" cy="392000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22860</xdr:rowOff>
    </xdr:from>
    <xdr:to>
      <xdr:col>2</xdr:col>
      <xdr:colOff>71520</xdr:colOff>
      <xdr:row>13</xdr:row>
      <xdr:rowOff>74700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BCCB06B-164E-D6BB-9016-5ED4C8ED3C4C}"/>
            </a:ext>
          </a:extLst>
        </xdr:cNvPr>
        <xdr:cNvSpPr/>
      </xdr:nvSpPr>
      <xdr:spPr>
        <a:xfrm>
          <a:off x="10218420" y="1303020"/>
          <a:ext cx="864000" cy="133200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2000" b="1"/>
            <a:t>Usado</a:t>
          </a:r>
          <a:endParaRPr lang="es-PE" sz="1100" b="1"/>
        </a:p>
      </xdr:txBody>
    </xdr:sp>
    <xdr:clientData/>
  </xdr:twoCellAnchor>
  <xdr:oneCellAnchor>
    <xdr:from>
      <xdr:col>0</xdr:col>
      <xdr:colOff>227806</xdr:colOff>
      <xdr:row>33</xdr:row>
      <xdr:rowOff>0</xdr:rowOff>
    </xdr:from>
    <xdr:ext cx="2942114" cy="3920008"/>
    <xdr:pic>
      <xdr:nvPicPr>
        <xdr:cNvPr id="6" name="Imagen 5">
          <a:extLst>
            <a:ext uri="{FF2B5EF4-FFF2-40B4-BE49-F238E27FC236}">
              <a16:creationId xmlns:a16="http://schemas.microsoft.com/office/drawing/2014/main" id="{832B48D1-C70A-47A9-A7D9-24ECFA422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806" y="1097280"/>
          <a:ext cx="2942114" cy="3920008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33</xdr:row>
      <xdr:rowOff>22860</xdr:rowOff>
    </xdr:from>
    <xdr:to>
      <xdr:col>2</xdr:col>
      <xdr:colOff>71520</xdr:colOff>
      <xdr:row>40</xdr:row>
      <xdr:rowOff>74700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75C984D8-06F3-45B7-934A-6C15003B029E}"/>
            </a:ext>
          </a:extLst>
        </xdr:cNvPr>
        <xdr:cNvSpPr/>
      </xdr:nvSpPr>
      <xdr:spPr>
        <a:xfrm>
          <a:off x="792480" y="1120140"/>
          <a:ext cx="864000" cy="1332000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2000" b="1"/>
            <a:t>Usado</a:t>
          </a:r>
          <a:endParaRPr lang="es-PE" sz="1100" b="1"/>
        </a:p>
      </xdr:txBody>
    </xdr:sp>
    <xdr:clientData/>
  </xdr:twoCellAnchor>
  <xdr:twoCellAnchor>
    <xdr:from>
      <xdr:col>0</xdr:col>
      <xdr:colOff>288480</xdr:colOff>
      <xdr:row>33</xdr:row>
      <xdr:rowOff>0</xdr:rowOff>
    </xdr:from>
    <xdr:to>
      <xdr:col>0</xdr:col>
      <xdr:colOff>756480</xdr:colOff>
      <xdr:row>37</xdr:row>
      <xdr:rowOff>56276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52C4FB4-1D4C-44D8-8BE4-AE705054DE28}"/>
            </a:ext>
          </a:extLst>
        </xdr:cNvPr>
        <xdr:cNvSpPr/>
      </xdr:nvSpPr>
      <xdr:spPr>
        <a:xfrm>
          <a:off x="288480" y="1097280"/>
          <a:ext cx="468000" cy="787796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es-PE" sz="1600" b="1"/>
            <a:t>Usado</a:t>
          </a:r>
          <a:endParaRPr lang="es-PE" sz="1100" b="1"/>
        </a:p>
      </xdr:txBody>
    </xdr:sp>
    <xdr:clientData/>
  </xdr:twoCellAnchor>
  <xdr:twoCellAnchor>
    <xdr:from>
      <xdr:col>1</xdr:col>
      <xdr:colOff>0</xdr:colOff>
      <xdr:row>40</xdr:row>
      <xdr:rowOff>132092</xdr:rowOff>
    </xdr:from>
    <xdr:to>
      <xdr:col>2</xdr:col>
      <xdr:colOff>70469</xdr:colOff>
      <xdr:row>47</xdr:row>
      <xdr:rowOff>68574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689D05B0-DB05-4452-87C1-8DC7B93A0073}"/>
            </a:ext>
          </a:extLst>
        </xdr:cNvPr>
        <xdr:cNvSpPr/>
      </xdr:nvSpPr>
      <xdr:spPr>
        <a:xfrm>
          <a:off x="792480" y="2509532"/>
          <a:ext cx="862949" cy="1216642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2000" b="1"/>
            <a:t>Usado</a:t>
          </a:r>
          <a:endParaRPr lang="es-PE" sz="1100" b="1"/>
        </a:p>
      </xdr:txBody>
    </xdr:sp>
    <xdr:clientData/>
  </xdr:twoCellAnchor>
  <xdr:twoCellAnchor>
    <xdr:from>
      <xdr:col>0</xdr:col>
      <xdr:colOff>288480</xdr:colOff>
      <xdr:row>33</xdr:row>
      <xdr:rowOff>14167</xdr:rowOff>
    </xdr:from>
    <xdr:to>
      <xdr:col>0</xdr:col>
      <xdr:colOff>756480</xdr:colOff>
      <xdr:row>37</xdr:row>
      <xdr:rowOff>70443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8286CDF0-CF1F-4826-B063-62F33E05DB6A}"/>
            </a:ext>
          </a:extLst>
        </xdr:cNvPr>
        <xdr:cNvSpPr/>
      </xdr:nvSpPr>
      <xdr:spPr>
        <a:xfrm>
          <a:off x="288480" y="6035040"/>
          <a:ext cx="468000" cy="786079"/>
        </a:xfrm>
        <a:prstGeom prst="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es-PE" sz="1600" b="1"/>
            <a:t>Usado</a:t>
          </a:r>
          <a:endParaRPr lang="es-PE" sz="1100" b="1"/>
        </a:p>
      </xdr:txBody>
    </xdr:sp>
    <xdr:clientData/>
  </xdr:twoCellAnchor>
  <xdr:twoCellAnchor editAs="oneCell">
    <xdr:from>
      <xdr:col>0</xdr:col>
      <xdr:colOff>239440</xdr:colOff>
      <xdr:row>59</xdr:row>
      <xdr:rowOff>0</xdr:rowOff>
    </xdr:from>
    <xdr:to>
      <xdr:col>3</xdr:col>
      <xdr:colOff>868016</xdr:colOff>
      <xdr:row>80</xdr:row>
      <xdr:rowOff>135879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10BBFAF9-5A62-DEC1-BC68-D02C9BEFF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440" y="10946296"/>
          <a:ext cx="3013967" cy="40320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640395-F492-4A86-B462-BE8F0D551A54}" name="Tabla1" displayName="Tabla1" ref="A1:C17" totalsRowShown="0" headerRowDxfId="0">
  <autoFilter ref="A1:C17" xr:uid="{8C640395-F492-4A86-B462-BE8F0D551A54}"/>
  <tableColumns count="3">
    <tableColumn id="1" xr3:uid="{1E9FA879-7EB9-4D4A-844D-5D32A88DD678}" name="Nombre"/>
    <tableColumn id="2" xr3:uid="{8D4D213B-3D8E-4483-B2AD-91B11C18E9D5}" name="Ubicación"/>
    <tableColumn id="3" xr3:uid="{19BEC54A-77FB-41FD-8A10-AC80AF0C805B}" name="Descrip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5BCC-9C99-436C-9A59-31E2D718743C}">
  <dimension ref="A1:L186"/>
  <sheetViews>
    <sheetView showGridLines="0" tabSelected="1" topLeftCell="A85" zoomScale="80" zoomScaleNormal="80" workbookViewId="0">
      <selection activeCell="C87" sqref="C87"/>
    </sheetView>
  </sheetViews>
  <sheetFormatPr baseColWidth="10" defaultColWidth="0" defaultRowHeight="14.4" zeroHeight="1" x14ac:dyDescent="0.3"/>
  <cols>
    <col min="1" max="1" width="11.44140625" customWidth="1"/>
    <col min="2" max="2" width="2.88671875" customWidth="1"/>
    <col min="3" max="3" width="4" customWidth="1"/>
    <col min="4" max="4" width="29.6640625" customWidth="1"/>
    <col min="5" max="5" width="14.109375" style="1" bestFit="1" customWidth="1"/>
    <col min="6" max="6" width="13.44140625" style="1" bestFit="1" customWidth="1"/>
    <col min="7" max="7" width="11.44140625" style="2" customWidth="1"/>
    <col min="8" max="8" width="14" style="1" customWidth="1"/>
    <col min="9" max="10" width="11.44140625" style="3" customWidth="1"/>
    <col min="11" max="11" width="2.88671875" customWidth="1"/>
    <col min="12" max="12" width="11.44140625" customWidth="1"/>
    <col min="13" max="16384" width="11.44140625" hidden="1"/>
  </cols>
  <sheetData>
    <row r="1" spans="1:11" x14ac:dyDescent="0.3">
      <c r="A1" t="s">
        <v>28</v>
      </c>
    </row>
    <row r="2" spans="1:11" x14ac:dyDescent="0.3">
      <c r="A2" t="s">
        <v>9</v>
      </c>
    </row>
    <row r="3" spans="1:11" x14ac:dyDescent="0.3">
      <c r="A3" t="s">
        <v>10</v>
      </c>
    </row>
    <row r="4" spans="1:11" x14ac:dyDescent="0.3">
      <c r="A4" t="s">
        <v>11</v>
      </c>
    </row>
    <row r="5" spans="1:11" x14ac:dyDescent="0.3">
      <c r="A5" t="s">
        <v>12</v>
      </c>
    </row>
    <row r="6" spans="1:11" x14ac:dyDescent="0.3">
      <c r="A6" t="s">
        <v>42</v>
      </c>
    </row>
    <row r="7" spans="1:11" x14ac:dyDescent="0.3">
      <c r="A7" t="s">
        <v>43</v>
      </c>
      <c r="H7"/>
      <c r="I7"/>
      <c r="J7"/>
    </row>
    <row r="8" spans="1:11" x14ac:dyDescent="0.3"/>
    <row r="9" spans="1:11" x14ac:dyDescent="0.3">
      <c r="B9" s="4"/>
      <c r="C9" s="5" t="s">
        <v>68</v>
      </c>
      <c r="D9" s="5"/>
      <c r="E9" s="6"/>
      <c r="F9" s="6"/>
      <c r="G9" s="7"/>
      <c r="H9" s="6"/>
      <c r="I9" s="8"/>
      <c r="J9" s="8"/>
      <c r="K9" s="4"/>
    </row>
    <row r="10" spans="1:11" x14ac:dyDescent="0.3">
      <c r="B10" s="4"/>
      <c r="C10" s="9" t="s">
        <v>49</v>
      </c>
      <c r="D10" s="9" t="s">
        <v>0</v>
      </c>
      <c r="E10" s="28" t="s">
        <v>44</v>
      </c>
      <c r="F10" s="28" t="s">
        <v>45</v>
      </c>
      <c r="G10" s="29" t="s">
        <v>46</v>
      </c>
      <c r="H10" s="28" t="s">
        <v>1</v>
      </c>
      <c r="I10" s="9" t="s">
        <v>47</v>
      </c>
      <c r="J10" s="9" t="s">
        <v>48</v>
      </c>
      <c r="K10" s="4"/>
    </row>
    <row r="11" spans="1:11" x14ac:dyDescent="0.3">
      <c r="B11" s="4"/>
      <c r="C11" s="10">
        <v>0</v>
      </c>
      <c r="D11" s="10" t="s">
        <v>21</v>
      </c>
      <c r="E11" s="11">
        <v>42400</v>
      </c>
      <c r="F11" s="11">
        <v>32600</v>
      </c>
      <c r="G11" s="12">
        <f>F11/E11</f>
        <v>0.76886792452830188</v>
      </c>
      <c r="H11" s="11">
        <f>E11-F11</f>
        <v>9800</v>
      </c>
      <c r="I11" s="13">
        <v>6</v>
      </c>
      <c r="J11" s="14">
        <v>0</v>
      </c>
      <c r="K11" s="4"/>
    </row>
    <row r="12" spans="1:11" x14ac:dyDescent="0.3">
      <c r="B12" s="4"/>
      <c r="C12" s="15"/>
      <c r="D12" s="16" t="s">
        <v>2</v>
      </c>
      <c r="E12" s="17">
        <f>SUM(E11:E11)</f>
        <v>42400</v>
      </c>
      <c r="F12" s="17">
        <f>SUM(F11:F11)</f>
        <v>32600</v>
      </c>
      <c r="G12" s="18"/>
      <c r="H12" s="17">
        <f>E12-F12</f>
        <v>9800</v>
      </c>
      <c r="I12" s="19">
        <f>SUM(I11:I11)</f>
        <v>6</v>
      </c>
      <c r="J12" s="19">
        <f>SUM(J11:J11)</f>
        <v>0</v>
      </c>
      <c r="K12" s="4"/>
    </row>
    <row r="13" spans="1:11" x14ac:dyDescent="0.3">
      <c r="B13" s="4"/>
      <c r="C13" s="4"/>
      <c r="D13" s="4"/>
      <c r="E13" s="6"/>
      <c r="F13" s="6"/>
      <c r="G13" s="7"/>
      <c r="H13" s="6"/>
      <c r="I13" s="8"/>
      <c r="J13" s="8"/>
      <c r="K13" s="4"/>
    </row>
    <row r="14" spans="1:11" x14ac:dyDescent="0.3">
      <c r="B14" s="4"/>
      <c r="C14" s="5" t="s">
        <v>20</v>
      </c>
      <c r="D14" s="5"/>
      <c r="E14" s="6"/>
      <c r="F14" s="6"/>
      <c r="G14" s="7"/>
      <c r="H14" s="6"/>
      <c r="I14" s="8"/>
      <c r="J14" s="8"/>
      <c r="K14" s="4"/>
    </row>
    <row r="15" spans="1:11" x14ac:dyDescent="0.3">
      <c r="B15" s="4"/>
      <c r="C15" s="9" t="s">
        <v>49</v>
      </c>
      <c r="D15" s="9" t="s">
        <v>0</v>
      </c>
      <c r="E15" s="28" t="s">
        <v>44</v>
      </c>
      <c r="F15" s="28" t="s">
        <v>45</v>
      </c>
      <c r="G15" s="29" t="s">
        <v>46</v>
      </c>
      <c r="H15" s="28" t="s">
        <v>1</v>
      </c>
      <c r="I15" s="9" t="s">
        <v>47</v>
      </c>
      <c r="J15" s="9" t="s">
        <v>48</v>
      </c>
      <c r="K15" s="4"/>
    </row>
    <row r="16" spans="1:11" x14ac:dyDescent="0.3">
      <c r="B16" s="4"/>
      <c r="C16" s="10">
        <v>0</v>
      </c>
      <c r="D16" s="10" t="s">
        <v>16</v>
      </c>
      <c r="E16" s="11">
        <v>0</v>
      </c>
      <c r="F16" s="11">
        <v>0</v>
      </c>
      <c r="G16" s="12">
        <v>1</v>
      </c>
      <c r="H16" s="11">
        <f>E16-F16</f>
        <v>0</v>
      </c>
      <c r="I16" s="13">
        <v>10</v>
      </c>
      <c r="J16" s="14">
        <v>0</v>
      </c>
      <c r="K16" s="4"/>
    </row>
    <row r="17" spans="2:11" x14ac:dyDescent="0.3">
      <c r="B17" s="4"/>
      <c r="C17" s="15"/>
      <c r="D17" s="16" t="s">
        <v>2</v>
      </c>
      <c r="E17" s="17">
        <f>SUM(E16:E16)</f>
        <v>0</v>
      </c>
      <c r="F17" s="17">
        <f>SUM(F16:F16)</f>
        <v>0</v>
      </c>
      <c r="G17" s="18"/>
      <c r="H17" s="17">
        <f>E17-F17</f>
        <v>0</v>
      </c>
      <c r="I17" s="19">
        <f>SUM(I16:I16)</f>
        <v>10</v>
      </c>
      <c r="J17" s="19">
        <f>SUM(J16:J16)</f>
        <v>0</v>
      </c>
      <c r="K17" s="4"/>
    </row>
    <row r="18" spans="2:11" x14ac:dyDescent="0.3">
      <c r="B18" s="4"/>
      <c r="C18" s="4"/>
      <c r="D18" s="4"/>
      <c r="E18" s="6"/>
      <c r="F18" s="6"/>
      <c r="G18" s="7"/>
      <c r="H18" s="6"/>
      <c r="I18" s="8"/>
      <c r="J18" s="8"/>
      <c r="K18" s="4"/>
    </row>
    <row r="19" spans="2:11" x14ac:dyDescent="0.3">
      <c r="B19" s="4"/>
      <c r="C19" s="20" t="s">
        <v>3</v>
      </c>
      <c r="D19" s="20"/>
      <c r="E19" s="21"/>
      <c r="F19" s="21"/>
      <c r="G19" s="22"/>
      <c r="H19" s="21"/>
      <c r="I19" s="8"/>
      <c r="J19" s="8"/>
      <c r="K19" s="4"/>
    </row>
    <row r="20" spans="2:11" x14ac:dyDescent="0.3">
      <c r="B20" s="4"/>
      <c r="C20" s="9" t="s">
        <v>49</v>
      </c>
      <c r="D20" s="9" t="s">
        <v>0</v>
      </c>
      <c r="E20" s="28" t="s">
        <v>44</v>
      </c>
      <c r="F20" s="28" t="s">
        <v>45</v>
      </c>
      <c r="G20" s="29" t="s">
        <v>46</v>
      </c>
      <c r="H20" s="28" t="s">
        <v>1</v>
      </c>
      <c r="I20" s="8"/>
      <c r="J20" s="8"/>
      <c r="K20" s="4"/>
    </row>
    <row r="21" spans="2:11" x14ac:dyDescent="0.3">
      <c r="B21" s="4"/>
      <c r="C21" s="10">
        <v>1</v>
      </c>
      <c r="D21" s="10" t="s">
        <v>4</v>
      </c>
      <c r="E21" s="11">
        <v>500</v>
      </c>
      <c r="F21" s="11">
        <v>0</v>
      </c>
      <c r="G21" s="12">
        <f>F21/E21</f>
        <v>0</v>
      </c>
      <c r="H21" s="11">
        <f>E21-F21</f>
        <v>500</v>
      </c>
      <c r="I21" s="8"/>
      <c r="J21" s="8"/>
      <c r="K21" s="4"/>
    </row>
    <row r="22" spans="2:11" x14ac:dyDescent="0.3">
      <c r="B22" s="4"/>
      <c r="C22" s="15"/>
      <c r="D22" s="16" t="s">
        <v>2</v>
      </c>
      <c r="E22" s="17">
        <f>SUM(E21:E21)</f>
        <v>500</v>
      </c>
      <c r="F22" s="17">
        <f>SUM(F21:F21)</f>
        <v>0</v>
      </c>
      <c r="G22" s="18"/>
      <c r="H22" s="17">
        <f>E22-F22</f>
        <v>500</v>
      </c>
      <c r="I22" s="8"/>
      <c r="J22" s="8"/>
      <c r="K22" s="4"/>
    </row>
    <row r="23" spans="2:11" x14ac:dyDescent="0.3">
      <c r="B23" s="4"/>
      <c r="C23" s="4"/>
      <c r="D23" s="4"/>
      <c r="E23" s="6"/>
      <c r="F23" s="6"/>
      <c r="G23" s="7"/>
      <c r="H23" s="6"/>
      <c r="I23" s="8"/>
      <c r="J23" s="8"/>
      <c r="K23" s="4"/>
    </row>
    <row r="24" spans="2:11" x14ac:dyDescent="0.3">
      <c r="B24" s="4"/>
      <c r="C24" s="20" t="s">
        <v>5</v>
      </c>
      <c r="D24" s="4"/>
      <c r="E24" s="6"/>
      <c r="F24" s="6"/>
      <c r="G24" s="7"/>
      <c r="H24" s="6"/>
      <c r="I24" s="8"/>
      <c r="J24" s="8"/>
      <c r="K24" s="4"/>
    </row>
    <row r="25" spans="2:11" x14ac:dyDescent="0.3">
      <c r="B25" s="4"/>
      <c r="C25" s="9" t="s">
        <v>49</v>
      </c>
      <c r="D25" s="9" t="s">
        <v>0</v>
      </c>
      <c r="E25" s="28" t="s">
        <v>44</v>
      </c>
      <c r="F25" s="28" t="s">
        <v>45</v>
      </c>
      <c r="G25" s="29" t="s">
        <v>46</v>
      </c>
      <c r="H25" s="28" t="s">
        <v>1</v>
      </c>
      <c r="I25" s="9" t="s">
        <v>47</v>
      </c>
      <c r="J25" s="9" t="s">
        <v>48</v>
      </c>
      <c r="K25" s="4"/>
    </row>
    <row r="26" spans="2:11" x14ac:dyDescent="0.3">
      <c r="B26" s="4"/>
      <c r="C26" s="10">
        <v>2</v>
      </c>
      <c r="D26" s="10" t="s">
        <v>17</v>
      </c>
      <c r="E26" s="11">
        <v>1000</v>
      </c>
      <c r="F26" s="11">
        <v>1000</v>
      </c>
      <c r="G26" s="12">
        <f>F26/E26</f>
        <v>1</v>
      </c>
      <c r="H26" s="11">
        <f>E26-F26</f>
        <v>0</v>
      </c>
      <c r="I26" s="13">
        <v>2</v>
      </c>
      <c r="J26" s="14">
        <v>0</v>
      </c>
      <c r="K26" s="4"/>
    </row>
    <row r="27" spans="2:11" x14ac:dyDescent="0.3">
      <c r="B27" s="4"/>
      <c r="C27" s="10">
        <v>2</v>
      </c>
      <c r="D27" s="10" t="s">
        <v>18</v>
      </c>
      <c r="E27" s="11">
        <v>3000</v>
      </c>
      <c r="F27" s="11">
        <v>830</v>
      </c>
      <c r="G27" s="12">
        <f t="shared" ref="G27" si="0">F27/E27</f>
        <v>0.27666666666666667</v>
      </c>
      <c r="H27" s="11">
        <f t="shared" ref="H27" si="1">E27-F27</f>
        <v>2170</v>
      </c>
      <c r="I27" s="13">
        <v>1</v>
      </c>
      <c r="J27" s="14">
        <v>0</v>
      </c>
      <c r="K27" s="4"/>
    </row>
    <row r="28" spans="2:11" x14ac:dyDescent="0.3">
      <c r="B28" s="4"/>
      <c r="C28" s="15"/>
      <c r="D28" s="16" t="s">
        <v>2</v>
      </c>
      <c r="E28" s="17">
        <f>SUM(E26:E27)</f>
        <v>4000</v>
      </c>
      <c r="F28" s="17">
        <f>SUM(F26:F27)</f>
        <v>1830</v>
      </c>
      <c r="G28" s="18"/>
      <c r="H28" s="17">
        <f t="shared" ref="H28" si="2">E28-F28</f>
        <v>2170</v>
      </c>
      <c r="I28" s="19">
        <f>SUM(I26:I27)</f>
        <v>3</v>
      </c>
      <c r="J28" s="19">
        <f>SUM(J26:J27)</f>
        <v>0</v>
      </c>
      <c r="K28" s="4"/>
    </row>
    <row r="29" spans="2:11" x14ac:dyDescent="0.3">
      <c r="B29" s="4"/>
      <c r="C29" s="4"/>
      <c r="D29" s="4"/>
      <c r="E29" s="6"/>
      <c r="F29" s="6"/>
      <c r="G29" s="7"/>
      <c r="H29" s="6"/>
      <c r="I29" s="8"/>
      <c r="J29" s="8"/>
      <c r="K29" s="4"/>
    </row>
    <row r="30" spans="2:11" x14ac:dyDescent="0.3">
      <c r="B30" s="4"/>
      <c r="C30" s="20" t="s">
        <v>6</v>
      </c>
      <c r="D30" s="4"/>
      <c r="E30" s="6"/>
      <c r="F30" s="6"/>
      <c r="G30" s="7"/>
      <c r="H30" s="6"/>
      <c r="I30" s="8"/>
      <c r="J30" s="8"/>
      <c r="K30" s="4"/>
    </row>
    <row r="31" spans="2:11" x14ac:dyDescent="0.3">
      <c r="B31" s="4"/>
      <c r="C31" s="9" t="s">
        <v>49</v>
      </c>
      <c r="D31" s="9" t="s">
        <v>0</v>
      </c>
      <c r="E31" s="28" t="s">
        <v>44</v>
      </c>
      <c r="F31" s="28" t="s">
        <v>45</v>
      </c>
      <c r="G31" s="29" t="s">
        <v>46</v>
      </c>
      <c r="H31" s="28" t="s">
        <v>1</v>
      </c>
      <c r="I31" s="9" t="s">
        <v>47</v>
      </c>
      <c r="J31" s="9" t="s">
        <v>48</v>
      </c>
      <c r="K31" s="4"/>
    </row>
    <row r="32" spans="2:11" x14ac:dyDescent="0.3">
      <c r="B32" s="4"/>
      <c r="C32" s="10">
        <v>3</v>
      </c>
      <c r="D32" s="10" t="s">
        <v>51</v>
      </c>
      <c r="E32" s="11">
        <v>12000</v>
      </c>
      <c r="F32" s="11">
        <v>9300</v>
      </c>
      <c r="G32" s="12">
        <f>F32/E32</f>
        <v>0.77500000000000002</v>
      </c>
      <c r="H32" s="11">
        <f>E32-F32</f>
        <v>2700</v>
      </c>
      <c r="I32" s="13">
        <v>2</v>
      </c>
      <c r="J32" s="14">
        <v>0</v>
      </c>
      <c r="K32" s="4"/>
    </row>
    <row r="33" spans="1:11" x14ac:dyDescent="0.3">
      <c r="B33" s="4"/>
      <c r="C33" s="10">
        <v>3</v>
      </c>
      <c r="D33" s="10" t="s">
        <v>52</v>
      </c>
      <c r="E33" s="11">
        <v>4000</v>
      </c>
      <c r="F33" s="11">
        <v>4000</v>
      </c>
      <c r="G33" s="12">
        <f t="shared" ref="G33" si="3">F33/E33</f>
        <v>1</v>
      </c>
      <c r="H33" s="11">
        <f t="shared" ref="H33:H34" si="4">E33-F33</f>
        <v>0</v>
      </c>
      <c r="I33" s="13">
        <v>1</v>
      </c>
      <c r="J33" s="14">
        <v>0</v>
      </c>
      <c r="K33" s="4"/>
    </row>
    <row r="34" spans="1:11" x14ac:dyDescent="0.3">
      <c r="B34" s="4"/>
      <c r="C34" s="15"/>
      <c r="D34" s="16" t="s">
        <v>2</v>
      </c>
      <c r="E34" s="17">
        <f>SUM(E32:E33)</f>
        <v>16000</v>
      </c>
      <c r="F34" s="17">
        <f>SUM(F32:F33)</f>
        <v>13300</v>
      </c>
      <c r="G34" s="18"/>
      <c r="H34" s="17">
        <f t="shared" si="4"/>
        <v>2700</v>
      </c>
      <c r="I34" s="19">
        <f>SUM(I32:I33)</f>
        <v>3</v>
      </c>
      <c r="J34" s="19">
        <f>SUM(J32:J33)</f>
        <v>0</v>
      </c>
      <c r="K34" s="4"/>
    </row>
    <row r="35" spans="1:11" x14ac:dyDescent="0.3">
      <c r="B35" s="4"/>
      <c r="C35" s="4"/>
      <c r="D35" s="4"/>
      <c r="E35" s="6"/>
      <c r="F35" s="6"/>
      <c r="G35" s="7"/>
      <c r="H35" s="6"/>
      <c r="I35" s="8"/>
      <c r="J35" s="8"/>
      <c r="K35" s="4"/>
    </row>
    <row r="36" spans="1:11" x14ac:dyDescent="0.3">
      <c r="B36" s="4"/>
      <c r="C36" s="23"/>
      <c r="D36" s="24" t="s">
        <v>8</v>
      </c>
      <c r="E36" s="25">
        <f>E12+E17+E22+E28+E34</f>
        <v>62900</v>
      </c>
      <c r="F36" s="25">
        <f>F12+F17+F22+F28+F34</f>
        <v>47730</v>
      </c>
      <c r="G36" s="26"/>
      <c r="H36" s="25">
        <f>H12+H17+H22+H28+H34</f>
        <v>15170</v>
      </c>
      <c r="I36" s="27"/>
      <c r="J36" s="27"/>
      <c r="K36" s="4"/>
    </row>
    <row r="37" spans="1:11" x14ac:dyDescent="0.3">
      <c r="B37" s="4"/>
      <c r="C37" s="4"/>
      <c r="D37" s="4"/>
      <c r="E37" s="6"/>
      <c r="F37" s="6"/>
      <c r="G37" s="7"/>
      <c r="H37" s="6"/>
      <c r="I37" s="8"/>
      <c r="J37" s="8"/>
      <c r="K37" s="4"/>
    </row>
    <row r="38" spans="1:11" x14ac:dyDescent="0.3"/>
    <row r="39" spans="1:11" x14ac:dyDescent="0.3"/>
    <row r="40" spans="1:11" x14ac:dyDescent="0.3">
      <c r="A40" t="s">
        <v>25</v>
      </c>
    </row>
    <row r="41" spans="1:11" x14ac:dyDescent="0.3">
      <c r="A41" t="s">
        <v>13</v>
      </c>
    </row>
    <row r="42" spans="1:11" x14ac:dyDescent="0.3">
      <c r="A42" t="s">
        <v>14</v>
      </c>
    </row>
    <row r="43" spans="1:11" x14ac:dyDescent="0.3">
      <c r="A43" t="s">
        <v>36</v>
      </c>
    </row>
    <row r="44" spans="1:11" x14ac:dyDescent="0.3">
      <c r="A44" t="s">
        <v>22</v>
      </c>
    </row>
    <row r="45" spans="1:11" x14ac:dyDescent="0.3"/>
    <row r="46" spans="1:11" x14ac:dyDescent="0.3">
      <c r="B46" s="4"/>
      <c r="C46" s="5" t="s">
        <v>68</v>
      </c>
      <c r="D46" s="5"/>
      <c r="E46" s="6"/>
      <c r="F46" s="6"/>
      <c r="G46" s="7"/>
      <c r="H46" s="6"/>
      <c r="I46" s="8"/>
      <c r="J46" s="8"/>
      <c r="K46" s="4"/>
    </row>
    <row r="47" spans="1:11" x14ac:dyDescent="0.3">
      <c r="B47" s="4"/>
      <c r="C47" s="9" t="s">
        <v>49</v>
      </c>
      <c r="D47" s="9" t="s">
        <v>0</v>
      </c>
      <c r="E47" s="28" t="s">
        <v>44</v>
      </c>
      <c r="F47" s="28" t="s">
        <v>45</v>
      </c>
      <c r="G47" s="29" t="s">
        <v>46</v>
      </c>
      <c r="H47" s="28" t="s">
        <v>1</v>
      </c>
      <c r="I47" s="9" t="s">
        <v>47</v>
      </c>
      <c r="J47" s="9" t="s">
        <v>48</v>
      </c>
      <c r="K47" s="4"/>
    </row>
    <row r="48" spans="1:11" x14ac:dyDescent="0.3">
      <c r="B48" s="4"/>
      <c r="C48" s="10">
        <v>0</v>
      </c>
      <c r="D48" s="10" t="s">
        <v>21</v>
      </c>
      <c r="E48" s="11">
        <v>42400</v>
      </c>
      <c r="F48" s="11">
        <v>32600</v>
      </c>
      <c r="G48" s="12">
        <f>F48/E48</f>
        <v>0.76886792452830188</v>
      </c>
      <c r="H48" s="11">
        <f>E48-F48</f>
        <v>9800</v>
      </c>
      <c r="I48" s="13">
        <v>6</v>
      </c>
      <c r="J48" s="14">
        <v>0</v>
      </c>
      <c r="K48" s="4"/>
    </row>
    <row r="49" spans="2:11" x14ac:dyDescent="0.3">
      <c r="B49" s="4"/>
      <c r="C49" s="15"/>
      <c r="D49" s="16" t="s">
        <v>2</v>
      </c>
      <c r="E49" s="17">
        <f>SUM(E48:E48)</f>
        <v>42400</v>
      </c>
      <c r="F49" s="17">
        <f>SUM(F48:F48)</f>
        <v>32600</v>
      </c>
      <c r="G49" s="18"/>
      <c r="H49" s="17">
        <f>E49-F49</f>
        <v>9800</v>
      </c>
      <c r="I49" s="19">
        <f>SUM(I48:I48)</f>
        <v>6</v>
      </c>
      <c r="J49" s="19">
        <f>SUM(J48:J48)</f>
        <v>0</v>
      </c>
      <c r="K49" s="4"/>
    </row>
    <row r="50" spans="2:11" x14ac:dyDescent="0.3">
      <c r="B50" s="4"/>
      <c r="C50" s="4"/>
      <c r="D50" s="4"/>
      <c r="E50" s="6"/>
      <c r="F50" s="6"/>
      <c r="G50" s="7"/>
      <c r="H50" s="6"/>
      <c r="I50" s="8"/>
      <c r="J50" s="8"/>
      <c r="K50" s="4"/>
    </row>
    <row r="51" spans="2:11" x14ac:dyDescent="0.3">
      <c r="B51" s="4"/>
      <c r="C51" s="5" t="s">
        <v>20</v>
      </c>
      <c r="D51" s="5"/>
      <c r="E51" s="6"/>
      <c r="F51" s="6"/>
      <c r="G51" s="7"/>
      <c r="H51" s="6"/>
      <c r="I51" s="8"/>
      <c r="J51" s="8"/>
      <c r="K51" s="4"/>
    </row>
    <row r="52" spans="2:11" x14ac:dyDescent="0.3">
      <c r="B52" s="4"/>
      <c r="C52" s="9" t="s">
        <v>49</v>
      </c>
      <c r="D52" s="9" t="s">
        <v>0</v>
      </c>
      <c r="E52" s="28" t="s">
        <v>44</v>
      </c>
      <c r="F52" s="28" t="s">
        <v>45</v>
      </c>
      <c r="G52" s="29" t="s">
        <v>46</v>
      </c>
      <c r="H52" s="28" t="s">
        <v>1</v>
      </c>
      <c r="I52" s="9" t="s">
        <v>47</v>
      </c>
      <c r="J52" s="9" t="s">
        <v>48</v>
      </c>
      <c r="K52" s="4"/>
    </row>
    <row r="53" spans="2:11" x14ac:dyDescent="0.3">
      <c r="B53" s="4"/>
      <c r="C53" s="10">
        <v>0</v>
      </c>
      <c r="D53" s="10" t="s">
        <v>16</v>
      </c>
      <c r="E53" s="11">
        <v>0</v>
      </c>
      <c r="F53" s="11">
        <v>0</v>
      </c>
      <c r="G53" s="12">
        <v>1</v>
      </c>
      <c r="H53" s="11">
        <f>E53-F53</f>
        <v>0</v>
      </c>
      <c r="I53" s="13">
        <v>10</v>
      </c>
      <c r="J53" s="14">
        <v>0</v>
      </c>
      <c r="K53" s="4"/>
    </row>
    <row r="54" spans="2:11" x14ac:dyDescent="0.3">
      <c r="B54" s="4"/>
      <c r="C54" s="15"/>
      <c r="D54" s="16" t="s">
        <v>2</v>
      </c>
      <c r="E54" s="17">
        <f>SUM(E53:E53)</f>
        <v>0</v>
      </c>
      <c r="F54" s="17">
        <f>SUM(F53:F53)</f>
        <v>0</v>
      </c>
      <c r="G54" s="18"/>
      <c r="H54" s="17">
        <f>E54-F54</f>
        <v>0</v>
      </c>
      <c r="I54" s="19">
        <f>SUM(I53:I53)</f>
        <v>10</v>
      </c>
      <c r="J54" s="19">
        <f>SUM(J53:J53)</f>
        <v>0</v>
      </c>
      <c r="K54" s="4"/>
    </row>
    <row r="55" spans="2:11" x14ac:dyDescent="0.3">
      <c r="B55" s="4"/>
      <c r="C55" s="4"/>
      <c r="D55" s="4"/>
      <c r="E55" s="6"/>
      <c r="F55" s="6"/>
      <c r="G55" s="7"/>
      <c r="H55" s="6"/>
      <c r="I55" s="8"/>
      <c r="J55" s="8"/>
      <c r="K55" s="4"/>
    </row>
    <row r="56" spans="2:11" x14ac:dyDescent="0.3">
      <c r="B56" s="4"/>
      <c r="C56" s="20" t="s">
        <v>3</v>
      </c>
      <c r="D56" s="20"/>
      <c r="E56" s="21"/>
      <c r="F56" s="21"/>
      <c r="G56" s="22"/>
      <c r="H56" s="21"/>
      <c r="I56" s="8"/>
      <c r="J56" s="8"/>
      <c r="K56" s="4"/>
    </row>
    <row r="57" spans="2:11" x14ac:dyDescent="0.3">
      <c r="B57" s="4"/>
      <c r="C57" s="9" t="s">
        <v>49</v>
      </c>
      <c r="D57" s="9" t="s">
        <v>0</v>
      </c>
      <c r="E57" s="28" t="s">
        <v>44</v>
      </c>
      <c r="F57" s="28" t="s">
        <v>45</v>
      </c>
      <c r="G57" s="29" t="s">
        <v>46</v>
      </c>
      <c r="H57" s="28" t="s">
        <v>1</v>
      </c>
      <c r="I57" s="8"/>
      <c r="J57" s="8"/>
      <c r="K57" s="4"/>
    </row>
    <row r="58" spans="2:11" x14ac:dyDescent="0.3">
      <c r="B58" s="4"/>
      <c r="C58" s="10">
        <v>1</v>
      </c>
      <c r="D58" s="10" t="s">
        <v>4</v>
      </c>
      <c r="E58" s="11">
        <v>500</v>
      </c>
      <c r="F58" s="11">
        <v>0</v>
      </c>
      <c r="G58" s="12">
        <f>F58/E58</f>
        <v>0</v>
      </c>
      <c r="H58" s="11">
        <f>E58-F58</f>
        <v>500</v>
      </c>
      <c r="I58" s="8"/>
      <c r="J58" s="8"/>
      <c r="K58" s="4"/>
    </row>
    <row r="59" spans="2:11" x14ac:dyDescent="0.3">
      <c r="B59" s="4"/>
      <c r="C59" s="15"/>
      <c r="D59" s="16" t="s">
        <v>2</v>
      </c>
      <c r="E59" s="17">
        <f>SUM(E58:E58)</f>
        <v>500</v>
      </c>
      <c r="F59" s="17">
        <f>SUM(F58:F58)</f>
        <v>0</v>
      </c>
      <c r="G59" s="18"/>
      <c r="H59" s="17">
        <f>E59-F59</f>
        <v>500</v>
      </c>
      <c r="I59" s="8"/>
      <c r="J59" s="8"/>
      <c r="K59" s="4"/>
    </row>
    <row r="60" spans="2:11" x14ac:dyDescent="0.3">
      <c r="B60" s="4"/>
      <c r="C60" s="4"/>
      <c r="D60" s="4"/>
      <c r="E60" s="6"/>
      <c r="F60" s="6"/>
      <c r="G60" s="7"/>
      <c r="H60" s="6"/>
      <c r="I60" s="8"/>
      <c r="J60" s="8"/>
      <c r="K60" s="4"/>
    </row>
    <row r="61" spans="2:11" x14ac:dyDescent="0.3">
      <c r="B61" s="4"/>
      <c r="C61" s="20" t="s">
        <v>5</v>
      </c>
      <c r="D61" s="4"/>
      <c r="E61" s="6"/>
      <c r="F61" s="6"/>
      <c r="G61" s="7"/>
      <c r="H61" s="6"/>
      <c r="I61" s="8"/>
      <c r="J61" s="8"/>
      <c r="K61" s="4"/>
    </row>
    <row r="62" spans="2:11" x14ac:dyDescent="0.3">
      <c r="B62" s="4"/>
      <c r="C62" s="9" t="s">
        <v>49</v>
      </c>
      <c r="D62" s="9" t="s">
        <v>0</v>
      </c>
      <c r="E62" s="28" t="s">
        <v>44</v>
      </c>
      <c r="F62" s="28" t="s">
        <v>45</v>
      </c>
      <c r="G62" s="29" t="s">
        <v>46</v>
      </c>
      <c r="H62" s="28" t="s">
        <v>1</v>
      </c>
      <c r="I62" s="9" t="s">
        <v>47</v>
      </c>
      <c r="J62" s="9" t="s">
        <v>48</v>
      </c>
      <c r="K62" s="4"/>
    </row>
    <row r="63" spans="2:11" x14ac:dyDescent="0.3">
      <c r="B63" s="4"/>
      <c r="C63" s="10">
        <v>2</v>
      </c>
      <c r="D63" s="10" t="s">
        <v>17</v>
      </c>
      <c r="E63" s="11">
        <v>1000</v>
      </c>
      <c r="F63" s="11">
        <v>1000</v>
      </c>
      <c r="G63" s="12">
        <f>F63/E63</f>
        <v>1</v>
      </c>
      <c r="H63" s="11">
        <f>E63-F63</f>
        <v>0</v>
      </c>
      <c r="I63" s="13">
        <v>2</v>
      </c>
      <c r="J63" s="14">
        <v>0</v>
      </c>
      <c r="K63" s="4"/>
    </row>
    <row r="64" spans="2:11" x14ac:dyDescent="0.3">
      <c r="B64" s="4"/>
      <c r="C64" s="10">
        <v>2</v>
      </c>
      <c r="D64" s="10" t="s">
        <v>18</v>
      </c>
      <c r="E64" s="11">
        <v>3000</v>
      </c>
      <c r="F64" s="11">
        <v>830</v>
      </c>
      <c r="G64" s="12">
        <f t="shared" ref="G64:G65" si="5">F64/E64</f>
        <v>0.27666666666666667</v>
      </c>
      <c r="H64" s="11">
        <f t="shared" ref="H64:H66" si="6">E64-F64</f>
        <v>2170</v>
      </c>
      <c r="I64" s="13">
        <v>1</v>
      </c>
      <c r="J64" s="14">
        <v>0</v>
      </c>
      <c r="K64" s="4"/>
    </row>
    <row r="65" spans="2:11" x14ac:dyDescent="0.3">
      <c r="B65" s="4"/>
      <c r="C65" s="10">
        <v>6</v>
      </c>
      <c r="D65" s="10" t="s">
        <v>17</v>
      </c>
      <c r="E65" s="11">
        <v>3000</v>
      </c>
      <c r="F65" s="11">
        <v>830</v>
      </c>
      <c r="G65" s="12">
        <f t="shared" si="5"/>
        <v>0.27666666666666667</v>
      </c>
      <c r="H65" s="11">
        <f t="shared" si="6"/>
        <v>2170</v>
      </c>
      <c r="I65" s="13">
        <v>1</v>
      </c>
      <c r="J65" s="14">
        <v>0</v>
      </c>
      <c r="K65" s="4"/>
    </row>
    <row r="66" spans="2:11" x14ac:dyDescent="0.3">
      <c r="B66" s="4"/>
      <c r="C66" s="15"/>
      <c r="D66" s="16" t="s">
        <v>2</v>
      </c>
      <c r="E66" s="17">
        <f>SUM(E63:E65)</f>
        <v>7000</v>
      </c>
      <c r="F66" s="17">
        <f>SUM(F63:F65)</f>
        <v>2660</v>
      </c>
      <c r="G66" s="18"/>
      <c r="H66" s="17">
        <f t="shared" si="6"/>
        <v>4340</v>
      </c>
      <c r="I66" s="19">
        <f>SUM(I63:I65)</f>
        <v>4</v>
      </c>
      <c r="J66" s="19">
        <f>SUM(J63:J65)</f>
        <v>0</v>
      </c>
      <c r="K66" s="4"/>
    </row>
    <row r="67" spans="2:11" x14ac:dyDescent="0.3">
      <c r="B67" s="4"/>
      <c r="C67" s="4"/>
      <c r="D67" s="4"/>
      <c r="E67" s="6"/>
      <c r="F67" s="6"/>
      <c r="G67" s="7"/>
      <c r="H67" s="6"/>
      <c r="I67" s="8"/>
      <c r="J67" s="8"/>
      <c r="K67" s="4"/>
    </row>
    <row r="68" spans="2:11" x14ac:dyDescent="0.3">
      <c r="B68" s="4"/>
      <c r="C68" s="20" t="s">
        <v>6</v>
      </c>
      <c r="D68" s="4"/>
      <c r="E68" s="6"/>
      <c r="F68" s="6"/>
      <c r="G68" s="7"/>
      <c r="H68" s="6"/>
      <c r="I68" s="8"/>
      <c r="J68" s="8"/>
      <c r="K68" s="4"/>
    </row>
    <row r="69" spans="2:11" x14ac:dyDescent="0.3">
      <c r="B69" s="4"/>
      <c r="C69" s="9" t="s">
        <v>49</v>
      </c>
      <c r="D69" s="9" t="s">
        <v>0</v>
      </c>
      <c r="E69" s="28" t="s">
        <v>44</v>
      </c>
      <c r="F69" s="28" t="s">
        <v>45</v>
      </c>
      <c r="G69" s="29" t="s">
        <v>46</v>
      </c>
      <c r="H69" s="28" t="s">
        <v>1</v>
      </c>
      <c r="I69" s="9" t="s">
        <v>47</v>
      </c>
      <c r="J69" s="9" t="s">
        <v>48</v>
      </c>
      <c r="K69" s="4"/>
    </row>
    <row r="70" spans="2:11" x14ac:dyDescent="0.3">
      <c r="B70" s="4"/>
      <c r="C70" s="10">
        <v>3</v>
      </c>
      <c r="D70" s="10" t="s">
        <v>51</v>
      </c>
      <c r="E70" s="11">
        <v>12000</v>
      </c>
      <c r="F70" s="11">
        <v>9300</v>
      </c>
      <c r="G70" s="12">
        <f>F70/E70</f>
        <v>0.77500000000000002</v>
      </c>
      <c r="H70" s="11">
        <f>E70-F70</f>
        <v>2700</v>
      </c>
      <c r="I70" s="13">
        <v>2</v>
      </c>
      <c r="J70" s="14">
        <v>0</v>
      </c>
      <c r="K70" s="4"/>
    </row>
    <row r="71" spans="2:11" x14ac:dyDescent="0.3">
      <c r="B71" s="4"/>
      <c r="C71" s="10">
        <v>3</v>
      </c>
      <c r="D71" s="10" t="s">
        <v>52</v>
      </c>
      <c r="E71" s="11">
        <v>4000</v>
      </c>
      <c r="F71" s="11">
        <v>4000</v>
      </c>
      <c r="G71" s="12">
        <f t="shared" ref="G71:G72" si="7">F71/E71</f>
        <v>1</v>
      </c>
      <c r="H71" s="11">
        <f t="shared" ref="H71:H73" si="8">E71-F71</f>
        <v>0</v>
      </c>
      <c r="I71" s="13">
        <v>1</v>
      </c>
      <c r="J71" s="14">
        <v>0</v>
      </c>
      <c r="K71" s="4"/>
    </row>
    <row r="72" spans="2:11" x14ac:dyDescent="0.3">
      <c r="B72" s="4"/>
      <c r="C72" s="10">
        <v>5</v>
      </c>
      <c r="D72" s="10" t="s">
        <v>52</v>
      </c>
      <c r="E72" s="11">
        <v>3000</v>
      </c>
      <c r="F72" s="11">
        <v>1050</v>
      </c>
      <c r="G72" s="12">
        <f t="shared" si="7"/>
        <v>0.35</v>
      </c>
      <c r="H72" s="11">
        <f t="shared" si="8"/>
        <v>1950</v>
      </c>
      <c r="I72" s="13">
        <v>2</v>
      </c>
      <c r="J72" s="14">
        <v>0</v>
      </c>
      <c r="K72" s="4"/>
    </row>
    <row r="73" spans="2:11" x14ac:dyDescent="0.3">
      <c r="B73" s="4"/>
      <c r="C73" s="15"/>
      <c r="D73" s="16" t="s">
        <v>2</v>
      </c>
      <c r="E73" s="17">
        <f>SUM(E70:E72)</f>
        <v>19000</v>
      </c>
      <c r="F73" s="17">
        <f>SUM(F70:F72)</f>
        <v>14350</v>
      </c>
      <c r="G73" s="18"/>
      <c r="H73" s="17">
        <f t="shared" si="8"/>
        <v>4650</v>
      </c>
      <c r="I73" s="19">
        <f>SUM(I70:I72)</f>
        <v>5</v>
      </c>
      <c r="J73" s="19">
        <f>SUM(J70:J72)</f>
        <v>0</v>
      </c>
      <c r="K73" s="4"/>
    </row>
    <row r="74" spans="2:11" x14ac:dyDescent="0.3">
      <c r="B74" s="4"/>
      <c r="C74" s="4"/>
      <c r="D74" s="4"/>
      <c r="E74" s="6"/>
      <c r="F74" s="6"/>
      <c r="G74" s="7"/>
      <c r="H74" s="6"/>
      <c r="I74" s="8"/>
      <c r="J74" s="8"/>
      <c r="K74" s="4"/>
    </row>
    <row r="75" spans="2:11" x14ac:dyDescent="0.3">
      <c r="B75" s="4"/>
      <c r="C75" s="20" t="s">
        <v>7</v>
      </c>
      <c r="D75" s="4"/>
      <c r="E75" s="6"/>
      <c r="F75" s="6"/>
      <c r="G75" s="7"/>
      <c r="H75" s="6"/>
      <c r="I75" s="8"/>
      <c r="J75" s="8"/>
      <c r="K75" s="4"/>
    </row>
    <row r="76" spans="2:11" x14ac:dyDescent="0.3">
      <c r="B76" s="4"/>
      <c r="C76" s="9" t="s">
        <v>49</v>
      </c>
      <c r="D76" s="9" t="s">
        <v>0</v>
      </c>
      <c r="E76" s="28" t="s">
        <v>44</v>
      </c>
      <c r="F76" s="28" t="s">
        <v>45</v>
      </c>
      <c r="G76" s="29" t="s">
        <v>46</v>
      </c>
      <c r="H76" s="28" t="s">
        <v>1</v>
      </c>
      <c r="I76" s="9" t="s">
        <v>47</v>
      </c>
      <c r="J76" s="9" t="s">
        <v>48</v>
      </c>
      <c r="K76" s="4"/>
    </row>
    <row r="77" spans="2:11" x14ac:dyDescent="0.3">
      <c r="B77" s="4"/>
      <c r="C77" s="10">
        <v>4</v>
      </c>
      <c r="D77" s="10" t="s">
        <v>23</v>
      </c>
      <c r="E77" s="11">
        <v>9000</v>
      </c>
      <c r="F77" s="11">
        <v>4500</v>
      </c>
      <c r="G77" s="12">
        <f>F77/E77</f>
        <v>0.5</v>
      </c>
      <c r="H77" s="11">
        <f>E77-F77</f>
        <v>4500</v>
      </c>
      <c r="I77" s="13">
        <v>1</v>
      </c>
      <c r="J77" s="13">
        <v>0</v>
      </c>
      <c r="K77" s="4"/>
    </row>
    <row r="78" spans="2:11" x14ac:dyDescent="0.3">
      <c r="B78" s="4"/>
      <c r="C78" s="10">
        <v>4</v>
      </c>
      <c r="D78" s="10" t="s">
        <v>24</v>
      </c>
      <c r="E78" s="11">
        <v>9000</v>
      </c>
      <c r="F78" s="11">
        <v>4500</v>
      </c>
      <c r="G78" s="12">
        <f t="shared" ref="G78" si="9">F78/E78</f>
        <v>0.5</v>
      </c>
      <c r="H78" s="11">
        <f t="shared" ref="H78" si="10">E78-F78</f>
        <v>4500</v>
      </c>
      <c r="I78" s="13">
        <v>2</v>
      </c>
      <c r="J78" s="13">
        <v>0</v>
      </c>
      <c r="K78" s="4"/>
    </row>
    <row r="79" spans="2:11" x14ac:dyDescent="0.3">
      <c r="B79" s="4"/>
      <c r="C79" s="15"/>
      <c r="D79" s="16" t="s">
        <v>2</v>
      </c>
      <c r="E79" s="17">
        <f>SUM(E77)</f>
        <v>9000</v>
      </c>
      <c r="F79" s="17">
        <f>SUM(F77)</f>
        <v>4500</v>
      </c>
      <c r="G79" s="18"/>
      <c r="H79" s="17">
        <f>E79-F79</f>
        <v>4500</v>
      </c>
      <c r="I79" s="19">
        <f>SUM(I77:I78)</f>
        <v>3</v>
      </c>
      <c r="J79" s="19">
        <f>SUM(J77:J78)</f>
        <v>0</v>
      </c>
      <c r="K79" s="4"/>
    </row>
    <row r="80" spans="2:11" x14ac:dyDescent="0.3">
      <c r="B80" s="4"/>
      <c r="C80" s="4"/>
      <c r="D80" s="4"/>
      <c r="E80" s="6"/>
      <c r="F80" s="6"/>
      <c r="G80" s="7"/>
      <c r="H80" s="6"/>
      <c r="I80" s="8"/>
      <c r="J80" s="8"/>
      <c r="K80" s="4"/>
    </row>
    <row r="81" spans="1:11" x14ac:dyDescent="0.3">
      <c r="B81" s="4"/>
      <c r="C81" s="23"/>
      <c r="D81" s="24" t="s">
        <v>8</v>
      </c>
      <c r="E81" s="25">
        <f>E49+E54+E59+E66+E73+E79</f>
        <v>77900</v>
      </c>
      <c r="F81" s="25">
        <f>F49+F54+F59+F66+F73+F79</f>
        <v>54110</v>
      </c>
      <c r="G81" s="26"/>
      <c r="H81" s="25">
        <f>H49+H54+H59+H66+H73+H79</f>
        <v>23790</v>
      </c>
      <c r="I81" s="27"/>
      <c r="J81" s="27"/>
      <c r="K81" s="4"/>
    </row>
    <row r="82" spans="1:11" x14ac:dyDescent="0.3">
      <c r="B82" s="4"/>
      <c r="C82" s="4"/>
      <c r="D82" s="4"/>
      <c r="E82" s="6"/>
      <c r="F82" s="6"/>
      <c r="G82" s="7"/>
      <c r="H82" s="6"/>
      <c r="I82" s="8"/>
      <c r="J82" s="8"/>
      <c r="K82" s="4"/>
    </row>
    <row r="83" spans="1:11" x14ac:dyDescent="0.3"/>
    <row r="84" spans="1:11" x14ac:dyDescent="0.3"/>
    <row r="85" spans="1:11" x14ac:dyDescent="0.3">
      <c r="A85" t="s">
        <v>39</v>
      </c>
    </row>
    <row r="86" spans="1:11" x14ac:dyDescent="0.3"/>
    <row r="87" spans="1:11" x14ac:dyDescent="0.3">
      <c r="B87" s="4"/>
      <c r="C87" s="5" t="s">
        <v>68</v>
      </c>
      <c r="D87" s="5"/>
      <c r="E87" s="6"/>
      <c r="F87" s="6"/>
      <c r="G87" s="7"/>
      <c r="H87" s="6"/>
      <c r="I87" s="8"/>
      <c r="J87" s="8"/>
      <c r="K87" s="4"/>
    </row>
    <row r="88" spans="1:11" x14ac:dyDescent="0.3">
      <c r="B88" s="4"/>
      <c r="C88" s="9" t="s">
        <v>49</v>
      </c>
      <c r="D88" s="9" t="s">
        <v>0</v>
      </c>
      <c r="E88" s="28" t="s">
        <v>44</v>
      </c>
      <c r="F88" s="28" t="s">
        <v>45</v>
      </c>
      <c r="G88" s="29" t="s">
        <v>46</v>
      </c>
      <c r="H88" s="28" t="s">
        <v>1</v>
      </c>
      <c r="I88" s="9" t="s">
        <v>47</v>
      </c>
      <c r="J88" s="9" t="s">
        <v>48</v>
      </c>
      <c r="K88" s="4"/>
    </row>
    <row r="89" spans="1:11" x14ac:dyDescent="0.3">
      <c r="B89" s="4"/>
      <c r="C89" s="10">
        <v>0</v>
      </c>
      <c r="D89" s="10" t="s">
        <v>21</v>
      </c>
      <c r="E89" s="11">
        <v>42400</v>
      </c>
      <c r="F89" s="11">
        <v>32600</v>
      </c>
      <c r="G89" s="12">
        <f>F89/E89</f>
        <v>0.76886792452830188</v>
      </c>
      <c r="H89" s="11">
        <f>E89-F89</f>
        <v>9800</v>
      </c>
      <c r="I89" s="13">
        <v>6</v>
      </c>
      <c r="J89" s="14">
        <v>0</v>
      </c>
      <c r="K89" s="4"/>
    </row>
    <row r="90" spans="1:11" x14ac:dyDescent="0.3">
      <c r="B90" s="4"/>
      <c r="C90" s="10"/>
      <c r="D90" s="10" t="s">
        <v>27</v>
      </c>
      <c r="E90" s="11">
        <v>100</v>
      </c>
      <c r="F90" s="11">
        <v>100</v>
      </c>
      <c r="G90" s="12">
        <f>F90/E90</f>
        <v>1</v>
      </c>
      <c r="H90" s="11">
        <f>E90-F90</f>
        <v>0</v>
      </c>
      <c r="I90" s="13">
        <v>-1</v>
      </c>
      <c r="J90" s="14">
        <v>0</v>
      </c>
      <c r="K90" s="4"/>
    </row>
    <row r="91" spans="1:11" x14ac:dyDescent="0.3">
      <c r="B91" s="4"/>
      <c r="C91" s="15"/>
      <c r="D91" s="16" t="s">
        <v>2</v>
      </c>
      <c r="E91" s="17">
        <f>SUM(E89:E89)</f>
        <v>42400</v>
      </c>
      <c r="F91" s="17">
        <f>SUM(F89:F89)</f>
        <v>32600</v>
      </c>
      <c r="G91" s="18"/>
      <c r="H91" s="17">
        <f>E91-F91</f>
        <v>9800</v>
      </c>
      <c r="I91" s="19">
        <f>SUM(I89:I90)</f>
        <v>5</v>
      </c>
      <c r="J91" s="19">
        <f>SUM(J89:J89)</f>
        <v>0</v>
      </c>
      <c r="K91" s="4"/>
    </row>
    <row r="92" spans="1:11" x14ac:dyDescent="0.3">
      <c r="B92" s="4"/>
      <c r="C92" s="4"/>
      <c r="D92" s="4"/>
      <c r="E92" s="6"/>
      <c r="F92" s="6"/>
      <c r="G92" s="7"/>
      <c r="H92" s="6"/>
      <c r="I92" s="8"/>
      <c r="J92" s="8"/>
      <c r="K92" s="4"/>
    </row>
    <row r="93" spans="1:11" x14ac:dyDescent="0.3">
      <c r="B93" s="4"/>
      <c r="C93" s="5" t="s">
        <v>20</v>
      </c>
      <c r="D93" s="5"/>
      <c r="E93" s="6"/>
      <c r="F93" s="6"/>
      <c r="G93" s="7"/>
      <c r="H93" s="6"/>
      <c r="I93" s="8"/>
      <c r="J93" s="8"/>
      <c r="K93" s="4"/>
    </row>
    <row r="94" spans="1:11" x14ac:dyDescent="0.3">
      <c r="B94" s="4"/>
      <c r="C94" s="9" t="s">
        <v>49</v>
      </c>
      <c r="D94" s="9" t="s">
        <v>0</v>
      </c>
      <c r="E94" s="28" t="s">
        <v>44</v>
      </c>
      <c r="F94" s="28" t="s">
        <v>45</v>
      </c>
      <c r="G94" s="29" t="s">
        <v>46</v>
      </c>
      <c r="H94" s="28" t="s">
        <v>1</v>
      </c>
      <c r="I94" s="9" t="s">
        <v>47</v>
      </c>
      <c r="J94" s="9" t="s">
        <v>48</v>
      </c>
      <c r="K94" s="4"/>
    </row>
    <row r="95" spans="1:11" x14ac:dyDescent="0.3">
      <c r="B95" s="4"/>
      <c r="C95" s="10">
        <v>0</v>
      </c>
      <c r="D95" s="10" t="s">
        <v>16</v>
      </c>
      <c r="E95" s="11">
        <v>0</v>
      </c>
      <c r="F95" s="11">
        <v>0</v>
      </c>
      <c r="G95" s="12">
        <v>1</v>
      </c>
      <c r="H95" s="11">
        <f>E95-F95</f>
        <v>0</v>
      </c>
      <c r="I95" s="13">
        <v>10</v>
      </c>
      <c r="J95" s="14">
        <v>0</v>
      </c>
      <c r="K95" s="4"/>
    </row>
    <row r="96" spans="1:11" x14ac:dyDescent="0.3">
      <c r="B96" s="4"/>
      <c r="C96" s="15"/>
      <c r="D96" s="16" t="s">
        <v>2</v>
      </c>
      <c r="E96" s="17">
        <f>SUM(E95:E95)</f>
        <v>0</v>
      </c>
      <c r="F96" s="17">
        <f>SUM(F95:F95)</f>
        <v>0</v>
      </c>
      <c r="G96" s="18"/>
      <c r="H96" s="17">
        <f>E96-F96</f>
        <v>0</v>
      </c>
      <c r="I96" s="19">
        <f>SUM(I95:I95)</f>
        <v>10</v>
      </c>
      <c r="J96" s="19">
        <f>SUM(J95:J95)</f>
        <v>0</v>
      </c>
      <c r="K96" s="4"/>
    </row>
    <row r="97" spans="2:11" x14ac:dyDescent="0.3">
      <c r="B97" s="4"/>
      <c r="C97" s="4"/>
      <c r="D97" s="4"/>
      <c r="E97" s="6"/>
      <c r="F97" s="6"/>
      <c r="G97" s="7"/>
      <c r="H97" s="6"/>
      <c r="I97" s="8"/>
      <c r="J97" s="8"/>
      <c r="K97" s="4"/>
    </row>
    <row r="98" spans="2:11" x14ac:dyDescent="0.3">
      <c r="B98" s="4"/>
      <c r="C98" s="5" t="s">
        <v>26</v>
      </c>
      <c r="D98" s="5"/>
      <c r="E98" s="6"/>
      <c r="F98" s="6"/>
      <c r="G98" s="7"/>
      <c r="H98" s="6"/>
      <c r="I98" s="8"/>
      <c r="J98" s="8"/>
      <c r="K98" s="4"/>
    </row>
    <row r="99" spans="2:11" x14ac:dyDescent="0.3">
      <c r="B99" s="4"/>
      <c r="C99" s="9" t="s">
        <v>49</v>
      </c>
      <c r="D99" s="9" t="s">
        <v>0</v>
      </c>
      <c r="E99" s="28" t="s">
        <v>44</v>
      </c>
      <c r="F99" s="28" t="s">
        <v>45</v>
      </c>
      <c r="G99" s="29" t="s">
        <v>46</v>
      </c>
      <c r="H99" s="28" t="s">
        <v>1</v>
      </c>
      <c r="I99" s="9" t="s">
        <v>47</v>
      </c>
      <c r="J99" s="9" t="s">
        <v>48</v>
      </c>
      <c r="K99" s="4"/>
    </row>
    <row r="100" spans="2:11" x14ac:dyDescent="0.3">
      <c r="B100" s="4"/>
      <c r="C100" s="10"/>
      <c r="D100" s="10" t="s">
        <v>27</v>
      </c>
      <c r="E100" s="11">
        <v>100</v>
      </c>
      <c r="F100" s="11">
        <v>100</v>
      </c>
      <c r="G100" s="12">
        <f>F100/E100</f>
        <v>1</v>
      </c>
      <c r="H100" s="11">
        <f>E100-F100</f>
        <v>0</v>
      </c>
      <c r="I100" s="13">
        <v>3</v>
      </c>
      <c r="J100" s="14">
        <v>0</v>
      </c>
      <c r="K100" s="4"/>
    </row>
    <row r="101" spans="2:11" x14ac:dyDescent="0.3">
      <c r="B101" s="4"/>
      <c r="C101" s="15"/>
      <c r="D101" s="16" t="s">
        <v>2</v>
      </c>
      <c r="E101" s="17">
        <f>SUM(E100:E100)</f>
        <v>100</v>
      </c>
      <c r="F101" s="17">
        <f>SUM(F100:F100)</f>
        <v>100</v>
      </c>
      <c r="G101" s="18"/>
      <c r="H101" s="17">
        <f>E101-F101</f>
        <v>0</v>
      </c>
      <c r="I101" s="19">
        <f>SUM(I100:I100)</f>
        <v>3</v>
      </c>
      <c r="J101" s="19">
        <f>SUM(J100:J100)</f>
        <v>0</v>
      </c>
      <c r="K101" s="4"/>
    </row>
    <row r="102" spans="2:11" x14ac:dyDescent="0.3">
      <c r="B102" s="4"/>
      <c r="C102" s="4"/>
      <c r="D102" s="4"/>
      <c r="E102" s="6"/>
      <c r="F102" s="6"/>
      <c r="G102" s="7"/>
      <c r="H102" s="6"/>
      <c r="I102" s="8"/>
      <c r="J102" s="8"/>
      <c r="K102" s="4"/>
    </row>
    <row r="103" spans="2:11" x14ac:dyDescent="0.3">
      <c r="B103" s="4"/>
      <c r="C103" s="20" t="s">
        <v>3</v>
      </c>
      <c r="D103" s="20"/>
      <c r="E103" s="21"/>
      <c r="F103" s="21"/>
      <c r="G103" s="22"/>
      <c r="H103" s="21"/>
      <c r="I103" s="8"/>
      <c r="J103" s="8"/>
      <c r="K103" s="4"/>
    </row>
    <row r="104" spans="2:11" x14ac:dyDescent="0.3">
      <c r="B104" s="4"/>
      <c r="C104" s="9" t="s">
        <v>49</v>
      </c>
      <c r="D104" s="9" t="s">
        <v>0</v>
      </c>
      <c r="E104" s="28" t="s">
        <v>44</v>
      </c>
      <c r="F104" s="28" t="s">
        <v>45</v>
      </c>
      <c r="G104" s="29" t="s">
        <v>46</v>
      </c>
      <c r="H104" s="28" t="s">
        <v>1</v>
      </c>
      <c r="I104" s="8"/>
      <c r="J104" s="8"/>
      <c r="K104" s="4"/>
    </row>
    <row r="105" spans="2:11" x14ac:dyDescent="0.3">
      <c r="B105" s="4"/>
      <c r="C105" s="10">
        <v>1</v>
      </c>
      <c r="D105" s="10" t="s">
        <v>4</v>
      </c>
      <c r="E105" s="11">
        <v>500</v>
      </c>
      <c r="F105" s="11">
        <v>0</v>
      </c>
      <c r="G105" s="12">
        <f>F105/E105</f>
        <v>0</v>
      </c>
      <c r="H105" s="11">
        <f>E105-F105</f>
        <v>500</v>
      </c>
      <c r="I105" s="8"/>
      <c r="J105" s="8"/>
      <c r="K105" s="4"/>
    </row>
    <row r="106" spans="2:11" x14ac:dyDescent="0.3">
      <c r="B106" s="4"/>
      <c r="C106" s="15"/>
      <c r="D106" s="16" t="s">
        <v>2</v>
      </c>
      <c r="E106" s="17">
        <f>SUM(E105:E105)</f>
        <v>500</v>
      </c>
      <c r="F106" s="17">
        <f>SUM(F105:F105)</f>
        <v>0</v>
      </c>
      <c r="G106" s="18"/>
      <c r="H106" s="17">
        <f>E106-F106</f>
        <v>500</v>
      </c>
      <c r="I106" s="8"/>
      <c r="J106" s="8"/>
      <c r="K106" s="4"/>
    </row>
    <row r="107" spans="2:11" x14ac:dyDescent="0.3">
      <c r="B107" s="4"/>
      <c r="C107" s="4"/>
      <c r="D107" s="4"/>
      <c r="E107" s="6"/>
      <c r="F107" s="6"/>
      <c r="G107" s="7"/>
      <c r="H107" s="6"/>
      <c r="I107" s="8"/>
      <c r="J107" s="8"/>
      <c r="K107" s="4"/>
    </row>
    <row r="108" spans="2:11" x14ac:dyDescent="0.3">
      <c r="B108" s="4"/>
      <c r="C108" s="20" t="s">
        <v>5</v>
      </c>
      <c r="D108" s="4"/>
      <c r="E108" s="6"/>
      <c r="F108" s="6"/>
      <c r="G108" s="7"/>
      <c r="H108" s="6"/>
      <c r="I108" s="8"/>
      <c r="J108" s="8"/>
      <c r="K108" s="4"/>
    </row>
    <row r="109" spans="2:11" x14ac:dyDescent="0.3">
      <c r="B109" s="4"/>
      <c r="C109" s="9" t="s">
        <v>49</v>
      </c>
      <c r="D109" s="9" t="s">
        <v>0</v>
      </c>
      <c r="E109" s="28" t="s">
        <v>44</v>
      </c>
      <c r="F109" s="28" t="s">
        <v>45</v>
      </c>
      <c r="G109" s="29" t="s">
        <v>46</v>
      </c>
      <c r="H109" s="28" t="s">
        <v>1</v>
      </c>
      <c r="I109" s="9" t="s">
        <v>47</v>
      </c>
      <c r="J109" s="9" t="s">
        <v>48</v>
      </c>
      <c r="K109" s="4"/>
    </row>
    <row r="110" spans="2:11" x14ac:dyDescent="0.3">
      <c r="B110" s="4"/>
      <c r="C110" s="10">
        <v>2</v>
      </c>
      <c r="D110" s="10" t="s">
        <v>17</v>
      </c>
      <c r="E110" s="11">
        <v>1000</v>
      </c>
      <c r="F110" s="11">
        <v>1000</v>
      </c>
      <c r="G110" s="12">
        <f>F110/E110</f>
        <v>1</v>
      </c>
      <c r="H110" s="11">
        <f>E110-F110</f>
        <v>0</v>
      </c>
      <c r="I110" s="13">
        <v>2</v>
      </c>
      <c r="J110" s="14">
        <v>0</v>
      </c>
      <c r="K110" s="4"/>
    </row>
    <row r="111" spans="2:11" x14ac:dyDescent="0.3">
      <c r="B111" s="4"/>
      <c r="C111" s="10">
        <v>2</v>
      </c>
      <c r="D111" s="10" t="s">
        <v>18</v>
      </c>
      <c r="E111" s="11">
        <v>3000</v>
      </c>
      <c r="F111" s="11">
        <v>830</v>
      </c>
      <c r="G111" s="12">
        <f t="shared" ref="G111:G112" si="11">F111/E111</f>
        <v>0.27666666666666667</v>
      </c>
      <c r="H111" s="11">
        <f t="shared" ref="H111:H113" si="12">E111-F111</f>
        <v>2170</v>
      </c>
      <c r="I111" s="13">
        <v>1</v>
      </c>
      <c r="J111" s="14">
        <v>0</v>
      </c>
      <c r="K111" s="4"/>
    </row>
    <row r="112" spans="2:11" x14ac:dyDescent="0.3">
      <c r="B112" s="4"/>
      <c r="C112" s="10">
        <v>6</v>
      </c>
      <c r="D112" s="10" t="s">
        <v>17</v>
      </c>
      <c r="E112" s="11">
        <v>3000</v>
      </c>
      <c r="F112" s="11">
        <v>830</v>
      </c>
      <c r="G112" s="12">
        <f t="shared" si="11"/>
        <v>0.27666666666666667</v>
      </c>
      <c r="H112" s="11">
        <f t="shared" si="12"/>
        <v>2170</v>
      </c>
      <c r="I112" s="13">
        <v>1</v>
      </c>
      <c r="J112" s="14">
        <v>0</v>
      </c>
      <c r="K112" s="4"/>
    </row>
    <row r="113" spans="2:11" x14ac:dyDescent="0.3">
      <c r="B113" s="4"/>
      <c r="C113" s="15"/>
      <c r="D113" s="16" t="s">
        <v>2</v>
      </c>
      <c r="E113" s="17">
        <f>SUM(E110:E112)</f>
        <v>7000</v>
      </c>
      <c r="F113" s="17">
        <f>SUM(F110:F112)</f>
        <v>2660</v>
      </c>
      <c r="G113" s="18"/>
      <c r="H113" s="17">
        <f t="shared" si="12"/>
        <v>4340</v>
      </c>
      <c r="I113" s="19">
        <f>SUM(I110:I112)</f>
        <v>4</v>
      </c>
      <c r="J113" s="19">
        <f>SUM(J110:J112)</f>
        <v>0</v>
      </c>
      <c r="K113" s="4"/>
    </row>
    <row r="114" spans="2:11" x14ac:dyDescent="0.3">
      <c r="B114" s="4"/>
      <c r="C114" s="4"/>
      <c r="D114" s="4"/>
      <c r="E114" s="6"/>
      <c r="F114" s="6"/>
      <c r="G114" s="7"/>
      <c r="H114" s="6"/>
      <c r="I114" s="8"/>
      <c r="J114" s="8"/>
      <c r="K114" s="4"/>
    </row>
    <row r="115" spans="2:11" x14ac:dyDescent="0.3">
      <c r="B115" s="4"/>
      <c r="C115" s="20" t="s">
        <v>6</v>
      </c>
      <c r="D115" s="4"/>
      <c r="E115" s="6"/>
      <c r="F115" s="6"/>
      <c r="G115" s="7"/>
      <c r="H115" s="6"/>
      <c r="I115" s="8"/>
      <c r="J115" s="8"/>
      <c r="K115" s="4"/>
    </row>
    <row r="116" spans="2:11" x14ac:dyDescent="0.3">
      <c r="B116" s="4"/>
      <c r="C116" s="9" t="s">
        <v>49</v>
      </c>
      <c r="D116" s="9" t="s">
        <v>0</v>
      </c>
      <c r="E116" s="28" t="s">
        <v>44</v>
      </c>
      <c r="F116" s="28" t="s">
        <v>45</v>
      </c>
      <c r="G116" s="29" t="s">
        <v>46</v>
      </c>
      <c r="H116" s="28" t="s">
        <v>1</v>
      </c>
      <c r="I116" s="9" t="s">
        <v>47</v>
      </c>
      <c r="J116" s="9" t="s">
        <v>48</v>
      </c>
      <c r="K116" s="4"/>
    </row>
    <row r="117" spans="2:11" x14ac:dyDescent="0.3">
      <c r="B117" s="4"/>
      <c r="C117" s="10">
        <v>3</v>
      </c>
      <c r="D117" s="10" t="s">
        <v>51</v>
      </c>
      <c r="E117" s="11">
        <v>12000</v>
      </c>
      <c r="F117" s="11">
        <v>9300</v>
      </c>
      <c r="G117" s="12">
        <f>F117/E117</f>
        <v>0.77500000000000002</v>
      </c>
      <c r="H117" s="11">
        <f>E117-F117</f>
        <v>2700</v>
      </c>
      <c r="I117" s="13">
        <v>2</v>
      </c>
      <c r="J117" s="14">
        <v>0</v>
      </c>
      <c r="K117" s="4"/>
    </row>
    <row r="118" spans="2:11" x14ac:dyDescent="0.3">
      <c r="B118" s="4"/>
      <c r="C118" s="10">
        <v>3</v>
      </c>
      <c r="D118" s="10" t="s">
        <v>52</v>
      </c>
      <c r="E118" s="11">
        <v>4000</v>
      </c>
      <c r="F118" s="11">
        <v>4000</v>
      </c>
      <c r="G118" s="12">
        <f t="shared" ref="G118:G119" si="13">F118/E118</f>
        <v>1</v>
      </c>
      <c r="H118" s="11">
        <f t="shared" ref="H118:H120" si="14">E118-F118</f>
        <v>0</v>
      </c>
      <c r="I118" s="13">
        <v>1</v>
      </c>
      <c r="J118" s="14">
        <v>0</v>
      </c>
      <c r="K118" s="4"/>
    </row>
    <row r="119" spans="2:11" x14ac:dyDescent="0.3">
      <c r="B119" s="4"/>
      <c r="C119" s="10">
        <v>5</v>
      </c>
      <c r="D119" s="10" t="s">
        <v>52</v>
      </c>
      <c r="E119" s="11">
        <v>3000</v>
      </c>
      <c r="F119" s="11">
        <v>1050</v>
      </c>
      <c r="G119" s="12">
        <f t="shared" si="13"/>
        <v>0.35</v>
      </c>
      <c r="H119" s="11">
        <f t="shared" si="14"/>
        <v>1950</v>
      </c>
      <c r="I119" s="13">
        <v>2</v>
      </c>
      <c r="J119" s="14">
        <v>0</v>
      </c>
      <c r="K119" s="4"/>
    </row>
    <row r="120" spans="2:11" x14ac:dyDescent="0.3">
      <c r="B120" s="4"/>
      <c r="C120" s="15"/>
      <c r="D120" s="16" t="s">
        <v>2</v>
      </c>
      <c r="E120" s="17">
        <f>SUM(E117:E119)</f>
        <v>19000</v>
      </c>
      <c r="F120" s="17">
        <f>SUM(F117:F119)</f>
        <v>14350</v>
      </c>
      <c r="G120" s="18"/>
      <c r="H120" s="17">
        <f t="shared" si="14"/>
        <v>4650</v>
      </c>
      <c r="I120" s="19">
        <f>SUM(I117:I119)</f>
        <v>5</v>
      </c>
      <c r="J120" s="19">
        <f>SUM(J117:J119)</f>
        <v>0</v>
      </c>
      <c r="K120" s="4"/>
    </row>
    <row r="121" spans="2:11" x14ac:dyDescent="0.3">
      <c r="B121" s="4"/>
      <c r="C121" s="4"/>
      <c r="D121" s="4"/>
      <c r="E121" s="6"/>
      <c r="F121" s="6"/>
      <c r="G121" s="7"/>
      <c r="H121" s="6"/>
      <c r="I121" s="8"/>
      <c r="J121" s="8"/>
      <c r="K121" s="4"/>
    </row>
    <row r="122" spans="2:11" x14ac:dyDescent="0.3">
      <c r="B122" s="4"/>
      <c r="C122" s="20" t="s">
        <v>7</v>
      </c>
      <c r="D122" s="4"/>
      <c r="E122" s="6"/>
      <c r="F122" s="6"/>
      <c r="G122" s="7"/>
      <c r="H122" s="6"/>
      <c r="I122" s="8"/>
      <c r="J122" s="8"/>
      <c r="K122" s="4"/>
    </row>
    <row r="123" spans="2:11" x14ac:dyDescent="0.3">
      <c r="B123" s="4"/>
      <c r="C123" s="9" t="s">
        <v>49</v>
      </c>
      <c r="D123" s="9" t="s">
        <v>0</v>
      </c>
      <c r="E123" s="28" t="s">
        <v>44</v>
      </c>
      <c r="F123" s="28" t="s">
        <v>45</v>
      </c>
      <c r="G123" s="29" t="s">
        <v>46</v>
      </c>
      <c r="H123" s="28" t="s">
        <v>1</v>
      </c>
      <c r="I123" s="9" t="s">
        <v>47</v>
      </c>
      <c r="J123" s="9" t="s">
        <v>48</v>
      </c>
      <c r="K123" s="4"/>
    </row>
    <row r="124" spans="2:11" x14ac:dyDescent="0.3">
      <c r="B124" s="4"/>
      <c r="C124" s="10">
        <v>4</v>
      </c>
      <c r="D124" s="10" t="s">
        <v>23</v>
      </c>
      <c r="E124" s="11">
        <v>9000</v>
      </c>
      <c r="F124" s="11">
        <v>4500</v>
      </c>
      <c r="G124" s="12">
        <f>F124/E124</f>
        <v>0.5</v>
      </c>
      <c r="H124" s="11">
        <f>E124-F124</f>
        <v>4500</v>
      </c>
      <c r="I124" s="13">
        <v>1</v>
      </c>
      <c r="J124" s="13">
        <v>0</v>
      </c>
      <c r="K124" s="4"/>
    </row>
    <row r="125" spans="2:11" x14ac:dyDescent="0.3">
      <c r="B125" s="4"/>
      <c r="C125" s="10">
        <v>4</v>
      </c>
      <c r="D125" s="10" t="s">
        <v>24</v>
      </c>
      <c r="E125" s="11">
        <v>9000</v>
      </c>
      <c r="F125" s="11">
        <v>4500</v>
      </c>
      <c r="G125" s="12">
        <f t="shared" ref="G125" si="15">F125/E125</f>
        <v>0.5</v>
      </c>
      <c r="H125" s="11">
        <f t="shared" ref="H125" si="16">E125-F125</f>
        <v>4500</v>
      </c>
      <c r="I125" s="13">
        <v>2</v>
      </c>
      <c r="J125" s="13">
        <v>0</v>
      </c>
      <c r="K125" s="4"/>
    </row>
    <row r="126" spans="2:11" x14ac:dyDescent="0.3">
      <c r="B126" s="4"/>
      <c r="C126" s="15"/>
      <c r="D126" s="16" t="s">
        <v>2</v>
      </c>
      <c r="E126" s="17">
        <f>SUM(E124)</f>
        <v>9000</v>
      </c>
      <c r="F126" s="17">
        <f>SUM(F124)</f>
        <v>4500</v>
      </c>
      <c r="G126" s="18"/>
      <c r="H126" s="17">
        <f>E126-F126</f>
        <v>4500</v>
      </c>
      <c r="I126" s="19">
        <f>SUM(I124:I125)</f>
        <v>3</v>
      </c>
      <c r="J126" s="19">
        <f>SUM(J124:J125)</f>
        <v>0</v>
      </c>
      <c r="K126" s="4"/>
    </row>
    <row r="127" spans="2:11" x14ac:dyDescent="0.3">
      <c r="B127" s="4"/>
      <c r="C127" s="4"/>
      <c r="D127" s="4"/>
      <c r="E127" s="6"/>
      <c r="F127" s="6"/>
      <c r="G127" s="7"/>
      <c r="H127" s="6"/>
      <c r="I127" s="8"/>
      <c r="J127" s="8"/>
      <c r="K127" s="4"/>
    </row>
    <row r="128" spans="2:11" x14ac:dyDescent="0.3">
      <c r="B128" s="4"/>
      <c r="C128" s="23"/>
      <c r="D128" s="24" t="s">
        <v>8</v>
      </c>
      <c r="E128" s="25">
        <f>E91+E96+E101+E106+E113+E120+E126</f>
        <v>78000</v>
      </c>
      <c r="F128" s="25">
        <f>F91+F96+F101+F106+F113+F120+F126</f>
        <v>54210</v>
      </c>
      <c r="G128" s="26"/>
      <c r="H128" s="25">
        <f>H91+H96+H101+H106+H113+H120+H126</f>
        <v>23790</v>
      </c>
      <c r="I128" s="27"/>
      <c r="J128" s="27"/>
      <c r="K128" s="4"/>
    </row>
    <row r="129" spans="1:11" x14ac:dyDescent="0.3">
      <c r="B129" s="4"/>
      <c r="C129" s="4"/>
      <c r="D129" s="4"/>
      <c r="E129" s="6"/>
      <c r="F129" s="6"/>
      <c r="G129" s="7"/>
      <c r="H129" s="6"/>
      <c r="I129" s="8"/>
      <c r="J129" s="8"/>
      <c r="K129" s="4"/>
    </row>
    <row r="130" spans="1:11" x14ac:dyDescent="0.3"/>
    <row r="131" spans="1:11" x14ac:dyDescent="0.3"/>
    <row r="132" spans="1:11" x14ac:dyDescent="0.3">
      <c r="A132" t="s">
        <v>30</v>
      </c>
    </row>
    <row r="133" spans="1:11" x14ac:dyDescent="0.3">
      <c r="A133" t="s">
        <v>31</v>
      </c>
    </row>
    <row r="134" spans="1:11" x14ac:dyDescent="0.3">
      <c r="A134" t="s">
        <v>35</v>
      </c>
    </row>
    <row r="135" spans="1:11" x14ac:dyDescent="0.3">
      <c r="A135" t="s">
        <v>32</v>
      </c>
    </row>
    <row r="136" spans="1:11" x14ac:dyDescent="0.3">
      <c r="A136" t="s">
        <v>33</v>
      </c>
    </row>
    <row r="137" spans="1:11" x14ac:dyDescent="0.3">
      <c r="A137" t="s">
        <v>36</v>
      </c>
    </row>
    <row r="138" spans="1:11" x14ac:dyDescent="0.3">
      <c r="A138" t="s">
        <v>34</v>
      </c>
    </row>
    <row r="139" spans="1:11" x14ac:dyDescent="0.3"/>
    <row r="140" spans="1:11" x14ac:dyDescent="0.3">
      <c r="B140" s="4"/>
      <c r="C140" s="5" t="s">
        <v>19</v>
      </c>
      <c r="D140" s="5"/>
      <c r="E140" s="6"/>
      <c r="F140" s="6"/>
      <c r="G140" s="7"/>
      <c r="H140" s="6"/>
      <c r="I140" s="8"/>
      <c r="J140" s="8"/>
      <c r="K140" s="4"/>
    </row>
    <row r="141" spans="1:11" x14ac:dyDescent="0.3">
      <c r="B141" s="4"/>
      <c r="C141" s="9" t="s">
        <v>49</v>
      </c>
      <c r="D141" s="9" t="s">
        <v>0</v>
      </c>
      <c r="E141" s="28" t="s">
        <v>44</v>
      </c>
      <c r="F141" s="28" t="s">
        <v>45</v>
      </c>
      <c r="G141" s="29" t="s">
        <v>46</v>
      </c>
      <c r="H141" s="28" t="s">
        <v>1</v>
      </c>
      <c r="I141" s="9" t="s">
        <v>47</v>
      </c>
      <c r="J141" s="9" t="s">
        <v>48</v>
      </c>
      <c r="K141" s="4"/>
    </row>
    <row r="142" spans="1:11" x14ac:dyDescent="0.3">
      <c r="B142" s="4"/>
      <c r="C142" s="10">
        <v>0</v>
      </c>
      <c r="D142" s="10" t="s">
        <v>21</v>
      </c>
      <c r="E142" s="11">
        <v>42400</v>
      </c>
      <c r="F142" s="11">
        <v>32600</v>
      </c>
      <c r="G142" s="12">
        <f>F142/E142</f>
        <v>0.76886792452830188</v>
      </c>
      <c r="H142" s="11">
        <f>E142-F142</f>
        <v>9800</v>
      </c>
      <c r="I142" s="13">
        <v>6</v>
      </c>
      <c r="J142" s="14">
        <v>1</v>
      </c>
      <c r="K142" s="4"/>
    </row>
    <row r="143" spans="1:11" x14ac:dyDescent="0.3">
      <c r="B143" s="4"/>
      <c r="C143" s="10"/>
      <c r="D143" s="10" t="s">
        <v>27</v>
      </c>
      <c r="E143" s="11">
        <v>100</v>
      </c>
      <c r="F143" s="11">
        <v>100</v>
      </c>
      <c r="G143" s="12">
        <f>F143/E143</f>
        <v>1</v>
      </c>
      <c r="H143" s="11">
        <f>E143-F143</f>
        <v>0</v>
      </c>
      <c r="I143" s="13">
        <v>-1</v>
      </c>
      <c r="J143" s="14">
        <v>0</v>
      </c>
      <c r="K143" s="4"/>
    </row>
    <row r="144" spans="1:11" x14ac:dyDescent="0.3">
      <c r="B144" s="4"/>
      <c r="C144" s="15"/>
      <c r="D144" s="16" t="s">
        <v>2</v>
      </c>
      <c r="E144" s="17">
        <f>SUM(E142:E142)</f>
        <v>42400</v>
      </c>
      <c r="F144" s="17">
        <f>SUM(F142:F142)</f>
        <v>32600</v>
      </c>
      <c r="G144" s="18"/>
      <c r="H144" s="17">
        <f>E144-F144</f>
        <v>9800</v>
      </c>
      <c r="I144" s="19">
        <f>SUM(I142:I143)</f>
        <v>5</v>
      </c>
      <c r="J144" s="19">
        <f>SUM(J142:J142)</f>
        <v>1</v>
      </c>
      <c r="K144" s="4"/>
    </row>
    <row r="145" spans="2:11" x14ac:dyDescent="0.3">
      <c r="B145" s="4"/>
      <c r="C145" s="4"/>
      <c r="D145" s="4"/>
      <c r="E145" s="6"/>
      <c r="F145" s="6"/>
      <c r="G145" s="7"/>
      <c r="H145" s="6"/>
      <c r="I145" s="8"/>
      <c r="J145" s="8"/>
      <c r="K145" s="4"/>
    </row>
    <row r="146" spans="2:11" x14ac:dyDescent="0.3">
      <c r="B146" s="4"/>
      <c r="C146" s="5" t="s">
        <v>20</v>
      </c>
      <c r="D146" s="5"/>
      <c r="E146" s="6"/>
      <c r="F146" s="6"/>
      <c r="G146" s="7"/>
      <c r="H146" s="6"/>
      <c r="I146" s="8"/>
      <c r="J146" s="8"/>
      <c r="K146" s="4"/>
    </row>
    <row r="147" spans="2:11" x14ac:dyDescent="0.3">
      <c r="B147" s="4"/>
      <c r="C147" s="9" t="s">
        <v>49</v>
      </c>
      <c r="D147" s="9" t="s">
        <v>0</v>
      </c>
      <c r="E147" s="28" t="s">
        <v>44</v>
      </c>
      <c r="F147" s="28" t="s">
        <v>45</v>
      </c>
      <c r="G147" s="29" t="s">
        <v>46</v>
      </c>
      <c r="H147" s="28" t="s">
        <v>1</v>
      </c>
      <c r="I147" s="9" t="s">
        <v>47</v>
      </c>
      <c r="J147" s="9" t="s">
        <v>48</v>
      </c>
      <c r="K147" s="4"/>
    </row>
    <row r="148" spans="2:11" x14ac:dyDescent="0.3">
      <c r="B148" s="4"/>
      <c r="C148" s="10">
        <v>0</v>
      </c>
      <c r="D148" s="10" t="s">
        <v>16</v>
      </c>
      <c r="E148" s="11">
        <v>0</v>
      </c>
      <c r="F148" s="11">
        <v>0</v>
      </c>
      <c r="G148" s="12">
        <v>1</v>
      </c>
      <c r="H148" s="11">
        <f>E148-F148</f>
        <v>0</v>
      </c>
      <c r="I148" s="13">
        <v>10</v>
      </c>
      <c r="J148" s="14">
        <v>2</v>
      </c>
      <c r="K148" s="4"/>
    </row>
    <row r="149" spans="2:11" x14ac:dyDescent="0.3">
      <c r="B149" s="4"/>
      <c r="C149" s="15"/>
      <c r="D149" s="16" t="s">
        <v>2</v>
      </c>
      <c r="E149" s="17">
        <f>SUM(E148:E148)</f>
        <v>0</v>
      </c>
      <c r="F149" s="17">
        <f>SUM(F148:F148)</f>
        <v>0</v>
      </c>
      <c r="G149" s="18"/>
      <c r="H149" s="17">
        <f>E149-F149</f>
        <v>0</v>
      </c>
      <c r="I149" s="19">
        <f>SUM(I148:I148)</f>
        <v>10</v>
      </c>
      <c r="J149" s="19">
        <f>SUM(J148:J148)</f>
        <v>2</v>
      </c>
      <c r="K149" s="4"/>
    </row>
    <row r="150" spans="2:11" x14ac:dyDescent="0.3">
      <c r="B150" s="4"/>
      <c r="C150" s="4"/>
      <c r="D150" s="4"/>
      <c r="E150" s="6"/>
      <c r="F150" s="6"/>
      <c r="G150" s="7"/>
      <c r="H150" s="6"/>
      <c r="I150" s="8"/>
      <c r="J150" s="8"/>
      <c r="K150" s="4"/>
    </row>
    <row r="151" spans="2:11" x14ac:dyDescent="0.3">
      <c r="B151" s="4"/>
      <c r="C151" s="5" t="s">
        <v>26</v>
      </c>
      <c r="D151" s="5"/>
      <c r="E151" s="6"/>
      <c r="F151" s="6"/>
      <c r="G151" s="7"/>
      <c r="H151" s="6"/>
      <c r="I151" s="8"/>
      <c r="J151" s="8"/>
      <c r="K151" s="4"/>
    </row>
    <row r="152" spans="2:11" x14ac:dyDescent="0.3">
      <c r="B152" s="4"/>
      <c r="C152" s="9" t="s">
        <v>49</v>
      </c>
      <c r="D152" s="9" t="s">
        <v>0</v>
      </c>
      <c r="E152" s="28" t="s">
        <v>44</v>
      </c>
      <c r="F152" s="28" t="s">
        <v>45</v>
      </c>
      <c r="G152" s="29" t="s">
        <v>46</v>
      </c>
      <c r="H152" s="28" t="s">
        <v>1</v>
      </c>
      <c r="I152" s="9" t="s">
        <v>47</v>
      </c>
      <c r="J152" s="9" t="s">
        <v>48</v>
      </c>
      <c r="K152" s="4"/>
    </row>
    <row r="153" spans="2:11" x14ac:dyDescent="0.3">
      <c r="B153" s="4"/>
      <c r="C153" s="10"/>
      <c r="D153" s="10" t="s">
        <v>27</v>
      </c>
      <c r="E153" s="11">
        <v>100</v>
      </c>
      <c r="F153" s="11">
        <v>100</v>
      </c>
      <c r="G153" s="12">
        <f>F153/E153</f>
        <v>1</v>
      </c>
      <c r="H153" s="11">
        <f>E153-F153</f>
        <v>0</v>
      </c>
      <c r="I153" s="13">
        <v>3</v>
      </c>
      <c r="J153" s="14">
        <v>0</v>
      </c>
      <c r="K153" s="4"/>
    </row>
    <row r="154" spans="2:11" x14ac:dyDescent="0.3">
      <c r="B154" s="4"/>
      <c r="C154" s="15"/>
      <c r="D154" s="16" t="s">
        <v>2</v>
      </c>
      <c r="E154" s="17">
        <f>SUM(E153:E153)</f>
        <v>100</v>
      </c>
      <c r="F154" s="17">
        <f>SUM(F153:F153)</f>
        <v>100</v>
      </c>
      <c r="G154" s="18"/>
      <c r="H154" s="17">
        <f>E154-F154</f>
        <v>0</v>
      </c>
      <c r="I154" s="19">
        <f>SUM(I153:I153)</f>
        <v>3</v>
      </c>
      <c r="J154" s="19">
        <f>SUM(J153:J153)</f>
        <v>0</v>
      </c>
      <c r="K154" s="4"/>
    </row>
    <row r="155" spans="2:11" x14ac:dyDescent="0.3">
      <c r="B155" s="4"/>
      <c r="C155" s="4"/>
      <c r="D155" s="4"/>
      <c r="E155" s="6"/>
      <c r="F155" s="6"/>
      <c r="G155" s="7"/>
      <c r="H155" s="6"/>
      <c r="I155" s="8"/>
      <c r="J155" s="8"/>
      <c r="K155" s="4"/>
    </row>
    <row r="156" spans="2:11" x14ac:dyDescent="0.3">
      <c r="B156" s="4"/>
      <c r="C156" s="20" t="s">
        <v>3</v>
      </c>
      <c r="D156" s="20"/>
      <c r="E156" s="21"/>
      <c r="F156" s="21"/>
      <c r="G156" s="22"/>
      <c r="H156" s="21"/>
      <c r="I156" s="8"/>
      <c r="J156" s="8"/>
      <c r="K156" s="4"/>
    </row>
    <row r="157" spans="2:11" x14ac:dyDescent="0.3">
      <c r="B157" s="4"/>
      <c r="C157" s="9" t="s">
        <v>49</v>
      </c>
      <c r="D157" s="9" t="s">
        <v>0</v>
      </c>
      <c r="E157" s="28" t="s">
        <v>44</v>
      </c>
      <c r="F157" s="28" t="s">
        <v>45</v>
      </c>
      <c r="G157" s="29" t="s">
        <v>46</v>
      </c>
      <c r="H157" s="28" t="s">
        <v>1</v>
      </c>
      <c r="I157" s="8"/>
      <c r="J157" s="8"/>
      <c r="K157" s="4"/>
    </row>
    <row r="158" spans="2:11" x14ac:dyDescent="0.3">
      <c r="B158" s="4"/>
      <c r="C158" s="10">
        <v>1</v>
      </c>
      <c r="D158" s="10" t="s">
        <v>4</v>
      </c>
      <c r="E158" s="11">
        <v>500</v>
      </c>
      <c r="F158" s="11">
        <v>0</v>
      </c>
      <c r="G158" s="12">
        <f>F158/E158</f>
        <v>0</v>
      </c>
      <c r="H158" s="11">
        <f>E158-F158</f>
        <v>500</v>
      </c>
      <c r="I158" s="8"/>
      <c r="J158" s="8"/>
      <c r="K158" s="4"/>
    </row>
    <row r="159" spans="2:11" x14ac:dyDescent="0.3">
      <c r="B159" s="4"/>
      <c r="C159" s="15"/>
      <c r="D159" s="16" t="s">
        <v>2</v>
      </c>
      <c r="E159" s="17">
        <f>SUM(E158:E158)</f>
        <v>500</v>
      </c>
      <c r="F159" s="17">
        <f>SUM(F158:F158)</f>
        <v>0</v>
      </c>
      <c r="G159" s="18"/>
      <c r="H159" s="17">
        <f>E159-F159</f>
        <v>500</v>
      </c>
      <c r="I159" s="8"/>
      <c r="J159" s="8"/>
      <c r="K159" s="4"/>
    </row>
    <row r="160" spans="2:11" x14ac:dyDescent="0.3">
      <c r="B160" s="4"/>
      <c r="C160" s="4"/>
      <c r="D160" s="4"/>
      <c r="E160" s="6"/>
      <c r="F160" s="6"/>
      <c r="G160" s="7"/>
      <c r="H160" s="6"/>
      <c r="I160" s="8"/>
      <c r="J160" s="8"/>
      <c r="K160" s="4"/>
    </row>
    <row r="161" spans="2:11" x14ac:dyDescent="0.3">
      <c r="B161" s="4"/>
      <c r="C161" s="20" t="s">
        <v>5</v>
      </c>
      <c r="D161" s="4"/>
      <c r="E161" s="6"/>
      <c r="F161" s="6"/>
      <c r="G161" s="7"/>
      <c r="H161" s="6"/>
      <c r="I161" s="8"/>
      <c r="J161" s="8"/>
      <c r="K161" s="4"/>
    </row>
    <row r="162" spans="2:11" x14ac:dyDescent="0.3">
      <c r="B162" s="4"/>
      <c r="C162" s="9" t="s">
        <v>49</v>
      </c>
      <c r="D162" s="9" t="s">
        <v>0</v>
      </c>
      <c r="E162" s="28" t="s">
        <v>44</v>
      </c>
      <c r="F162" s="28" t="s">
        <v>45</v>
      </c>
      <c r="G162" s="29" t="s">
        <v>46</v>
      </c>
      <c r="H162" s="28" t="s">
        <v>1</v>
      </c>
      <c r="I162" s="9" t="s">
        <v>47</v>
      </c>
      <c r="J162" s="9" t="s">
        <v>48</v>
      </c>
      <c r="K162" s="4"/>
    </row>
    <row r="163" spans="2:11" x14ac:dyDescent="0.3">
      <c r="B163" s="4"/>
      <c r="C163" s="10">
        <v>3</v>
      </c>
      <c r="D163" s="10" t="s">
        <v>17</v>
      </c>
      <c r="E163" s="11">
        <v>1000</v>
      </c>
      <c r="F163" s="11">
        <v>1000</v>
      </c>
      <c r="G163" s="12">
        <f>F163/E163</f>
        <v>1</v>
      </c>
      <c r="H163" s="11">
        <f>E163-F163</f>
        <v>0</v>
      </c>
      <c r="I163" s="13">
        <v>2</v>
      </c>
      <c r="J163" s="14">
        <v>1</v>
      </c>
      <c r="K163" s="4"/>
    </row>
    <row r="164" spans="2:11" x14ac:dyDescent="0.3">
      <c r="B164" s="4"/>
      <c r="C164" s="10">
        <v>4</v>
      </c>
      <c r="D164" s="10" t="s">
        <v>18</v>
      </c>
      <c r="E164" s="11">
        <v>3000</v>
      </c>
      <c r="F164" s="11">
        <v>830</v>
      </c>
      <c r="G164" s="12">
        <f t="shared" ref="G164:G165" si="17">F164/E164</f>
        <v>0.27666666666666667</v>
      </c>
      <c r="H164" s="11">
        <f t="shared" ref="H164:H166" si="18">E164-F164</f>
        <v>2170</v>
      </c>
      <c r="I164" s="13">
        <v>1</v>
      </c>
      <c r="J164" s="14">
        <v>0</v>
      </c>
      <c r="K164" s="4"/>
    </row>
    <row r="165" spans="2:11" x14ac:dyDescent="0.3">
      <c r="B165" s="4"/>
      <c r="C165" s="10">
        <v>11</v>
      </c>
      <c r="D165" s="10" t="s">
        <v>17</v>
      </c>
      <c r="E165" s="11">
        <v>3000</v>
      </c>
      <c r="F165" s="11">
        <v>830</v>
      </c>
      <c r="G165" s="12">
        <f t="shared" si="17"/>
        <v>0.27666666666666667</v>
      </c>
      <c r="H165" s="11">
        <f t="shared" si="18"/>
        <v>2170</v>
      </c>
      <c r="I165" s="13">
        <v>1</v>
      </c>
      <c r="J165" s="14">
        <v>0</v>
      </c>
      <c r="K165" s="4"/>
    </row>
    <row r="166" spans="2:11" x14ac:dyDescent="0.3">
      <c r="B166" s="4"/>
      <c r="C166" s="15"/>
      <c r="D166" s="16" t="s">
        <v>2</v>
      </c>
      <c r="E166" s="17">
        <f>SUM(E163:E165)</f>
        <v>7000</v>
      </c>
      <c r="F166" s="17">
        <f>SUM(F163:F165)</f>
        <v>2660</v>
      </c>
      <c r="G166" s="18"/>
      <c r="H166" s="17">
        <f t="shared" si="18"/>
        <v>4340</v>
      </c>
      <c r="I166" s="19">
        <f>SUM(I163:I165)</f>
        <v>4</v>
      </c>
      <c r="J166" s="19">
        <f>SUM(J163:J165)</f>
        <v>1</v>
      </c>
      <c r="K166" s="4"/>
    </row>
    <row r="167" spans="2:11" x14ac:dyDescent="0.3">
      <c r="B167" s="4"/>
      <c r="C167" s="4"/>
      <c r="D167" s="4"/>
      <c r="E167" s="6"/>
      <c r="F167" s="6"/>
      <c r="G167" s="7"/>
      <c r="H167" s="6"/>
      <c r="I167" s="8"/>
      <c r="J167" s="8"/>
      <c r="K167" s="4"/>
    </row>
    <row r="168" spans="2:11" x14ac:dyDescent="0.3">
      <c r="B168" s="4"/>
      <c r="C168" s="20" t="s">
        <v>6</v>
      </c>
      <c r="D168" s="4"/>
      <c r="E168" s="6"/>
      <c r="F168" s="6"/>
      <c r="G168" s="7"/>
      <c r="H168" s="6"/>
      <c r="I168" s="8"/>
      <c r="J168" s="8"/>
      <c r="K168" s="4"/>
    </row>
    <row r="169" spans="2:11" x14ac:dyDescent="0.3">
      <c r="B169" s="4"/>
      <c r="C169" s="9" t="s">
        <v>49</v>
      </c>
      <c r="D169" s="9" t="s">
        <v>0</v>
      </c>
      <c r="E169" s="28" t="s">
        <v>44</v>
      </c>
      <c r="F169" s="28" t="s">
        <v>45</v>
      </c>
      <c r="G169" s="29" t="s">
        <v>46</v>
      </c>
      <c r="H169" s="28" t="s">
        <v>1</v>
      </c>
      <c r="I169" s="9" t="s">
        <v>47</v>
      </c>
      <c r="J169" s="9" t="s">
        <v>48</v>
      </c>
      <c r="K169" s="4"/>
    </row>
    <row r="170" spans="2:11" x14ac:dyDescent="0.3">
      <c r="B170" s="4"/>
      <c r="C170" s="10">
        <v>5</v>
      </c>
      <c r="D170" s="10" t="s">
        <v>51</v>
      </c>
      <c r="E170" s="11">
        <v>12000</v>
      </c>
      <c r="F170" s="11">
        <v>9300</v>
      </c>
      <c r="G170" s="12">
        <f>F170/E170</f>
        <v>0.77500000000000002</v>
      </c>
      <c r="H170" s="11">
        <f>E170-F170</f>
        <v>2700</v>
      </c>
      <c r="I170" s="13">
        <v>2</v>
      </c>
      <c r="J170" s="14">
        <v>1</v>
      </c>
      <c r="K170" s="4"/>
    </row>
    <row r="171" spans="2:11" x14ac:dyDescent="0.3">
      <c r="B171" s="4"/>
      <c r="C171" s="10">
        <v>6</v>
      </c>
      <c r="D171" s="10" t="s">
        <v>52</v>
      </c>
      <c r="E171" s="11">
        <v>4000</v>
      </c>
      <c r="F171" s="11">
        <v>4000</v>
      </c>
      <c r="G171" s="12">
        <f t="shared" ref="G171:G172" si="19">F171/E171</f>
        <v>1</v>
      </c>
      <c r="H171" s="11">
        <f t="shared" ref="H171:H173" si="20">E171-F171</f>
        <v>0</v>
      </c>
      <c r="I171" s="13">
        <v>1</v>
      </c>
      <c r="J171" s="14">
        <v>1</v>
      </c>
      <c r="K171" s="4"/>
    </row>
    <row r="172" spans="2:11" x14ac:dyDescent="0.3">
      <c r="B172" s="4"/>
      <c r="C172" s="10">
        <v>12</v>
      </c>
      <c r="D172" s="10" t="s">
        <v>52</v>
      </c>
      <c r="E172" s="11">
        <v>3000</v>
      </c>
      <c r="F172" s="11">
        <v>1050</v>
      </c>
      <c r="G172" s="12">
        <f t="shared" si="19"/>
        <v>0.35</v>
      </c>
      <c r="H172" s="11">
        <f t="shared" si="20"/>
        <v>1950</v>
      </c>
      <c r="I172" s="13">
        <v>2</v>
      </c>
      <c r="J172" s="14">
        <v>1</v>
      </c>
      <c r="K172" s="4"/>
    </row>
    <row r="173" spans="2:11" x14ac:dyDescent="0.3">
      <c r="B173" s="4"/>
      <c r="C173" s="15"/>
      <c r="D173" s="16" t="s">
        <v>2</v>
      </c>
      <c r="E173" s="17">
        <f>SUM(E170:E172)</f>
        <v>19000</v>
      </c>
      <c r="F173" s="17">
        <f>SUM(F170:F172)</f>
        <v>14350</v>
      </c>
      <c r="G173" s="18"/>
      <c r="H173" s="17">
        <f t="shared" si="20"/>
        <v>4650</v>
      </c>
      <c r="I173" s="19">
        <f>SUM(I170:I172)</f>
        <v>5</v>
      </c>
      <c r="J173" s="19">
        <f>SUM(J170:J172)</f>
        <v>3</v>
      </c>
      <c r="K173" s="4"/>
    </row>
    <row r="174" spans="2:11" x14ac:dyDescent="0.3">
      <c r="B174" s="4"/>
      <c r="C174" s="4"/>
      <c r="D174" s="4"/>
      <c r="E174" s="6"/>
      <c r="F174" s="6"/>
      <c r="G174" s="7"/>
      <c r="H174" s="6"/>
      <c r="I174" s="8"/>
      <c r="J174" s="8"/>
      <c r="K174" s="4"/>
    </row>
    <row r="175" spans="2:11" x14ac:dyDescent="0.3">
      <c r="B175" s="4"/>
      <c r="C175" s="20" t="s">
        <v>7</v>
      </c>
      <c r="D175" s="4"/>
      <c r="E175" s="6"/>
      <c r="F175" s="6"/>
      <c r="G175" s="7"/>
      <c r="H175" s="6"/>
      <c r="I175" s="8"/>
      <c r="J175" s="8"/>
      <c r="K175" s="4"/>
    </row>
    <row r="176" spans="2:11" x14ac:dyDescent="0.3">
      <c r="B176" s="4"/>
      <c r="C176" s="9" t="s">
        <v>49</v>
      </c>
      <c r="D176" s="9" t="s">
        <v>0</v>
      </c>
      <c r="E176" s="28" t="s">
        <v>44</v>
      </c>
      <c r="F176" s="28" t="s">
        <v>45</v>
      </c>
      <c r="G176" s="29" t="s">
        <v>46</v>
      </c>
      <c r="H176" s="28" t="s">
        <v>1</v>
      </c>
      <c r="I176" s="9" t="s">
        <v>47</v>
      </c>
      <c r="J176" s="9" t="s">
        <v>48</v>
      </c>
      <c r="K176" s="4"/>
    </row>
    <row r="177" spans="2:11" x14ac:dyDescent="0.3">
      <c r="B177" s="4"/>
      <c r="C177" s="10">
        <v>7</v>
      </c>
      <c r="D177" s="10" t="s">
        <v>23</v>
      </c>
      <c r="E177" s="11">
        <v>9000</v>
      </c>
      <c r="F177" s="11">
        <v>4500</v>
      </c>
      <c r="G177" s="12">
        <f>F177/E177</f>
        <v>0.5</v>
      </c>
      <c r="H177" s="11">
        <f>E177-F177</f>
        <v>4500</v>
      </c>
      <c r="I177" s="13">
        <v>1</v>
      </c>
      <c r="J177" s="13">
        <v>0</v>
      </c>
      <c r="K177" s="4"/>
    </row>
    <row r="178" spans="2:11" x14ac:dyDescent="0.3">
      <c r="B178" s="4"/>
      <c r="C178" s="10">
        <v>9</v>
      </c>
      <c r="D178" s="10" t="s">
        <v>24</v>
      </c>
      <c r="E178" s="11">
        <v>9000</v>
      </c>
      <c r="F178" s="11">
        <v>4500</v>
      </c>
      <c r="G178" s="12">
        <f t="shared" ref="G178" si="21">F178/E178</f>
        <v>0.5</v>
      </c>
      <c r="H178" s="11">
        <f t="shared" ref="H178" si="22">E178-F178</f>
        <v>4500</v>
      </c>
      <c r="I178" s="13">
        <v>2</v>
      </c>
      <c r="J178" s="13">
        <v>1</v>
      </c>
      <c r="K178" s="4"/>
    </row>
    <row r="179" spans="2:11" x14ac:dyDescent="0.3">
      <c r="B179" s="4"/>
      <c r="C179" s="15"/>
      <c r="D179" s="16" t="s">
        <v>2</v>
      </c>
      <c r="E179" s="17">
        <f>SUM(E177)</f>
        <v>9000</v>
      </c>
      <c r="F179" s="17">
        <f>SUM(F177)</f>
        <v>4500</v>
      </c>
      <c r="G179" s="18"/>
      <c r="H179" s="17">
        <f>E179-F179</f>
        <v>4500</v>
      </c>
      <c r="I179" s="19">
        <f>SUM(I177:I178)</f>
        <v>3</v>
      </c>
      <c r="J179" s="19">
        <f>SUM(J177:J178)</f>
        <v>1</v>
      </c>
      <c r="K179" s="4"/>
    </row>
    <row r="180" spans="2:11" x14ac:dyDescent="0.3">
      <c r="B180" s="4"/>
      <c r="C180" s="4"/>
      <c r="D180" s="4"/>
      <c r="E180" s="6"/>
      <c r="F180" s="6"/>
      <c r="G180" s="7"/>
      <c r="H180" s="6"/>
      <c r="I180" s="8"/>
      <c r="J180" s="8"/>
      <c r="K180" s="4"/>
    </row>
    <row r="181" spans="2:11" x14ac:dyDescent="0.3">
      <c r="B181" s="4"/>
      <c r="C181" s="23"/>
      <c r="D181" s="24" t="s">
        <v>8</v>
      </c>
      <c r="E181" s="25">
        <f>E144+E149+E154+E159+E166+E173+E179</f>
        <v>78000</v>
      </c>
      <c r="F181" s="25">
        <f>F144+F149+F154+F159+F166+F173+F179</f>
        <v>54210</v>
      </c>
      <c r="G181" s="26"/>
      <c r="H181" s="25">
        <f>H144+H149+H154+H159+H166+H173+H179</f>
        <v>23790</v>
      </c>
      <c r="I181" s="27"/>
      <c r="J181" s="27"/>
      <c r="K181" s="4"/>
    </row>
    <row r="182" spans="2:11" x14ac:dyDescent="0.3">
      <c r="B182" s="4"/>
      <c r="C182" s="4"/>
      <c r="D182" s="4"/>
      <c r="E182" s="6"/>
      <c r="F182" s="6"/>
      <c r="G182" s="7"/>
      <c r="H182" s="6"/>
      <c r="I182" s="8"/>
      <c r="J182" s="8"/>
      <c r="K182" s="4"/>
    </row>
    <row r="183" spans="2:11" x14ac:dyDescent="0.3"/>
    <row r="184" spans="2:11" x14ac:dyDescent="0.3"/>
    <row r="185" spans="2:11" x14ac:dyDescent="0.3"/>
    <row r="186" spans="2:1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A6D7-B223-4D2F-94E1-7FF084A666F0}">
  <dimension ref="A1:L89"/>
  <sheetViews>
    <sheetView showGridLines="0" topLeftCell="A25" zoomScale="90" zoomScaleNormal="90" workbookViewId="0">
      <selection activeCell="D12" sqref="D12"/>
    </sheetView>
  </sheetViews>
  <sheetFormatPr baseColWidth="10" defaultColWidth="0" defaultRowHeight="14.4" zeroHeight="1" x14ac:dyDescent="0.3"/>
  <cols>
    <col min="1" max="1" width="11.44140625" customWidth="1"/>
    <col min="2" max="2" width="2.88671875" customWidth="1"/>
    <col min="3" max="3" width="4" customWidth="1"/>
    <col min="4" max="4" width="29.6640625" customWidth="1"/>
    <col min="5" max="5" width="14.109375" style="1" bestFit="1" customWidth="1"/>
    <col min="6" max="6" width="13.44140625" style="1" bestFit="1" customWidth="1"/>
    <col min="7" max="7" width="11.44140625" style="2" customWidth="1"/>
    <col min="8" max="8" width="14" style="1" customWidth="1"/>
    <col min="9" max="10" width="11.44140625" style="3" customWidth="1"/>
    <col min="11" max="11" width="2.88671875" customWidth="1"/>
    <col min="12" max="12" width="11.44140625" customWidth="1"/>
    <col min="13" max="16384" width="11.44140625" hidden="1"/>
  </cols>
  <sheetData>
    <row r="1" spans="1:11" x14ac:dyDescent="0.3">
      <c r="A1" t="s">
        <v>29</v>
      </c>
    </row>
    <row r="2" spans="1:11" x14ac:dyDescent="0.3">
      <c r="A2" t="s">
        <v>9</v>
      </c>
    </row>
    <row r="3" spans="1:11" x14ac:dyDescent="0.3">
      <c r="A3" t="s">
        <v>37</v>
      </c>
    </row>
    <row r="4" spans="1:11" x14ac:dyDescent="0.3">
      <c r="A4" t="s">
        <v>38</v>
      </c>
    </row>
    <row r="5" spans="1:11" x14ac:dyDescent="0.3"/>
    <row r="6" spans="1:11" x14ac:dyDescent="0.3">
      <c r="B6" s="4"/>
      <c r="C6" s="5" t="s">
        <v>68</v>
      </c>
      <c r="D6" s="5"/>
      <c r="E6" s="6"/>
      <c r="F6" s="6"/>
      <c r="G6" s="7"/>
      <c r="H6" s="6"/>
      <c r="I6" s="8"/>
      <c r="J6" s="8"/>
      <c r="K6" s="4"/>
    </row>
    <row r="7" spans="1:11" x14ac:dyDescent="0.3">
      <c r="B7" s="4"/>
      <c r="C7" s="9" t="s">
        <v>49</v>
      </c>
      <c r="D7" s="9" t="s">
        <v>0</v>
      </c>
      <c r="E7" s="28" t="s">
        <v>44</v>
      </c>
      <c r="F7" s="28" t="s">
        <v>45</v>
      </c>
      <c r="G7" s="29" t="s">
        <v>46</v>
      </c>
      <c r="H7" s="28" t="s">
        <v>1</v>
      </c>
      <c r="I7" s="9" t="s">
        <v>47</v>
      </c>
      <c r="J7" s="9" t="s">
        <v>48</v>
      </c>
      <c r="K7" s="4"/>
    </row>
    <row r="8" spans="1:11" x14ac:dyDescent="0.3">
      <c r="B8" s="4"/>
      <c r="C8" s="10">
        <v>0</v>
      </c>
      <c r="D8" s="10" t="s">
        <v>15</v>
      </c>
      <c r="E8" s="11">
        <v>6000</v>
      </c>
      <c r="F8" s="11">
        <v>4500</v>
      </c>
      <c r="G8" s="12">
        <f>F8/E8</f>
        <v>0.75</v>
      </c>
      <c r="H8" s="11">
        <f>E8-F8</f>
        <v>1500</v>
      </c>
      <c r="I8" s="13">
        <v>2</v>
      </c>
      <c r="J8" s="14">
        <v>1</v>
      </c>
      <c r="K8" s="4"/>
    </row>
    <row r="9" spans="1:11" x14ac:dyDescent="0.3">
      <c r="B9" s="4"/>
      <c r="C9" s="15"/>
      <c r="D9" s="16" t="s">
        <v>2</v>
      </c>
      <c r="E9" s="17">
        <f>SUM(E8:E8)</f>
        <v>6000</v>
      </c>
      <c r="F9" s="17">
        <f>SUM(F8:F8)</f>
        <v>4500</v>
      </c>
      <c r="G9" s="18"/>
      <c r="H9" s="17">
        <f>E9-F9</f>
        <v>1500</v>
      </c>
      <c r="I9" s="19">
        <f>SUM(I8:I8)</f>
        <v>2</v>
      </c>
      <c r="J9" s="19">
        <f>SUM(J8:J8)</f>
        <v>1</v>
      </c>
      <c r="K9" s="4"/>
    </row>
    <row r="10" spans="1:11" x14ac:dyDescent="0.3">
      <c r="B10" s="4"/>
      <c r="C10" s="4"/>
      <c r="D10" s="4"/>
      <c r="E10" s="6"/>
      <c r="F10" s="6"/>
      <c r="G10" s="7"/>
      <c r="H10" s="6"/>
      <c r="I10" s="8"/>
      <c r="J10" s="8"/>
      <c r="K10" s="4"/>
    </row>
    <row r="11" spans="1:11" x14ac:dyDescent="0.3">
      <c r="B11" s="4"/>
      <c r="C11" s="20" t="s">
        <v>3</v>
      </c>
      <c r="D11" s="20"/>
      <c r="E11" s="21"/>
      <c r="F11" s="21"/>
      <c r="G11" s="22"/>
      <c r="H11" s="21"/>
      <c r="I11" s="8"/>
      <c r="J11" s="8"/>
      <c r="K11" s="4"/>
    </row>
    <row r="12" spans="1:11" x14ac:dyDescent="0.3">
      <c r="B12" s="4"/>
      <c r="C12" s="9" t="s">
        <v>49</v>
      </c>
      <c r="D12" s="9" t="s">
        <v>0</v>
      </c>
      <c r="E12" s="28" t="s">
        <v>44</v>
      </c>
      <c r="F12" s="28" t="s">
        <v>45</v>
      </c>
      <c r="G12" s="29" t="s">
        <v>46</v>
      </c>
      <c r="H12" s="28" t="s">
        <v>1</v>
      </c>
      <c r="I12" s="8"/>
      <c r="J12" s="8"/>
      <c r="K12" s="4"/>
    </row>
    <row r="13" spans="1:11" x14ac:dyDescent="0.3">
      <c r="B13" s="4"/>
      <c r="C13" s="10">
        <v>1</v>
      </c>
      <c r="D13" s="10" t="s">
        <v>4</v>
      </c>
      <c r="E13" s="11">
        <v>500</v>
      </c>
      <c r="F13" s="11">
        <v>0</v>
      </c>
      <c r="G13" s="12">
        <f>F13/E13</f>
        <v>0</v>
      </c>
      <c r="H13" s="11">
        <f>E13-F13</f>
        <v>500</v>
      </c>
      <c r="I13" s="8"/>
      <c r="J13" s="8"/>
      <c r="K13" s="4"/>
    </row>
    <row r="14" spans="1:11" x14ac:dyDescent="0.3">
      <c r="B14" s="4"/>
      <c r="C14" s="15"/>
      <c r="D14" s="16" t="s">
        <v>2</v>
      </c>
      <c r="E14" s="17">
        <f>SUM(E13:E13)</f>
        <v>500</v>
      </c>
      <c r="F14" s="17">
        <f>SUM(F13:F13)</f>
        <v>0</v>
      </c>
      <c r="G14" s="18"/>
      <c r="H14" s="17">
        <f>E14-F14</f>
        <v>500</v>
      </c>
      <c r="I14" s="8"/>
      <c r="J14" s="8"/>
      <c r="K14" s="4"/>
    </row>
    <row r="15" spans="1:11" x14ac:dyDescent="0.3">
      <c r="B15" s="4"/>
      <c r="C15" s="4"/>
      <c r="D15" s="4"/>
      <c r="E15" s="6"/>
      <c r="F15" s="6"/>
      <c r="G15" s="7"/>
      <c r="H15" s="6"/>
      <c r="I15" s="8"/>
      <c r="J15" s="8"/>
      <c r="K15" s="4"/>
    </row>
    <row r="16" spans="1:11" x14ac:dyDescent="0.3">
      <c r="B16" s="4"/>
      <c r="C16" s="20" t="s">
        <v>6</v>
      </c>
      <c r="D16" s="4"/>
      <c r="E16" s="6"/>
      <c r="F16" s="6"/>
      <c r="G16" s="7"/>
      <c r="H16" s="6"/>
      <c r="I16" s="8"/>
      <c r="J16" s="8"/>
      <c r="K16" s="4"/>
    </row>
    <row r="17" spans="1:11" x14ac:dyDescent="0.3">
      <c r="B17" s="4"/>
      <c r="C17" s="9" t="s">
        <v>49</v>
      </c>
      <c r="D17" s="9" t="s">
        <v>0</v>
      </c>
      <c r="E17" s="28" t="s">
        <v>44</v>
      </c>
      <c r="F17" s="28" t="s">
        <v>45</v>
      </c>
      <c r="G17" s="29" t="s">
        <v>46</v>
      </c>
      <c r="H17" s="28" t="s">
        <v>1</v>
      </c>
      <c r="I17" s="9" t="s">
        <v>47</v>
      </c>
      <c r="J17" s="9" t="s">
        <v>48</v>
      </c>
      <c r="K17" s="4"/>
    </row>
    <row r="18" spans="1:11" x14ac:dyDescent="0.3">
      <c r="B18" s="4"/>
      <c r="C18" s="10">
        <v>2</v>
      </c>
      <c r="D18" s="10" t="s">
        <v>51</v>
      </c>
      <c r="E18" s="11">
        <v>1000</v>
      </c>
      <c r="F18" s="11">
        <v>1000</v>
      </c>
      <c r="G18" s="12">
        <f>F18/E18</f>
        <v>1</v>
      </c>
      <c r="H18" s="11">
        <f>E18-F18</f>
        <v>0</v>
      </c>
      <c r="I18" s="13">
        <v>1</v>
      </c>
      <c r="J18" s="14">
        <v>1</v>
      </c>
      <c r="K18" s="4"/>
    </row>
    <row r="19" spans="1:11" x14ac:dyDescent="0.3">
      <c r="B19" s="4"/>
      <c r="C19" s="15"/>
      <c r="D19" s="16" t="s">
        <v>2</v>
      </c>
      <c r="E19" s="17">
        <f>SUM(E18:E18)</f>
        <v>1000</v>
      </c>
      <c r="F19" s="17">
        <f>SUM(F18:F18)</f>
        <v>1000</v>
      </c>
      <c r="G19" s="18"/>
      <c r="H19" s="17">
        <f t="shared" ref="H19" si="0">E19-F19</f>
        <v>0</v>
      </c>
      <c r="I19" s="19">
        <f>SUM(I18:I18)</f>
        <v>1</v>
      </c>
      <c r="J19" s="19">
        <f>SUM(J18:J18)</f>
        <v>1</v>
      </c>
      <c r="K19" s="4"/>
    </row>
    <row r="20" spans="1:11" x14ac:dyDescent="0.3">
      <c r="B20" s="4"/>
      <c r="C20" s="4"/>
      <c r="D20" s="4"/>
      <c r="E20" s="6"/>
      <c r="F20" s="6"/>
      <c r="G20" s="7"/>
      <c r="H20" s="6"/>
      <c r="I20" s="8"/>
      <c r="J20" s="8"/>
      <c r="K20" s="4"/>
    </row>
    <row r="21" spans="1:11" x14ac:dyDescent="0.3">
      <c r="B21" s="4"/>
      <c r="C21" s="23"/>
      <c r="D21" s="24" t="s">
        <v>8</v>
      </c>
      <c r="E21" s="25">
        <f>E9+E14+E19</f>
        <v>7500</v>
      </c>
      <c r="F21" s="25">
        <f>F9+F14+F19</f>
        <v>5500</v>
      </c>
      <c r="G21" s="26"/>
      <c r="H21" s="25">
        <f>H9+H14+H19</f>
        <v>2000</v>
      </c>
      <c r="I21" s="27"/>
      <c r="J21" s="27"/>
      <c r="K21" s="4"/>
    </row>
    <row r="22" spans="1:11" x14ac:dyDescent="0.3">
      <c r="B22" s="4"/>
      <c r="C22" s="4"/>
      <c r="D22" s="4"/>
      <c r="E22" s="6"/>
      <c r="F22" s="6"/>
      <c r="G22" s="7"/>
      <c r="H22" s="6"/>
      <c r="I22" s="8"/>
      <c r="J22" s="8"/>
      <c r="K22" s="4"/>
    </row>
    <row r="23" spans="1:11" x14ac:dyDescent="0.3"/>
    <row r="24" spans="1:11" x14ac:dyDescent="0.3"/>
    <row r="25" spans="1:11" x14ac:dyDescent="0.3">
      <c r="A25" t="s">
        <v>40</v>
      </c>
    </row>
    <row r="26" spans="1:11" x14ac:dyDescent="0.3">
      <c r="A26" t="s">
        <v>41</v>
      </c>
    </row>
    <row r="27" spans="1:11" x14ac:dyDescent="0.3">
      <c r="A27" t="s">
        <v>42</v>
      </c>
    </row>
    <row r="28" spans="1:11" x14ac:dyDescent="0.3">
      <c r="A28" t="s">
        <v>12</v>
      </c>
    </row>
    <row r="29" spans="1:11" x14ac:dyDescent="0.3"/>
    <row r="30" spans="1:11" x14ac:dyDescent="0.3">
      <c r="B30" s="4"/>
      <c r="C30" s="5" t="s">
        <v>68</v>
      </c>
      <c r="D30" s="5"/>
      <c r="E30" s="6"/>
      <c r="F30" s="6"/>
      <c r="G30" s="7"/>
      <c r="H30" s="6"/>
      <c r="I30" s="8"/>
      <c r="J30" s="8"/>
      <c r="K30" s="4"/>
    </row>
    <row r="31" spans="1:11" x14ac:dyDescent="0.3">
      <c r="B31" s="4"/>
      <c r="C31" s="9" t="s">
        <v>49</v>
      </c>
      <c r="D31" s="9" t="s">
        <v>0</v>
      </c>
      <c r="E31" s="28" t="s">
        <v>44</v>
      </c>
      <c r="F31" s="28" t="s">
        <v>45</v>
      </c>
      <c r="G31" s="29" t="s">
        <v>46</v>
      </c>
      <c r="H31" s="28" t="s">
        <v>1</v>
      </c>
      <c r="I31" s="9" t="s">
        <v>47</v>
      </c>
      <c r="J31" s="9" t="s">
        <v>48</v>
      </c>
      <c r="K31" s="4"/>
    </row>
    <row r="32" spans="1:11" x14ac:dyDescent="0.3">
      <c r="B32" s="4"/>
      <c r="C32" s="10">
        <v>0</v>
      </c>
      <c r="D32" s="10" t="s">
        <v>15</v>
      </c>
      <c r="E32" s="11">
        <v>6000</v>
      </c>
      <c r="F32" s="11">
        <v>6000</v>
      </c>
      <c r="G32" s="12">
        <f>F32/E32</f>
        <v>1</v>
      </c>
      <c r="H32" s="11">
        <f>E32-F32</f>
        <v>0</v>
      </c>
      <c r="I32" s="13">
        <v>2</v>
      </c>
      <c r="J32" s="14">
        <v>1</v>
      </c>
      <c r="K32" s="4"/>
    </row>
    <row r="33" spans="2:11" x14ac:dyDescent="0.3">
      <c r="B33" s="4"/>
      <c r="C33" s="10">
        <v>3</v>
      </c>
      <c r="D33" s="10" t="s">
        <v>50</v>
      </c>
      <c r="E33" s="11">
        <v>6000</v>
      </c>
      <c r="F33" s="11">
        <v>1500</v>
      </c>
      <c r="G33" s="12">
        <f>F33/E33</f>
        <v>0.25</v>
      </c>
      <c r="H33" s="11">
        <f>E33-F33</f>
        <v>4500</v>
      </c>
      <c r="I33" s="13">
        <v>2</v>
      </c>
      <c r="J33" s="14">
        <v>0</v>
      </c>
      <c r="K33" s="4"/>
    </row>
    <row r="34" spans="2:11" x14ac:dyDescent="0.3">
      <c r="B34" s="4"/>
      <c r="C34" s="15"/>
      <c r="D34" s="16" t="s">
        <v>2</v>
      </c>
      <c r="E34" s="17">
        <f>SUM(E32:E33)</f>
        <v>12000</v>
      </c>
      <c r="F34" s="17">
        <f>SUM(F32:F33)</f>
        <v>7500</v>
      </c>
      <c r="G34" s="18"/>
      <c r="H34" s="17">
        <f>E34-F34</f>
        <v>4500</v>
      </c>
      <c r="I34" s="19">
        <f>SUM(I32:I33)</f>
        <v>4</v>
      </c>
      <c r="J34" s="19">
        <f>SUM(J32:J33)</f>
        <v>1</v>
      </c>
      <c r="K34" s="4"/>
    </row>
    <row r="35" spans="2:11" x14ac:dyDescent="0.3">
      <c r="B35" s="4"/>
      <c r="C35" s="4"/>
      <c r="D35" s="4"/>
      <c r="E35" s="6"/>
      <c r="F35" s="6"/>
      <c r="G35" s="7"/>
      <c r="H35" s="6"/>
      <c r="I35" s="8"/>
      <c r="J35" s="8"/>
      <c r="K35" s="4"/>
    </row>
    <row r="36" spans="2:11" x14ac:dyDescent="0.3">
      <c r="B36" s="4"/>
      <c r="C36" s="20" t="s">
        <v>3</v>
      </c>
      <c r="D36" s="20"/>
      <c r="E36" s="21"/>
      <c r="F36" s="21"/>
      <c r="G36" s="22"/>
      <c r="H36" s="21"/>
      <c r="I36" s="8"/>
      <c r="J36" s="8"/>
      <c r="K36" s="4"/>
    </row>
    <row r="37" spans="2:11" x14ac:dyDescent="0.3">
      <c r="B37" s="4"/>
      <c r="C37" s="9" t="s">
        <v>49</v>
      </c>
      <c r="D37" s="9" t="s">
        <v>0</v>
      </c>
      <c r="E37" s="28" t="s">
        <v>44</v>
      </c>
      <c r="F37" s="28" t="s">
        <v>45</v>
      </c>
      <c r="G37" s="29" t="s">
        <v>46</v>
      </c>
      <c r="H37" s="28" t="s">
        <v>1</v>
      </c>
      <c r="I37" s="8"/>
      <c r="J37" s="8"/>
      <c r="K37" s="4"/>
    </row>
    <row r="38" spans="2:11" x14ac:dyDescent="0.3">
      <c r="B38" s="4"/>
      <c r="C38" s="10">
        <v>1</v>
      </c>
      <c r="D38" s="10" t="s">
        <v>4</v>
      </c>
      <c r="E38" s="11">
        <v>500</v>
      </c>
      <c r="F38" s="11">
        <v>500</v>
      </c>
      <c r="G38" s="12">
        <f>F38/E38</f>
        <v>1</v>
      </c>
      <c r="H38" s="11">
        <f>E38-F38</f>
        <v>0</v>
      </c>
      <c r="I38" s="8"/>
      <c r="J38" s="8"/>
      <c r="K38" s="4"/>
    </row>
    <row r="39" spans="2:11" x14ac:dyDescent="0.3">
      <c r="B39" s="4"/>
      <c r="C39" s="10">
        <v>4</v>
      </c>
      <c r="D39" s="10" t="s">
        <v>4</v>
      </c>
      <c r="E39" s="11">
        <v>500</v>
      </c>
      <c r="F39" s="11">
        <v>0</v>
      </c>
      <c r="G39" s="12">
        <f>F39/E39</f>
        <v>0</v>
      </c>
      <c r="H39" s="11">
        <f>E39-F39</f>
        <v>500</v>
      </c>
      <c r="I39" s="8"/>
      <c r="J39" s="8"/>
      <c r="K39" s="4"/>
    </row>
    <row r="40" spans="2:11" x14ac:dyDescent="0.3">
      <c r="B40" s="4"/>
      <c r="C40" s="15"/>
      <c r="D40" s="16" t="s">
        <v>2</v>
      </c>
      <c r="E40" s="17">
        <f>SUM(E38:E39)</f>
        <v>1000</v>
      </c>
      <c r="F40" s="17">
        <f>SUM(F38:F39)</f>
        <v>500</v>
      </c>
      <c r="G40" s="18"/>
      <c r="H40" s="17">
        <f t="shared" ref="H40" si="1">E40-F40</f>
        <v>500</v>
      </c>
      <c r="I40" s="8"/>
      <c r="J40" s="8"/>
      <c r="K40" s="4"/>
    </row>
    <row r="41" spans="2:11" x14ac:dyDescent="0.3">
      <c r="B41" s="4"/>
      <c r="C41" s="4"/>
      <c r="D41" s="4"/>
      <c r="E41" s="6"/>
      <c r="F41" s="6"/>
      <c r="G41" s="7"/>
      <c r="H41" s="6"/>
      <c r="I41" s="8"/>
      <c r="J41" s="8"/>
      <c r="K41" s="4"/>
    </row>
    <row r="42" spans="2:11" x14ac:dyDescent="0.3">
      <c r="B42" s="4"/>
      <c r="C42" s="20" t="s">
        <v>5</v>
      </c>
      <c r="D42" s="4"/>
      <c r="E42" s="6"/>
      <c r="F42" s="6"/>
      <c r="G42" s="7"/>
      <c r="H42" s="6"/>
      <c r="I42" s="8"/>
      <c r="J42" s="8"/>
      <c r="K42" s="4"/>
    </row>
    <row r="43" spans="2:11" x14ac:dyDescent="0.3">
      <c r="B43" s="4"/>
      <c r="C43" s="9" t="s">
        <v>49</v>
      </c>
      <c r="D43" s="9" t="s">
        <v>0</v>
      </c>
      <c r="E43" s="28" t="s">
        <v>44</v>
      </c>
      <c r="F43" s="28" t="s">
        <v>45</v>
      </c>
      <c r="G43" s="29" t="s">
        <v>46</v>
      </c>
      <c r="H43" s="28" t="s">
        <v>1</v>
      </c>
      <c r="I43" s="9" t="s">
        <v>47</v>
      </c>
      <c r="J43" s="9" t="s">
        <v>48</v>
      </c>
      <c r="K43" s="4"/>
    </row>
    <row r="44" spans="2:11" x14ac:dyDescent="0.3">
      <c r="B44" s="4"/>
      <c r="C44" s="10">
        <v>6</v>
      </c>
      <c r="D44" s="10" t="s">
        <v>18</v>
      </c>
      <c r="E44" s="11">
        <v>3000</v>
      </c>
      <c r="F44" s="11">
        <v>0</v>
      </c>
      <c r="G44" s="12">
        <f t="shared" ref="G44" si="2">F44/E44</f>
        <v>0</v>
      </c>
      <c r="H44" s="11">
        <f t="shared" ref="H44:H45" si="3">E44-F44</f>
        <v>3000</v>
      </c>
      <c r="I44" s="13">
        <v>1</v>
      </c>
      <c r="J44" s="14">
        <v>0</v>
      </c>
      <c r="K44" s="4"/>
    </row>
    <row r="45" spans="2:11" x14ac:dyDescent="0.3">
      <c r="B45" s="4"/>
      <c r="C45" s="15"/>
      <c r="D45" s="16" t="s">
        <v>2</v>
      </c>
      <c r="E45" s="17">
        <f>SUM(E44:E44)</f>
        <v>3000</v>
      </c>
      <c r="F45" s="17">
        <f>SUM(F44:F44)</f>
        <v>0</v>
      </c>
      <c r="G45" s="18"/>
      <c r="H45" s="17">
        <f t="shared" si="3"/>
        <v>3000</v>
      </c>
      <c r="I45" s="19">
        <f>SUM(I44:I44)</f>
        <v>1</v>
      </c>
      <c r="J45" s="19">
        <f>SUM(J44:J44)</f>
        <v>0</v>
      </c>
      <c r="K45" s="4"/>
    </row>
    <row r="46" spans="2:11" x14ac:dyDescent="0.3">
      <c r="B46" s="4"/>
      <c r="C46" s="4"/>
      <c r="D46" s="4"/>
      <c r="E46" s="6"/>
      <c r="F46" s="6"/>
      <c r="G46" s="7"/>
      <c r="H46" s="6"/>
      <c r="I46" s="8"/>
      <c r="J46" s="8"/>
      <c r="K46" s="4"/>
    </row>
    <row r="47" spans="2:11" x14ac:dyDescent="0.3">
      <c r="B47" s="4"/>
      <c r="C47" s="20" t="s">
        <v>6</v>
      </c>
      <c r="D47" s="4"/>
      <c r="E47" s="6"/>
      <c r="F47" s="6"/>
      <c r="G47" s="7"/>
      <c r="H47" s="6"/>
      <c r="I47" s="8"/>
      <c r="J47" s="8"/>
      <c r="K47" s="4"/>
    </row>
    <row r="48" spans="2:11" x14ac:dyDescent="0.3">
      <c r="B48" s="4"/>
      <c r="C48" s="9" t="s">
        <v>49</v>
      </c>
      <c r="D48" s="9" t="s">
        <v>0</v>
      </c>
      <c r="E48" s="28" t="s">
        <v>44</v>
      </c>
      <c r="F48" s="28" t="s">
        <v>45</v>
      </c>
      <c r="G48" s="29" t="s">
        <v>46</v>
      </c>
      <c r="H48" s="28" t="s">
        <v>1</v>
      </c>
      <c r="I48" s="9" t="s">
        <v>47</v>
      </c>
      <c r="J48" s="9" t="s">
        <v>48</v>
      </c>
      <c r="K48" s="4"/>
    </row>
    <row r="49" spans="1:11" x14ac:dyDescent="0.3">
      <c r="B49" s="4"/>
      <c r="C49" s="10">
        <v>2</v>
      </c>
      <c r="D49" s="10" t="s">
        <v>51</v>
      </c>
      <c r="E49" s="11">
        <v>1000</v>
      </c>
      <c r="F49" s="11">
        <v>1000</v>
      </c>
      <c r="G49" s="12">
        <f>F49/E49</f>
        <v>1</v>
      </c>
      <c r="H49" s="11">
        <f>E49-F49</f>
        <v>0</v>
      </c>
      <c r="I49" s="13">
        <v>1</v>
      </c>
      <c r="J49" s="14">
        <v>1</v>
      </c>
      <c r="K49" s="4"/>
    </row>
    <row r="50" spans="1:11" x14ac:dyDescent="0.3">
      <c r="B50" s="4"/>
      <c r="C50" s="10">
        <v>5</v>
      </c>
      <c r="D50" s="10" t="s">
        <v>51</v>
      </c>
      <c r="E50" s="11">
        <v>2000</v>
      </c>
      <c r="F50" s="11">
        <v>0</v>
      </c>
      <c r="G50" s="12">
        <f>F50/E50</f>
        <v>0</v>
      </c>
      <c r="H50" s="11">
        <f>E50-F50</f>
        <v>2000</v>
      </c>
      <c r="I50" s="13">
        <v>2</v>
      </c>
      <c r="J50" s="14">
        <v>0</v>
      </c>
      <c r="K50" s="4"/>
    </row>
    <row r="51" spans="1:11" x14ac:dyDescent="0.3">
      <c r="B51" s="4"/>
      <c r="C51" s="15"/>
      <c r="D51" s="16" t="s">
        <v>2</v>
      </c>
      <c r="E51" s="17">
        <f>SUM(E49:E50)</f>
        <v>3000</v>
      </c>
      <c r="F51" s="17">
        <f>SUM(F49:F50)</f>
        <v>1000</v>
      </c>
      <c r="G51" s="18"/>
      <c r="H51" s="17">
        <f t="shared" ref="H51" si="4">E51-F51</f>
        <v>2000</v>
      </c>
      <c r="I51" s="19">
        <f>SUM(I49:I50)</f>
        <v>3</v>
      </c>
      <c r="J51" s="19">
        <f>SUM(J49:J50)</f>
        <v>1</v>
      </c>
      <c r="K51" s="4"/>
    </row>
    <row r="52" spans="1:11" x14ac:dyDescent="0.3">
      <c r="B52" s="4"/>
      <c r="C52" s="4"/>
      <c r="D52" s="4"/>
      <c r="E52" s="6"/>
      <c r="F52" s="6"/>
      <c r="G52" s="7"/>
      <c r="H52" s="6"/>
      <c r="I52" s="8"/>
      <c r="J52" s="8"/>
      <c r="K52" s="4"/>
    </row>
    <row r="53" spans="1:11" x14ac:dyDescent="0.3">
      <c r="B53" s="4"/>
      <c r="C53" s="23"/>
      <c r="D53" s="24" t="s">
        <v>8</v>
      </c>
      <c r="E53" s="25">
        <f>E34+E40+E45+E51</f>
        <v>19000</v>
      </c>
      <c r="F53" s="25">
        <f>F34+F40+F45+F51</f>
        <v>9000</v>
      </c>
      <c r="G53" s="26"/>
      <c r="H53" s="25">
        <f>H34+H40+H45+H51</f>
        <v>10000</v>
      </c>
      <c r="I53" s="27"/>
      <c r="J53" s="27"/>
      <c r="K53" s="4"/>
    </row>
    <row r="54" spans="1:11" x14ac:dyDescent="0.3">
      <c r="B54" s="4"/>
      <c r="C54" s="4"/>
      <c r="D54" s="4"/>
      <c r="E54" s="6"/>
      <c r="F54" s="6"/>
      <c r="G54" s="7"/>
      <c r="H54" s="6"/>
      <c r="I54" s="8"/>
      <c r="J54" s="8"/>
      <c r="K54" s="4"/>
    </row>
    <row r="55" spans="1:11" x14ac:dyDescent="0.3"/>
    <row r="56" spans="1:11" x14ac:dyDescent="0.3"/>
    <row r="57" spans="1:11" x14ac:dyDescent="0.3">
      <c r="A57" t="s">
        <v>53</v>
      </c>
    </row>
    <row r="58" spans="1:11" x14ac:dyDescent="0.3">
      <c r="A58" t="s">
        <v>54</v>
      </c>
    </row>
    <row r="88" x14ac:dyDescent="0.3"/>
    <row r="89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3E09-635F-4744-8228-2D4DC846A754}">
  <dimension ref="A1:P58"/>
  <sheetViews>
    <sheetView zoomScale="115" zoomScaleNormal="115" workbookViewId="0">
      <selection activeCell="F13" sqref="F13"/>
    </sheetView>
  </sheetViews>
  <sheetFormatPr baseColWidth="10" defaultRowHeight="14.4" x14ac:dyDescent="0.3"/>
  <cols>
    <col min="4" max="4" width="21.88671875" customWidth="1"/>
  </cols>
  <sheetData>
    <row r="1" spans="1:16" x14ac:dyDescent="0.3">
      <c r="A1" t="s">
        <v>29</v>
      </c>
      <c r="E1" s="1"/>
      <c r="F1" s="1"/>
      <c r="G1" s="2"/>
      <c r="H1" s="1"/>
      <c r="I1" s="3"/>
      <c r="J1" s="3"/>
    </row>
    <row r="2" spans="1:16" x14ac:dyDescent="0.3">
      <c r="A2" t="s">
        <v>9</v>
      </c>
      <c r="E2" s="32" t="s">
        <v>74</v>
      </c>
      <c r="F2" s="32"/>
      <c r="G2" s="32"/>
      <c r="H2" s="1"/>
      <c r="I2" s="3"/>
      <c r="J2" s="3"/>
    </row>
    <row r="3" spans="1:16" ht="14.4" customHeight="1" x14ac:dyDescent="0.3">
      <c r="A3" t="s">
        <v>10</v>
      </c>
      <c r="E3" s="32"/>
      <c r="F3" s="32"/>
      <c r="G3" s="32"/>
      <c r="H3" s="1"/>
      <c r="I3" s="3"/>
      <c r="J3" s="3"/>
    </row>
    <row r="4" spans="1:16" x14ac:dyDescent="0.3">
      <c r="A4" t="s">
        <v>73</v>
      </c>
      <c r="E4" s="32"/>
      <c r="F4" s="32"/>
      <c r="G4" s="32"/>
      <c r="H4" s="1"/>
      <c r="I4" s="3"/>
      <c r="J4" s="3"/>
    </row>
    <row r="5" spans="1:16" x14ac:dyDescent="0.3">
      <c r="E5" s="32"/>
      <c r="F5" s="32"/>
      <c r="G5" s="32"/>
      <c r="M5" s="31"/>
      <c r="N5" s="31"/>
      <c r="O5" s="31"/>
      <c r="P5" s="31"/>
    </row>
    <row r="6" spans="1:16" x14ac:dyDescent="0.3">
      <c r="E6" s="32"/>
      <c r="F6" s="32"/>
      <c r="G6" s="32"/>
    </row>
    <row r="7" spans="1:16" x14ac:dyDescent="0.3">
      <c r="E7" s="32"/>
      <c r="F7" s="32"/>
      <c r="G7" s="32"/>
    </row>
    <row r="8" spans="1:16" x14ac:dyDescent="0.3">
      <c r="E8" s="32"/>
      <c r="F8" s="32"/>
      <c r="G8" s="32"/>
    </row>
    <row r="9" spans="1:16" x14ac:dyDescent="0.3">
      <c r="E9" s="32"/>
      <c r="F9" s="32"/>
      <c r="G9" s="32"/>
    </row>
    <row r="30" spans="1:1" x14ac:dyDescent="0.3">
      <c r="A30" t="s">
        <v>75</v>
      </c>
    </row>
    <row r="31" spans="1:1" x14ac:dyDescent="0.3">
      <c r="A31" t="s">
        <v>76</v>
      </c>
    </row>
    <row r="57" spans="1:1" x14ac:dyDescent="0.3">
      <c r="A57" t="s">
        <v>77</v>
      </c>
    </row>
    <row r="58" spans="1:1" x14ac:dyDescent="0.3">
      <c r="A58" t="s">
        <v>78</v>
      </c>
    </row>
  </sheetData>
  <mergeCells count="2">
    <mergeCell ref="M5:P5"/>
    <mergeCell ref="E2:G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3C01E-6D49-4EAE-9634-E092B9D24AB4}">
  <dimension ref="A1:C17"/>
  <sheetViews>
    <sheetView workbookViewId="0">
      <selection activeCell="A2" sqref="A2"/>
    </sheetView>
  </sheetViews>
  <sheetFormatPr baseColWidth="10" defaultRowHeight="14.4" x14ac:dyDescent="0.3"/>
  <cols>
    <col min="1" max="1" width="24" bestFit="1" customWidth="1"/>
    <col min="2" max="2" width="24.109375" bestFit="1" customWidth="1"/>
    <col min="3" max="3" width="38.5546875" bestFit="1" customWidth="1"/>
  </cols>
  <sheetData>
    <row r="1" spans="1:3" x14ac:dyDescent="0.3">
      <c r="A1" s="30" t="s">
        <v>55</v>
      </c>
      <c r="B1" s="30" t="s">
        <v>58</v>
      </c>
      <c r="C1" s="30" t="s">
        <v>56</v>
      </c>
    </row>
    <row r="2" spans="1:3" x14ac:dyDescent="0.3">
      <c r="A2" t="s">
        <v>15</v>
      </c>
      <c r="B2" t="s">
        <v>68</v>
      </c>
      <c r="C2" t="s">
        <v>59</v>
      </c>
    </row>
    <row r="3" spans="1:3" x14ac:dyDescent="0.3">
      <c r="A3" t="s">
        <v>57</v>
      </c>
      <c r="B3" t="s">
        <v>68</v>
      </c>
      <c r="C3" t="s">
        <v>60</v>
      </c>
    </row>
    <row r="4" spans="1:3" x14ac:dyDescent="0.3">
      <c r="A4" t="s">
        <v>27</v>
      </c>
      <c r="B4" t="s">
        <v>68</v>
      </c>
      <c r="C4" t="s">
        <v>69</v>
      </c>
    </row>
    <row r="5" spans="1:3" x14ac:dyDescent="0.3">
      <c r="A5" t="s">
        <v>16</v>
      </c>
      <c r="B5" t="s">
        <v>20</v>
      </c>
      <c r="C5" t="s">
        <v>70</v>
      </c>
    </row>
    <row r="6" spans="1:3" x14ac:dyDescent="0.3">
      <c r="A6" t="s">
        <v>64</v>
      </c>
      <c r="B6" t="s">
        <v>26</v>
      </c>
      <c r="C6" t="s">
        <v>71</v>
      </c>
    </row>
    <row r="7" spans="1:3" x14ac:dyDescent="0.3">
      <c r="A7" t="s">
        <v>27</v>
      </c>
      <c r="B7" t="s">
        <v>26</v>
      </c>
      <c r="C7" t="s">
        <v>69</v>
      </c>
    </row>
    <row r="8" spans="1:3" x14ac:dyDescent="0.3">
      <c r="A8" t="s">
        <v>4</v>
      </c>
      <c r="B8" t="s">
        <v>3</v>
      </c>
      <c r="C8" t="s">
        <v>72</v>
      </c>
    </row>
    <row r="9" spans="1:3" x14ac:dyDescent="0.3">
      <c r="A9" t="s">
        <v>17</v>
      </c>
      <c r="B9" t="s">
        <v>5</v>
      </c>
      <c r="C9" t="s">
        <v>17</v>
      </c>
    </row>
    <row r="10" spans="1:3" x14ac:dyDescent="0.3">
      <c r="A10" t="s">
        <v>61</v>
      </c>
      <c r="B10" t="s">
        <v>5</v>
      </c>
      <c r="C10" t="s">
        <v>61</v>
      </c>
    </row>
    <row r="11" spans="1:3" x14ac:dyDescent="0.3">
      <c r="A11" t="s">
        <v>63</v>
      </c>
      <c r="B11" t="s">
        <v>5</v>
      </c>
      <c r="C11" t="s">
        <v>63</v>
      </c>
    </row>
    <row r="12" spans="1:3" x14ac:dyDescent="0.3">
      <c r="A12" t="s">
        <v>66</v>
      </c>
      <c r="B12" t="s">
        <v>6</v>
      </c>
      <c r="C12" t="s">
        <v>66</v>
      </c>
    </row>
    <row r="13" spans="1:3" x14ac:dyDescent="0.3">
      <c r="A13" t="s">
        <v>52</v>
      </c>
      <c r="B13" t="s">
        <v>6</v>
      </c>
      <c r="C13" t="s">
        <v>52</v>
      </c>
    </row>
    <row r="14" spans="1:3" x14ac:dyDescent="0.3">
      <c r="A14" t="s">
        <v>62</v>
      </c>
      <c r="B14" t="s">
        <v>6</v>
      </c>
      <c r="C14" t="s">
        <v>62</v>
      </c>
    </row>
    <row r="15" spans="1:3" x14ac:dyDescent="0.3">
      <c r="A15" t="s">
        <v>65</v>
      </c>
      <c r="B15" t="s">
        <v>7</v>
      </c>
      <c r="C15" t="s">
        <v>65</v>
      </c>
    </row>
    <row r="16" spans="1:3" x14ac:dyDescent="0.3">
      <c r="A16" t="s">
        <v>67</v>
      </c>
      <c r="B16" t="s">
        <v>7</v>
      </c>
      <c r="C16" t="s">
        <v>67</v>
      </c>
    </row>
    <row r="17" spans="1:3" x14ac:dyDescent="0.3">
      <c r="A17" t="s">
        <v>24</v>
      </c>
      <c r="B17" t="s">
        <v>7</v>
      </c>
      <c r="C17" t="s">
        <v>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Caso 1</vt:lpstr>
      <vt:lpstr>Caso 2</vt:lpstr>
      <vt:lpstr>Caso 3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Jhandely Nicol Sarmiento Bautista</cp:lastModifiedBy>
  <dcterms:created xsi:type="dcterms:W3CDTF">2024-06-04T14:50:10Z</dcterms:created>
  <dcterms:modified xsi:type="dcterms:W3CDTF">2024-07-02T14:48:25Z</dcterms:modified>
</cp:coreProperties>
</file>