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O:\Nicol Sarmiento\Suspiro\"/>
    </mc:Choice>
  </mc:AlternateContent>
  <xr:revisionPtr revIDLastSave="0" documentId="8_{64ABFB91-AAC0-48EA-902C-67DB11537274}" xr6:coauthVersionLast="47" xr6:coauthVersionMax="47" xr10:uidLastSave="{00000000-0000-0000-0000-000000000000}"/>
  <bookViews>
    <workbookView xWindow="-108" yWindow="-108" windowWidth="23256" windowHeight="12576" xr2:uid="{7EAA3E89-5F5C-43E3-AB13-59C46FBD5963}"/>
  </bookViews>
  <sheets>
    <sheet name="Hoja1" sheetId="1" r:id="rId1"/>
    <sheet name="Hoja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M7" i="2"/>
  <c r="E12" i="2"/>
  <c r="G11" i="2"/>
  <c r="H11" i="2" s="1"/>
  <c r="I11" i="2" s="1"/>
  <c r="G10" i="2"/>
  <c r="H10" i="2" s="1"/>
  <c r="I10" i="2" s="1"/>
  <c r="G9" i="2"/>
  <c r="H9" i="2" s="1"/>
  <c r="I9" i="2" s="1"/>
  <c r="J9" i="2" s="1"/>
  <c r="K9" i="2" s="1"/>
  <c r="L9" i="2" s="1"/>
  <c r="M9" i="2" s="1"/>
  <c r="G8" i="2"/>
  <c r="H8" i="2" s="1"/>
  <c r="I8" i="2" s="1"/>
  <c r="J8" i="2" s="1"/>
  <c r="K8" i="2" s="1"/>
  <c r="L8" i="2" s="1"/>
  <c r="M8" i="2" s="1"/>
  <c r="G7" i="2"/>
  <c r="G12" i="2" s="1"/>
  <c r="E14" i="2" s="1"/>
  <c r="E15" i="2" s="1"/>
  <c r="K7" i="1"/>
  <c r="H7" i="1"/>
  <c r="J7" i="1"/>
  <c r="I7" i="1"/>
  <c r="E12" i="1"/>
  <c r="H9" i="1"/>
  <c r="I9" i="1" s="1"/>
  <c r="J9" i="1" s="1"/>
  <c r="K9" i="1" s="1"/>
  <c r="L9" i="1" s="1"/>
  <c r="M9" i="1" s="1"/>
  <c r="H10" i="1"/>
  <c r="I10" i="1" s="1"/>
  <c r="G12" i="1"/>
  <c r="E14" i="1" s="1"/>
  <c r="E15" i="1" s="1"/>
  <c r="G8" i="1"/>
  <c r="H8" i="1" s="1"/>
  <c r="I8" i="1" s="1"/>
  <c r="J8" i="1" s="1"/>
  <c r="K8" i="1" s="1"/>
  <c r="L8" i="1" s="1"/>
  <c r="M8" i="1" s="1"/>
  <c r="G9" i="1"/>
  <c r="G10" i="1"/>
  <c r="G11" i="1"/>
  <c r="H11" i="1" s="1"/>
  <c r="I11" i="1" s="1"/>
  <c r="G7" i="1"/>
  <c r="H7" i="2" l="1"/>
  <c r="I7" i="2" s="1"/>
  <c r="J10" i="2"/>
  <c r="K10" i="2" s="1"/>
  <c r="L10" i="2"/>
  <c r="M10" i="2" s="1"/>
  <c r="L11" i="2"/>
  <c r="M11" i="2" s="1"/>
  <c r="J11" i="2"/>
  <c r="I12" i="2"/>
  <c r="L11" i="1"/>
  <c r="M11" i="1" s="1"/>
  <c r="J11" i="1"/>
  <c r="J12" i="1"/>
  <c r="L10" i="1"/>
  <c r="J10" i="1"/>
  <c r="M10" i="1"/>
  <c r="M12" i="1" s="1"/>
  <c r="E17" i="1" s="1"/>
  <c r="E18" i="1" s="1"/>
  <c r="I12" i="1"/>
  <c r="J7" i="2" l="1"/>
  <c r="J12" i="2" s="1"/>
  <c r="L12" i="1"/>
  <c r="K12" i="1"/>
  <c r="L7" i="2" l="1"/>
  <c r="L12" i="2" s="1"/>
  <c r="K12" i="2"/>
  <c r="K14" i="2" s="1"/>
  <c r="M12" i="2" l="1"/>
  <c r="E17" i="2" s="1"/>
  <c r="E18" i="2" s="1"/>
</calcChain>
</file>

<file path=xl/sharedStrings.xml><?xml version="1.0" encoding="utf-8"?>
<sst xmlns="http://schemas.openxmlformats.org/spreadsheetml/2006/main" count="44" uniqueCount="19">
  <si>
    <t>DU</t>
  </si>
  <si>
    <t>SSFF</t>
  </si>
  <si>
    <t>DS</t>
  </si>
  <si>
    <t>PRECIO - VENTA</t>
  </si>
  <si>
    <t>APORTE</t>
  </si>
  <si>
    <t>SALDO</t>
  </si>
  <si>
    <t>TOTAL COMPRA</t>
  </si>
  <si>
    <t>FINANCIADO</t>
  </si>
  <si>
    <t>CUOTAS</t>
  </si>
  <si>
    <t>CUOTA INICIAL</t>
  </si>
  <si>
    <t>CUOTAxSERV</t>
  </si>
  <si>
    <t>MONTO FINANCIADO</t>
  </si>
  <si>
    <t>SEDE</t>
  </si>
  <si>
    <t>CONTRATO</t>
  </si>
  <si>
    <t>A CANCELAR</t>
  </si>
  <si>
    <t>CANCELAR</t>
  </si>
  <si>
    <t>NUEVO SALDO</t>
  </si>
  <si>
    <t>REF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</si>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</sst>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43" fontId="0" fillId="2" borderId="0" xfId="1" applyFont="1" applyFill="1"/>
    <xf numFmtId="43" fontId="0" fillId="3" borderId="0" xfId="1" applyFont="1" applyFill="1"/>
    <xf numFmtId="0" fontId="0" fillId="4" borderId="0" xfId="0" applyFill="1"/>
    <xf numFmtId="43" fontId="0" fillId="4" borderId="0" xfId="1" applyFont="1" applyFill="1"/>
    <xf numFmtId="0" fontId="0" fillId="3" borderId="0" xfId="0" applyFill="1"/>
    <xf numFmtId="43" fontId="0" fillId="3" borderId="0" xfId="0" applyNumberFormat="1" applyFill="1"/>
    <xf numFmtId="0" fontId="0" fillId="2" borderId="0" xfId="0" applyFill="1"/>
    <xf numFmtId="43" fontId="0" fillId="2" borderId="0" xfId="0" applyNumberFormat="1" applyFill="1"/>
    <xf numFmtId="0" fontId="0" fillId="5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055DF-160A-4617-B00B-595C2D241F93}">
  <dimension ref="A4:M18"/>
  <sheetViews>
    <sheetView tabSelected="1" zoomScale="120" zoomScaleNormal="120" workbookViewId="0">
      <selection activeCell="K3" sqref="K3"/>
    </sheetView>
  </sheetViews>
  <sheetFormatPr baseColWidth="10" defaultRowHeight="14.4" x14ac:dyDescent="0.3"/>
  <cols>
    <col min="1" max="2" width="4.21875" customWidth="1"/>
    <col min="3" max="3" width="7.77734375" bestFit="1" customWidth="1"/>
    <col min="4" max="4" width="13.88671875" bestFit="1" customWidth="1"/>
    <col min="5" max="5" width="15.5546875" style="1" customWidth="1"/>
    <col min="6" max="6" width="14.33203125" style="1" bestFit="1" customWidth="1"/>
    <col min="7" max="7" width="15.77734375" style="3" customWidth="1"/>
    <col min="8" max="8" width="12.6640625" style="3" customWidth="1"/>
    <col min="9" max="9" width="9.44140625" style="1" bestFit="1" customWidth="1"/>
    <col min="10" max="10" width="11.5546875" style="1"/>
    <col min="11" max="11" width="12.88671875" style="2" bestFit="1" customWidth="1"/>
    <col min="12" max="12" width="11.5546875" style="6"/>
    <col min="13" max="13" width="13.21875" style="8" bestFit="1" customWidth="1"/>
  </cols>
  <sheetData>
    <row r="4" spans="1:13" x14ac:dyDescent="0.3">
      <c r="C4" t="s">
        <v>12</v>
      </c>
      <c r="D4" t="s">
        <v>13</v>
      </c>
      <c r="I4" s="1">
        <v>5</v>
      </c>
    </row>
    <row r="6" spans="1:13" x14ac:dyDescent="0.3">
      <c r="B6" t="s">
        <v>17</v>
      </c>
      <c r="E6" s="1" t="s">
        <v>3</v>
      </c>
      <c r="F6" s="1" t="s">
        <v>9</v>
      </c>
      <c r="G6" s="3" t="s">
        <v>11</v>
      </c>
      <c r="H6" s="3" t="s">
        <v>10</v>
      </c>
      <c r="I6" s="1" t="s">
        <v>4</v>
      </c>
      <c r="J6" s="1" t="s">
        <v>5</v>
      </c>
      <c r="K6" s="2" t="s">
        <v>14</v>
      </c>
      <c r="L6" s="6" t="s">
        <v>18</v>
      </c>
      <c r="M6" s="8" t="s">
        <v>16</v>
      </c>
    </row>
    <row r="7" spans="1:13" x14ac:dyDescent="0.3">
      <c r="B7">
        <v>1</v>
      </c>
      <c r="C7">
        <v>0</v>
      </c>
      <c r="D7" t="s">
        <v>0</v>
      </c>
      <c r="E7" s="1">
        <v>25000</v>
      </c>
      <c r="F7" s="1">
        <v>2500</v>
      </c>
      <c r="G7" s="3">
        <f>E7-F7</f>
        <v>22500</v>
      </c>
      <c r="H7" s="3">
        <f>G7/$D$15</f>
        <v>375</v>
      </c>
      <c r="I7" s="1">
        <f>H7*$I$4</f>
        <v>1875</v>
      </c>
      <c r="J7" s="1">
        <f>E7-F7-I7</f>
        <v>20625</v>
      </c>
      <c r="K7" s="2">
        <f>(E7*35%)-F7-I7</f>
        <v>4375</v>
      </c>
      <c r="L7" s="7">
        <f>K7+F7+I7</f>
        <v>8750</v>
      </c>
      <c r="M7" s="9">
        <f>E7-L7</f>
        <v>16250</v>
      </c>
    </row>
    <row r="8" spans="1:13" x14ac:dyDescent="0.3">
      <c r="A8" s="10"/>
      <c r="B8">
        <v>1</v>
      </c>
      <c r="C8" s="4">
        <v>2</v>
      </c>
      <c r="D8" s="4" t="s">
        <v>1</v>
      </c>
      <c r="E8" s="5">
        <v>2500</v>
      </c>
      <c r="F8" s="5"/>
      <c r="G8" s="5">
        <f t="shared" ref="G8:G11" si="0">E8-F8</f>
        <v>2500</v>
      </c>
      <c r="H8" s="5">
        <f>G8/$D$15</f>
        <v>41.666666666666664</v>
      </c>
      <c r="I8" s="5">
        <f t="shared" ref="I8:I11" si="1">H8*$I$4</f>
        <v>208.33333333333331</v>
      </c>
      <c r="J8" s="5">
        <f>E8-F8-I8</f>
        <v>2291.6666666666665</v>
      </c>
      <c r="K8" s="2">
        <f>J8</f>
        <v>2291.6666666666665</v>
      </c>
      <c r="L8" s="7">
        <f t="shared" ref="L8:L11" si="2">K8+F8+I8</f>
        <v>2500</v>
      </c>
      <c r="M8" s="9">
        <f t="shared" ref="M8:M11" si="3">E8-L8</f>
        <v>0</v>
      </c>
    </row>
    <row r="9" spans="1:13" x14ac:dyDescent="0.3">
      <c r="A9" s="10"/>
      <c r="B9">
        <v>1</v>
      </c>
      <c r="C9" s="4">
        <v>3</v>
      </c>
      <c r="D9" s="4" t="s">
        <v>2</v>
      </c>
      <c r="E9" s="5">
        <v>1000</v>
      </c>
      <c r="F9" s="5"/>
      <c r="G9" s="5">
        <f t="shared" si="0"/>
        <v>1000</v>
      </c>
      <c r="H9" s="5">
        <f>G9/$D$15</f>
        <v>16.666666666666668</v>
      </c>
      <c r="I9" s="5">
        <f t="shared" si="1"/>
        <v>83.333333333333343</v>
      </c>
      <c r="J9" s="5">
        <f>E9-F9-I9</f>
        <v>916.66666666666663</v>
      </c>
      <c r="K9" s="2">
        <f>J9</f>
        <v>916.66666666666663</v>
      </c>
      <c r="L9" s="7">
        <f t="shared" si="2"/>
        <v>1000</v>
      </c>
      <c r="M9" s="9">
        <f t="shared" si="3"/>
        <v>0</v>
      </c>
    </row>
    <row r="10" spans="1:13" x14ac:dyDescent="0.3">
      <c r="B10">
        <v>1</v>
      </c>
      <c r="C10">
        <v>5</v>
      </c>
      <c r="D10" t="s">
        <v>2</v>
      </c>
      <c r="E10" s="1">
        <v>1000</v>
      </c>
      <c r="G10" s="3">
        <f t="shared" si="0"/>
        <v>1000</v>
      </c>
      <c r="H10" s="3">
        <f>G10/$D$15</f>
        <v>16.666666666666668</v>
      </c>
      <c r="I10" s="1">
        <f t="shared" si="1"/>
        <v>83.333333333333343</v>
      </c>
      <c r="J10" s="1">
        <f>E10-F10-I10</f>
        <v>916.66666666666663</v>
      </c>
      <c r="L10" s="7">
        <f t="shared" si="2"/>
        <v>83.333333333333343</v>
      </c>
      <c r="M10" s="9">
        <f t="shared" si="3"/>
        <v>916.66666666666663</v>
      </c>
    </row>
    <row r="11" spans="1:13" x14ac:dyDescent="0.3">
      <c r="B11">
        <v>1</v>
      </c>
      <c r="C11">
        <v>6</v>
      </c>
      <c r="D11" t="s">
        <v>1</v>
      </c>
      <c r="E11" s="1">
        <v>3500</v>
      </c>
      <c r="G11" s="3">
        <f t="shared" si="0"/>
        <v>3500</v>
      </c>
      <c r="H11" s="3">
        <f>G11/$D$15</f>
        <v>58.333333333333336</v>
      </c>
      <c r="I11" s="1">
        <f t="shared" si="1"/>
        <v>291.66666666666669</v>
      </c>
      <c r="J11" s="1">
        <f>E11-F11-I11</f>
        <v>3208.3333333333335</v>
      </c>
      <c r="L11" s="7">
        <f t="shared" si="2"/>
        <v>291.66666666666669</v>
      </c>
      <c r="M11" s="9">
        <f t="shared" si="3"/>
        <v>3208.3333333333335</v>
      </c>
    </row>
    <row r="12" spans="1:13" x14ac:dyDescent="0.3">
      <c r="D12" t="s">
        <v>6</v>
      </c>
      <c r="E12" s="1">
        <f>SUM(E7:E11)</f>
        <v>33000</v>
      </c>
      <c r="G12" s="3">
        <f>SUM(G7:G11)</f>
        <v>30500</v>
      </c>
      <c r="I12" s="1">
        <f>SUM(I7:I11)</f>
        <v>2541.666666666667</v>
      </c>
      <c r="J12" s="1">
        <f>SUM(J7:J11)</f>
        <v>27958.333333333336</v>
      </c>
      <c r="K12" s="2">
        <f>SUM(K7:K11)</f>
        <v>7583.333333333333</v>
      </c>
      <c r="L12" s="7">
        <f>SUM(L7:L11)</f>
        <v>12625</v>
      </c>
      <c r="M12" s="9">
        <f>SUM(M7:M11)</f>
        <v>20375</v>
      </c>
    </row>
    <row r="14" spans="1:13" x14ac:dyDescent="0.3">
      <c r="D14" t="s">
        <v>7</v>
      </c>
      <c r="E14" s="1">
        <f>G12</f>
        <v>30500</v>
      </c>
    </row>
    <row r="15" spans="1:13" x14ac:dyDescent="0.3">
      <c r="C15" t="s">
        <v>8</v>
      </c>
      <c r="D15">
        <v>60</v>
      </c>
      <c r="E15" s="1">
        <f>E14/D15</f>
        <v>508.33333333333331</v>
      </c>
    </row>
    <row r="16" spans="1:13" x14ac:dyDescent="0.3">
      <c r="J16" s="1" t="s">
        <v>15</v>
      </c>
    </row>
    <row r="17" spans="4:5" x14ac:dyDescent="0.3">
      <c r="D17" t="s">
        <v>16</v>
      </c>
      <c r="E17" s="1">
        <f>M12</f>
        <v>20375</v>
      </c>
    </row>
    <row r="18" spans="4:5" x14ac:dyDescent="0.3">
      <c r="D18">
        <v>24</v>
      </c>
      <c r="E18" s="1">
        <f>E17/D18</f>
        <v>848.95833333333337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3BA8A-1104-490F-A657-96C4775023E1}">
  <dimension ref="A3:M18"/>
  <sheetViews>
    <sheetView zoomScale="120" zoomScaleNormal="120" workbookViewId="0">
      <selection activeCell="D18" sqref="D18"/>
    </sheetView>
  </sheetViews>
  <sheetFormatPr baseColWidth="10" defaultRowHeight="14.4" x14ac:dyDescent="0.3"/>
  <cols>
    <col min="1" max="2" width="4.21875" customWidth="1"/>
    <col min="3" max="3" width="7.77734375" bestFit="1" customWidth="1"/>
    <col min="4" max="4" width="13.88671875" bestFit="1" customWidth="1"/>
    <col min="5" max="5" width="15.5546875" style="1" customWidth="1"/>
    <col min="6" max="6" width="14.33203125" style="1" bestFit="1" customWidth="1"/>
    <col min="7" max="7" width="15.77734375" style="3" customWidth="1"/>
    <col min="8" max="8" width="12.6640625" style="3" customWidth="1"/>
    <col min="9" max="9" width="9.44140625" style="1" bestFit="1" customWidth="1"/>
    <col min="10" max="10" width="11.5546875" style="1"/>
    <col min="11" max="11" width="12.88671875" style="2" bestFit="1" customWidth="1"/>
    <col min="12" max="12" width="11.5546875" style="6"/>
    <col min="13" max="13" width="13.21875" style="8" bestFit="1" customWidth="1"/>
  </cols>
  <sheetData>
    <row r="3" spans="1:13" x14ac:dyDescent="0.3">
      <c r="K3" s="2">
        <v>5000</v>
      </c>
    </row>
    <row r="4" spans="1:13" x14ac:dyDescent="0.3">
      <c r="C4" t="s">
        <v>12</v>
      </c>
      <c r="D4" t="s">
        <v>13</v>
      </c>
      <c r="I4" s="1">
        <v>5</v>
      </c>
    </row>
    <row r="6" spans="1:13" x14ac:dyDescent="0.3">
      <c r="B6" t="s">
        <v>17</v>
      </c>
      <c r="E6" s="1" t="s">
        <v>3</v>
      </c>
      <c r="F6" s="1" t="s">
        <v>9</v>
      </c>
      <c r="G6" s="3" t="s">
        <v>11</v>
      </c>
      <c r="H6" s="3" t="s">
        <v>10</v>
      </c>
      <c r="I6" s="1" t="s">
        <v>4</v>
      </c>
      <c r="J6" s="1" t="s">
        <v>5</v>
      </c>
      <c r="K6" s="2" t="s">
        <v>14</v>
      </c>
      <c r="L6" s="6" t="s">
        <v>18</v>
      </c>
      <c r="M6" s="8" t="s">
        <v>16</v>
      </c>
    </row>
    <row r="7" spans="1:13" x14ac:dyDescent="0.3">
      <c r="A7" s="10"/>
      <c r="B7">
        <v>1</v>
      </c>
      <c r="C7">
        <v>0</v>
      </c>
      <c r="D7" t="s">
        <v>0</v>
      </c>
      <c r="E7" s="1">
        <v>25000</v>
      </c>
      <c r="F7" s="1">
        <v>2500</v>
      </c>
      <c r="G7" s="3">
        <f>E7-F7</f>
        <v>22500</v>
      </c>
      <c r="H7" s="3">
        <f>G7/$D$15</f>
        <v>375</v>
      </c>
      <c r="I7" s="1">
        <f>H7*$I$4</f>
        <v>1875</v>
      </c>
      <c r="J7" s="1">
        <f>E7-F7-I7</f>
        <v>20625</v>
      </c>
      <c r="K7" s="2">
        <v>875</v>
      </c>
      <c r="L7" s="7">
        <f>K7+F7+I7</f>
        <v>5250</v>
      </c>
      <c r="M7" s="9">
        <f>E7-L7</f>
        <v>19750</v>
      </c>
    </row>
    <row r="8" spans="1:13" x14ac:dyDescent="0.3">
      <c r="A8" s="10"/>
      <c r="B8">
        <v>1</v>
      </c>
      <c r="C8" s="4">
        <v>2</v>
      </c>
      <c r="D8" s="4" t="s">
        <v>1</v>
      </c>
      <c r="E8" s="5">
        <v>2500</v>
      </c>
      <c r="F8" s="5"/>
      <c r="G8" s="5">
        <f t="shared" ref="G8:G11" si="0">E8-F8</f>
        <v>2500</v>
      </c>
      <c r="H8" s="5">
        <f>G8/$D$15</f>
        <v>41.666666666666664</v>
      </c>
      <c r="I8" s="5">
        <f t="shared" ref="I8:I11" si="1">H8*$I$4</f>
        <v>208.33333333333331</v>
      </c>
      <c r="J8" s="5">
        <f>E8-F8-I8</f>
        <v>2291.6666666666665</v>
      </c>
      <c r="K8" s="2">
        <f>J8</f>
        <v>2291.6666666666665</v>
      </c>
      <c r="L8" s="7">
        <f t="shared" ref="L8:L11" si="2">K8+F8+I8</f>
        <v>2500</v>
      </c>
      <c r="M8" s="9">
        <f t="shared" ref="M8:M11" si="3">E8-L8</f>
        <v>0</v>
      </c>
    </row>
    <row r="9" spans="1:13" x14ac:dyDescent="0.3">
      <c r="A9" s="10"/>
      <c r="B9">
        <v>1</v>
      </c>
      <c r="C9" s="4">
        <v>3</v>
      </c>
      <c r="D9" s="4" t="s">
        <v>2</v>
      </c>
      <c r="E9" s="5">
        <v>1000</v>
      </c>
      <c r="F9" s="5"/>
      <c r="G9" s="5">
        <f t="shared" si="0"/>
        <v>1000</v>
      </c>
      <c r="H9" s="5">
        <f>G9/$D$15</f>
        <v>16.666666666666668</v>
      </c>
      <c r="I9" s="5">
        <f t="shared" si="1"/>
        <v>83.333333333333343</v>
      </c>
      <c r="J9" s="5">
        <f>E9-F9-I9</f>
        <v>916.66666666666663</v>
      </c>
      <c r="K9" s="2">
        <f>J9</f>
        <v>916.66666666666663</v>
      </c>
      <c r="L9" s="7">
        <f t="shared" si="2"/>
        <v>1000</v>
      </c>
      <c r="M9" s="9">
        <f t="shared" si="3"/>
        <v>0</v>
      </c>
    </row>
    <row r="10" spans="1:13" x14ac:dyDescent="0.3">
      <c r="A10" s="10"/>
      <c r="B10">
        <v>1</v>
      </c>
      <c r="C10">
        <v>5</v>
      </c>
      <c r="D10" t="s">
        <v>2</v>
      </c>
      <c r="E10" s="1">
        <v>1000</v>
      </c>
      <c r="G10" s="3">
        <f t="shared" si="0"/>
        <v>1000</v>
      </c>
      <c r="H10" s="3">
        <f>G10/$D$15</f>
        <v>16.666666666666668</v>
      </c>
      <c r="I10" s="1">
        <f t="shared" si="1"/>
        <v>83.333333333333343</v>
      </c>
      <c r="J10" s="1">
        <f>E10-F10-I10</f>
        <v>916.66666666666663</v>
      </c>
      <c r="K10" s="2">
        <f>J10</f>
        <v>916.66666666666663</v>
      </c>
      <c r="L10" s="7">
        <f t="shared" si="2"/>
        <v>1000</v>
      </c>
      <c r="M10" s="9">
        <f t="shared" si="3"/>
        <v>0</v>
      </c>
    </row>
    <row r="11" spans="1:13" x14ac:dyDescent="0.3">
      <c r="B11">
        <v>1</v>
      </c>
      <c r="C11">
        <v>6</v>
      </c>
      <c r="D11" t="s">
        <v>1</v>
      </c>
      <c r="E11" s="1">
        <v>3500</v>
      </c>
      <c r="G11" s="3">
        <f t="shared" si="0"/>
        <v>3500</v>
      </c>
      <c r="H11" s="3">
        <f>G11/$D$15</f>
        <v>58.333333333333336</v>
      </c>
      <c r="I11" s="1">
        <f t="shared" si="1"/>
        <v>291.66666666666669</v>
      </c>
      <c r="J11" s="1">
        <f>E11-F11-I11</f>
        <v>3208.3333333333335</v>
      </c>
      <c r="L11" s="7">
        <f t="shared" si="2"/>
        <v>291.66666666666669</v>
      </c>
      <c r="M11" s="9">
        <f t="shared" si="3"/>
        <v>3208.3333333333335</v>
      </c>
    </row>
    <row r="12" spans="1:13" x14ac:dyDescent="0.3">
      <c r="D12" t="s">
        <v>6</v>
      </c>
      <c r="E12" s="1">
        <f>SUM(E7:E11)</f>
        <v>33000</v>
      </c>
      <c r="G12" s="3">
        <f>SUM(G7:G11)</f>
        <v>30500</v>
      </c>
      <c r="I12" s="1">
        <f>SUM(I7:I11)</f>
        <v>2541.666666666667</v>
      </c>
      <c r="J12" s="1">
        <f>SUM(J7:J11)</f>
        <v>27958.333333333336</v>
      </c>
      <c r="K12" s="2">
        <f>SUM(K7:K11)</f>
        <v>5000</v>
      </c>
      <c r="L12" s="7">
        <f>SUM(L7:L11)</f>
        <v>10041.666666666666</v>
      </c>
      <c r="M12" s="9">
        <f>SUM(M7:M11)</f>
        <v>22958.333333333332</v>
      </c>
    </row>
    <row r="14" spans="1:13" x14ac:dyDescent="0.3">
      <c r="D14" t="s">
        <v>7</v>
      </c>
      <c r="E14" s="1">
        <f>G12</f>
        <v>30500</v>
      </c>
      <c r="K14" s="2">
        <f>K3-K12</f>
        <v>0</v>
      </c>
    </row>
    <row r="15" spans="1:13" x14ac:dyDescent="0.3">
      <c r="C15" t="s">
        <v>8</v>
      </c>
      <c r="D15">
        <v>60</v>
      </c>
      <c r="E15" s="1">
        <f>E14/D15</f>
        <v>508.33333333333331</v>
      </c>
    </row>
    <row r="16" spans="1:13" x14ac:dyDescent="0.3">
      <c r="J16" s="1" t="s">
        <v>15</v>
      </c>
    </row>
    <row r="17" spans="4:5" x14ac:dyDescent="0.3">
      <c r="D17" t="s">
        <v>16</v>
      </c>
      <c r="E17" s="1">
        <f>M12</f>
        <v>22958.333333333332</v>
      </c>
    </row>
    <row r="18" spans="4:5" x14ac:dyDescent="0.3">
      <c r="D18">
        <v>24</v>
      </c>
      <c r="E18" s="1">
        <f>E17/D18</f>
        <v>956.59722222222217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TYMILLER JHALBER LLACZA, ROSALES</dc:creator>
  <cp:lastModifiedBy>Jhandely Nicol Sarmiento Bautista</cp:lastModifiedBy>
  <dcterms:created xsi:type="dcterms:W3CDTF">2024-04-15T22:11:44Z</dcterms:created>
  <dcterms:modified xsi:type="dcterms:W3CDTF">2024-04-16T16:25:06Z</dcterms:modified>
</cp:coreProperties>
</file>